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SMU_DataAnalytics\Excel-Assignments\Excel-HomeWork\"/>
    </mc:Choice>
  </mc:AlternateContent>
  <xr:revisionPtr revIDLastSave="0" documentId="13_ncr:1_{B9A67E59-A8D9-4E19-9AFD-C514A6738F10}" xr6:coauthVersionLast="45" xr6:coauthVersionMax="45" xr10:uidLastSave="{00000000-0000-0000-0000-000000000000}"/>
  <bookViews>
    <workbookView xWindow="-98" yWindow="248" windowWidth="21795" windowHeight="12390" tabRatio="795" activeTab="2" xr2:uid="{00000000-000D-0000-FFFF-FFFF00000000}"/>
  </bookViews>
  <sheets>
    <sheet name="DataSheet" sheetId="1" r:id="rId1"/>
    <sheet name="Market Trends -Pivot Table" sheetId="3" r:id="rId2"/>
    <sheet name="Campaigns Analysis Pivot Chart" sheetId="5" r:id="rId3"/>
    <sheet name="Date Conversion Pivot Chart" sheetId="9" r:id="rId4"/>
    <sheet name="Bonus 1" sheetId="2" r:id="rId5"/>
    <sheet name="Bonus 2+Analysis" sheetId="10" r:id="rId6"/>
  </sheets>
  <definedNames>
    <definedName name="_xlnm._FilterDatabase" localSheetId="0" hidden="1">DataSheet!$A$1:$T$4115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0" l="1"/>
  <c r="O2" i="10"/>
  <c r="N2" i="10"/>
  <c r="M2" i="10"/>
  <c r="L2" i="10"/>
  <c r="K2" i="10"/>
  <c r="H2" i="10"/>
  <c r="G2" i="10"/>
  <c r="F2" i="10"/>
  <c r="E2" i="10"/>
  <c r="D2" i="10"/>
  <c r="C2" i="10"/>
  <c r="D13" i="2"/>
  <c r="D12" i="2"/>
  <c r="D11" i="2"/>
  <c r="D10" i="2"/>
  <c r="D9" i="2"/>
  <c r="D8" i="2"/>
  <c r="D7" i="2"/>
  <c r="D6" i="2"/>
  <c r="D5" i="2"/>
  <c r="D4" i="2"/>
  <c r="D3" i="2"/>
  <c r="D2" i="2"/>
  <c r="C13" i="2"/>
  <c r="C12" i="2"/>
  <c r="C11" i="2"/>
  <c r="C10" i="2"/>
  <c r="C9" i="2"/>
  <c r="C8" i="2"/>
  <c r="C7" i="2"/>
  <c r="C6" i="2"/>
  <c r="C5" i="2"/>
  <c r="C4" i="2"/>
  <c r="C3" i="2"/>
  <c r="C2" i="2"/>
  <c r="B3" i="2"/>
  <c r="B4" i="2"/>
  <c r="B5" i="2"/>
  <c r="B6" i="2"/>
  <c r="B7" i="2"/>
  <c r="B8" i="2"/>
  <c r="B9" i="2"/>
  <c r="B10" i="2"/>
  <c r="B11" i="2"/>
  <c r="B12" i="2"/>
  <c r="B13" i="2"/>
  <c r="B2" i="2"/>
  <c r="E2" i="2" l="1"/>
  <c r="F2" i="2" s="1"/>
  <c r="E12" i="2"/>
  <c r="F12" i="2" s="1"/>
  <c r="E10" i="2"/>
  <c r="F10" i="2" s="1"/>
  <c r="E8" i="2"/>
  <c r="F8" i="2" s="1"/>
  <c r="E6" i="2"/>
  <c r="F6" i="2" s="1"/>
  <c r="E4" i="2"/>
  <c r="F4" i="2" s="1"/>
  <c r="E13" i="2"/>
  <c r="F13" i="2" s="1"/>
  <c r="E11" i="2"/>
  <c r="G11" i="2" s="1"/>
  <c r="E9" i="2"/>
  <c r="F9" i="2" s="1"/>
  <c r="E7" i="2"/>
  <c r="G7" i="2" s="1"/>
  <c r="E5" i="2"/>
  <c r="F5" i="2" s="1"/>
  <c r="E3" i="2"/>
  <c r="G3" i="2" s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H5" i="2" l="1"/>
  <c r="H13" i="2"/>
  <c r="G9" i="2"/>
  <c r="H9" i="2"/>
  <c r="G13" i="2"/>
  <c r="G5" i="2"/>
  <c r="F3" i="2"/>
  <c r="F7" i="2"/>
  <c r="F11" i="2"/>
  <c r="H12" i="2"/>
  <c r="H8" i="2"/>
  <c r="H4" i="2"/>
  <c r="G12" i="2"/>
  <c r="G8" i="2"/>
  <c r="G4" i="2"/>
  <c r="H11" i="2"/>
  <c r="H7" i="2"/>
  <c r="H3" i="2"/>
  <c r="H10" i="2"/>
  <c r="H6" i="2"/>
  <c r="H2" i="2"/>
  <c r="G10" i="2"/>
  <c r="G6" i="2"/>
  <c r="G2" i="2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3" i="1"/>
  <c r="R4" i="1"/>
  <c r="R5" i="1"/>
  <c r="R6" i="1"/>
  <c r="R7" i="1"/>
  <c r="R8" i="1"/>
  <c r="R9" i="1"/>
  <c r="R10" i="1"/>
  <c r="R2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WT</author>
  </authors>
  <commentList>
    <comment ref="S1" authorId="0" shapeId="0" xr:uid="{D7E985BB-476A-4154-8B0A-C92EF0660894}">
      <text>
        <r>
          <rPr>
            <b/>
            <sz val="9"/>
            <color indexed="81"/>
            <rFont val="Tahoma"/>
            <family val="2"/>
          </rPr>
          <t>WT:</t>
        </r>
        <r>
          <rPr>
            <sz val="9"/>
            <color indexed="81"/>
            <rFont val="Tahoma"/>
            <family val="2"/>
          </rPr>
          <t xml:space="preserve">
Used Text to Columns functionality rather a formula.  Find it more efficient!</t>
        </r>
      </text>
    </comment>
  </commentList>
</comments>
</file>

<file path=xl/sharedStrings.xml><?xml version="1.0" encoding="utf-8"?>
<sst xmlns="http://schemas.openxmlformats.org/spreadsheetml/2006/main" count="36783" uniqueCount="8412">
  <si>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</si>
  <si>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</si>
  <si>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</si>
  <si>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</si>
  <si>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</si>
  <si>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</si>
  <si>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</si>
  <si>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</si>
  <si>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</si>
  <si>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</si>
  <si>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</si>
  <si>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</si>
  <si>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</si>
  <si>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</si>
  <si>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</si>
  <si>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</si>
  <si>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</si>
  <si>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</si>
  <si>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</si>
  <si>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</si>
  <si>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</si>
  <si>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</si>
  <si>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</si>
  <si>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</si>
  <si>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</si>
  <si>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</si>
  <si>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</si>
  <si>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</si>
  <si>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</si>
  <si>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</si>
  <si>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</si>
  <si>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</si>
  <si>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</si>
  <si>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</si>
  <si>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</si>
  <si>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</si>
  <si>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</si>
  <si>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</si>
  <si>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</si>
  <si>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</si>
  <si>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</si>
  <si>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</si>
  <si>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</si>
  <si>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</si>
  <si>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</si>
  <si>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</si>
  <si>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</si>
  <si>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</si>
  <si>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</si>
  <si>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</si>
  <si>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</si>
  <si>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</si>
  <si>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</si>
  <si>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</si>
  <si>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</si>
  <si>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</si>
  <si>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</si>
  <si>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</si>
  <si>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</si>
  <si>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</si>
  <si>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</si>
  <si>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</si>
  <si>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</si>
  <si>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</si>
  <si>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</si>
  <si>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</si>
  <si>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</si>
  <si>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</si>
  <si>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</si>
  <si>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</si>
  <si>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</si>
  <si>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</si>
  <si>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</si>
  <si>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</si>
  <si>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</si>
  <si>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</si>
  <si>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</si>
  <si>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</si>
  <si>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</si>
  <si>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</si>
  <si>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</si>
  <si>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</si>
  <si>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</si>
  <si>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</si>
  <si>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</si>
  <si>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</si>
  <si>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</si>
  <si>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</si>
  <si>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</si>
  <si>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</si>
  <si>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</si>
  <si>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</si>
  <si>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</si>
  <si>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</si>
  <si>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</si>
  <si>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</si>
  <si>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</si>
  <si>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</si>
  <si>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</si>
  <si>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</si>
  <si>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</si>
  <si>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</si>
  <si>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</si>
  <si>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</si>
  <si>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</si>
  <si>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</si>
  <si>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</si>
  <si>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</si>
  <si>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</si>
  <si>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</si>
  <si>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</si>
  <si>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</si>
  <si>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</si>
  <si>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</si>
  <si>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</si>
  <si>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</si>
  <si>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</si>
  <si>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</si>
  <si>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</si>
  <si>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</si>
  <si>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</si>
  <si>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</si>
  <si>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</si>
  <si>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</si>
  <si>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</si>
  <si>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</si>
  <si>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</si>
  <si>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</si>
  <si>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</si>
  <si>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</si>
  <si>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</si>
  <si>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</si>
  <si>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</si>
  <si>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</si>
  <si>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</si>
  <si>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</si>
  <si>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</si>
  <si>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</si>
  <si>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</si>
  <si>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</si>
  <si>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</si>
  <si>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</si>
  <si>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</si>
  <si>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</si>
  <si>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</si>
  <si>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</si>
  <si>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</si>
  <si>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</si>
  <si>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</si>
  <si>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</si>
  <si>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</si>
  <si>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</si>
  <si>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</si>
  <si>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</si>
  <si>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</si>
  <si>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</si>
  <si>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</si>
  <si>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</si>
  <si>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</si>
  <si>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</si>
  <si>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</si>
  <si>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</si>
  <si>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</si>
  <si>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</si>
  <si>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</si>
  <si>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</si>
  <si>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</si>
  <si>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</si>
  <si>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</si>
  <si>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</si>
  <si>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</si>
  <si>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</si>
  <si>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</si>
  <si>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</si>
  <si>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</si>
  <si>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</si>
  <si>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</si>
  <si>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</si>
  <si>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</si>
  <si>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</si>
  <si>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</si>
  <si>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</si>
  <si>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</si>
  <si>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</si>
  <si>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</si>
  <si>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</si>
  <si>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</si>
  <si>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</si>
  <si>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</si>
  <si>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</si>
  <si>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</si>
  <si>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</si>
  <si>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</si>
  <si>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</si>
  <si>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</si>
  <si>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</si>
  <si>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</si>
  <si>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</si>
  <si>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</si>
  <si>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</si>
  <si>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</si>
  <si>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</si>
  <si>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</si>
  <si>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</si>
  <si>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</si>
  <si>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</si>
  <si>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</si>
  <si>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</si>
  <si>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</si>
  <si>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</si>
  <si>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</si>
  <si>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</si>
  <si>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</si>
  <si>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</si>
  <si>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</si>
  <si>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</si>
  <si>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</si>
  <si>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</si>
  <si>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</si>
  <si>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</si>
  <si>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</si>
  <si>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</si>
  <si>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</si>
  <si>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</si>
  <si>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</si>
  <si>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</si>
  <si>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</si>
  <si>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</si>
  <si>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</si>
  <si>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</si>
  <si>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</si>
  <si>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</si>
  <si>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</si>
  <si>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</si>
  <si>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</si>
  <si>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</si>
  <si>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</si>
  <si>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</si>
  <si>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</si>
  <si>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</si>
  <si>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</si>
  <si>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</si>
  <si>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</si>
  <si>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</si>
  <si>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</si>
  <si>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</si>
  <si>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</si>
  <si>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</si>
  <si>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</si>
  <si>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</si>
  <si>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</si>
  <si>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</si>
  <si>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</si>
  <si>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</si>
  <si>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</si>
  <si>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</si>
  <si>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</si>
  <si>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</si>
  <si>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</si>
  <si>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</si>
  <si>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</si>
  <si>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</si>
  <si>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</si>
  <si>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</si>
  <si>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</si>
  <si>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</si>
  <si>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</si>
  <si>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</si>
  <si>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</si>
  <si>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</si>
  <si>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</si>
  <si>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</si>
  <si>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</si>
  <si>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</si>
  <si>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</si>
  <si>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</si>
  <si>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</si>
  <si>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</si>
  <si>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</si>
  <si>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</si>
  <si>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</si>
  <si>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</si>
  <si>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</si>
  <si>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</si>
  <si>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</si>
  <si>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</si>
  <si>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</si>
  <si>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</si>
  <si>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</si>
  <si>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</si>
  <si>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</si>
  <si>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</si>
  <si>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</si>
  <si>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</si>
  <si>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</si>
  <si>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</si>
  <si>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</si>
  <si>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</si>
  <si>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</si>
  <si>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</si>
  <si>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</si>
  <si>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</si>
  <si>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</si>
  <si>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</si>
  <si>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</si>
  <si>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</si>
  <si>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</si>
  <si>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</si>
  <si>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</si>
  <si>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</si>
  <si>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</si>
  <si>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</si>
  <si>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</si>
  <si>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</si>
  <si>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</si>
  <si>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</si>
  <si>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</si>
  <si>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</si>
  <si>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</si>
  <si>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</si>
  <si>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</si>
  <si>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</si>
  <si>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</si>
  <si>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</si>
  <si>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</si>
  <si>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</si>
  <si>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</si>
  <si>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</si>
  <si>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</si>
  <si>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</si>
  <si>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</si>
  <si>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</si>
  <si>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</si>
  <si>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</si>
  <si>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</si>
  <si>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</si>
  <si>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</si>
  <si>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</si>
  <si>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</si>
  <si>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</si>
  <si>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</si>
  <si>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</si>
  <si>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</si>
  <si>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</si>
  <si>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</si>
  <si>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</si>
  <si>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</si>
  <si>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</si>
  <si>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</si>
  <si>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</si>
  <si>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</si>
  <si>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</si>
  <si>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</si>
  <si>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</si>
  <si>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</si>
  <si>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</si>
  <si>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</si>
  <si>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</si>
  <si>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</si>
  <si>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</si>
  <si>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</si>
  <si>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</si>
  <si>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</si>
  <si>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</si>
  <si>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</si>
  <si>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</si>
  <si>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</si>
  <si>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</si>
  <si>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</si>
  <si>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</si>
  <si>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</si>
  <si>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</si>
  <si>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</si>
  <si>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</si>
  <si>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</si>
  <si>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</si>
  <si>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</si>
  <si>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</si>
  <si>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</si>
  <si>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</si>
  <si>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</si>
  <si>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</si>
  <si>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</si>
  <si>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</si>
  <si>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</si>
  <si>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</si>
  <si>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</si>
  <si>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</si>
  <si>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</si>
  <si>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</si>
  <si>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</si>
  <si>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</si>
  <si>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</si>
  <si>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</si>
  <si>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</si>
  <si>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</si>
  <si>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</si>
  <si>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</si>
  <si>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</si>
  <si>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</si>
  <si>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</si>
  <si>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</si>
  <si>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</si>
  <si>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</si>
  <si>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</si>
  <si>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</si>
  <si>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</si>
  <si>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</si>
  <si>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</si>
  <si>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</si>
  <si>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</si>
  <si>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</si>
  <si>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</si>
  <si>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</si>
  <si>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</si>
  <si>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</si>
  <si>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</si>
  <si>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</si>
  <si>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</si>
  <si>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</si>
  <si>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</si>
  <si>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</si>
  <si>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</si>
  <si>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</si>
  <si>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</si>
  <si>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</si>
  <si>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</si>
  <si>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</si>
  <si>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</si>
  <si>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</si>
  <si>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</si>
  <si>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</si>
  <si>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</si>
  <si>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</si>
  <si>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</si>
  <si>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</si>
  <si>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</si>
  <si>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</si>
  <si>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</si>
  <si>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</si>
  <si>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</si>
  <si>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</si>
  <si>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</si>
  <si>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</si>
  <si>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</si>
  <si>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</si>
  <si>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</si>
  <si>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</si>
  <si>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</si>
  <si>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</si>
  <si>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</si>
  <si>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</si>
  <si>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</si>
  <si>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</si>
  <si>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</si>
  <si>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</si>
  <si>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</si>
  <si>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</si>
  <si>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</si>
  <si>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</si>
  <si>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</si>
  <si>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</si>
  <si>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</si>
  <si>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</si>
  <si>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</si>
  <si>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</si>
  <si>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</si>
  <si>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</si>
  <si>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</si>
  <si>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</si>
  <si>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</si>
  <si>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</si>
  <si>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</si>
  <si>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</si>
  <si>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</si>
  <si>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</si>
  <si>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</si>
  <si>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</si>
  <si>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</si>
  <si>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</si>
  <si>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</si>
  <si>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</si>
  <si>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</si>
  <si>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</si>
  <si>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</si>
  <si>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</si>
  <si>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</si>
  <si>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</si>
  <si>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</si>
  <si>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</si>
  <si>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</si>
  <si>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</si>
  <si>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</si>
  <si>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</si>
  <si>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</si>
  <si>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</si>
  <si>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</si>
  <si>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</si>
  <si>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</si>
  <si>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</si>
  <si>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</si>
  <si>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</si>
  <si>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</si>
  <si>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</si>
  <si>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</si>
  <si>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</si>
  <si>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</si>
  <si>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</si>
  <si>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</si>
  <si>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</si>
  <si>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</si>
  <si>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</si>
  <si>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</si>
  <si>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</si>
  <si>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</si>
  <si>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</si>
  <si>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</si>
  <si>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</si>
  <si>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</si>
  <si>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</si>
  <si>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</si>
  <si>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</si>
  <si>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</si>
  <si>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</si>
  <si>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</si>
  <si>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</si>
  <si>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</si>
  <si>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</si>
  <si>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</si>
  <si>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</si>
  <si>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</si>
  <si>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</si>
  <si>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</si>
  <si>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</si>
  <si>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</si>
  <si>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</si>
  <si>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</si>
  <si>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</si>
  <si>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</si>
  <si>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</si>
  <si>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</si>
  <si>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</si>
  <si>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</si>
  <si>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</si>
  <si>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</si>
  <si>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</si>
  <si>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</si>
  <si>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</si>
  <si>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</si>
  <si>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</si>
  <si>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</si>
  <si>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</si>
  <si>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</si>
  <si>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</si>
  <si>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</si>
  <si>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</si>
  <si>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</si>
  <si>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</si>
  <si>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</si>
  <si>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</si>
  <si>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</si>
  <si>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</si>
  <si>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</si>
  <si>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</si>
  <si>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</si>
  <si>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</si>
  <si>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</si>
  <si>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</si>
  <si>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</si>
  <si>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</si>
  <si>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</si>
  <si>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</si>
  <si>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</si>
  <si>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</si>
  <si>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</si>
  <si>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</si>
  <si>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</si>
  <si>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</si>
  <si>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</si>
  <si>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</si>
  <si>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</si>
  <si>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</si>
  <si>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</si>
  <si>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</si>
  <si>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</si>
  <si>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</si>
  <si>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</si>
  <si>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</si>
  <si>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</si>
  <si>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</si>
  <si>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</si>
  <si>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</si>
  <si>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</si>
  <si>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</si>
  <si>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</si>
  <si>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</si>
  <si>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</si>
  <si>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</si>
  <si>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</si>
  <si>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</si>
  <si>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</si>
  <si>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</si>
  <si>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</si>
  <si>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</si>
  <si>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</si>
  <si>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</si>
  <si>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</si>
  <si>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</si>
  <si>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</si>
  <si>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</si>
  <si>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</si>
  <si>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</si>
  <si>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</si>
  <si>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</si>
  <si>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</si>
  <si>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</si>
  <si>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</si>
  <si>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</si>
  <si>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</si>
  <si>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</si>
  <si>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</si>
  <si>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</si>
  <si>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</si>
  <si>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</si>
  <si>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</si>
  <si>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</si>
  <si>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</si>
  <si>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</si>
  <si>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</si>
  <si>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</si>
  <si>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</si>
  <si>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</si>
  <si>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</si>
  <si>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</si>
  <si>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</si>
  <si>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</si>
  <si>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</si>
  <si>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</si>
  <si>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</si>
  <si>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</si>
  <si>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</si>
  <si>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</si>
  <si>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</si>
  <si>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</si>
  <si>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</si>
  <si>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</si>
  <si>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</si>
  <si>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</si>
  <si>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</si>
  <si>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</si>
  <si>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</si>
  <si>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</si>
  <si>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</si>
  <si>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</si>
  <si>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</si>
  <si>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</si>
  <si>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</si>
  <si>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</si>
  <si>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</si>
  <si>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</si>
  <si>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</si>
  <si>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</si>
  <si>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</si>
  <si>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</si>
  <si>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</si>
  <si>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</si>
  <si>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</si>
  <si>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</si>
  <si>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</si>
  <si>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</si>
  <si>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</si>
  <si>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</si>
  <si>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</si>
  <si>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</si>
  <si>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</si>
  <si>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</si>
  <si>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</si>
  <si>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</si>
  <si>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</si>
  <si>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</si>
  <si>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</si>
  <si>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</si>
  <si>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</si>
  <si>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</si>
  <si>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</si>
  <si>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</si>
  <si>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</si>
  <si>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</si>
  <si>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</si>
  <si>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</si>
  <si>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</si>
  <si>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</si>
  <si>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</si>
  <si>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</si>
  <si>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</si>
  <si>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</si>
  <si>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</si>
  <si>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</si>
  <si>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</si>
  <si>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</si>
  <si>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</si>
  <si>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</si>
  <si>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</si>
  <si>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</si>
  <si>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</si>
  <si>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</si>
  <si>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</si>
  <si>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</si>
  <si>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</si>
  <si>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</si>
  <si>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</si>
  <si>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</si>
  <si>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</si>
  <si>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</si>
  <si>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</si>
  <si>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</si>
  <si>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</si>
  <si>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</si>
  <si>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</si>
  <si>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</si>
  <si>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</si>
  <si>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</si>
  <si>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</si>
  <si>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</si>
  <si>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</si>
  <si>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</si>
  <si>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</si>
  <si>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</si>
  <si>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</si>
  <si>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</si>
  <si>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</si>
  <si>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</si>
  <si>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</si>
  <si>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</si>
  <si>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</si>
  <si>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</si>
  <si>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</si>
  <si>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</si>
  <si>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</si>
  <si>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</si>
  <si>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</si>
  <si>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</si>
  <si>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</si>
  <si>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</si>
  <si>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</si>
  <si>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</si>
  <si>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</si>
  <si>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</si>
  <si>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</si>
  <si>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</si>
  <si>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</si>
  <si>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</si>
  <si>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</si>
  <si>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</si>
  <si>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</si>
  <si>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</si>
  <si>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</si>
  <si>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</si>
  <si>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</si>
  <si>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</si>
  <si>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</si>
  <si>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</si>
  <si>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</si>
  <si>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</si>
  <si>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</si>
  <si>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</si>
  <si>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</si>
  <si>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</si>
  <si>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</si>
  <si>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</si>
  <si>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</si>
  <si>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</si>
  <si>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</si>
  <si>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</si>
  <si>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</si>
  <si>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</si>
  <si>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</si>
  <si>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</si>
  <si>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</si>
  <si>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</si>
  <si>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</si>
  <si>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</si>
  <si>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</si>
  <si>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</si>
  <si>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</si>
  <si>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</si>
  <si>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</si>
  <si>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</si>
  <si>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</si>
  <si>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</si>
  <si>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</si>
  <si>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</si>
  <si>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</si>
  <si>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</si>
  <si>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</si>
  <si>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</si>
  <si>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</si>
  <si>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</si>
  <si>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</si>
  <si>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</si>
  <si>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</si>
  <si>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</si>
  <si>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</si>
  <si>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</si>
  <si>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</si>
  <si>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</si>
  <si>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</si>
  <si>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</si>
  <si>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</si>
  <si>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</si>
  <si>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</si>
  <si>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</si>
  <si>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</si>
  <si>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</si>
  <si>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</si>
  <si>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</si>
  <si>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</si>
  <si>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</si>
  <si>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</si>
  <si>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</si>
  <si>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</si>
  <si>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</si>
  <si>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</si>
  <si>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</si>
  <si>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</si>
  <si>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</si>
  <si>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</si>
  <si>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</si>
  <si>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</si>
  <si>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</si>
  <si>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</si>
  <si>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</si>
  <si>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</si>
  <si>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</si>
  <si>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</si>
  <si>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</si>
  <si>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</si>
  <si>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</si>
  <si>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</si>
  <si>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</si>
  <si>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</si>
  <si>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</si>
  <si>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</si>
  <si>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</si>
  <si>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</si>
  <si>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</si>
  <si>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</si>
  <si>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</si>
  <si>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</si>
  <si>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</si>
  <si>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</si>
  <si>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</si>
  <si>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</si>
  <si>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</si>
  <si>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</si>
  <si>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</si>
  <si>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</si>
  <si>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</si>
  <si>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</si>
  <si>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</si>
  <si>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</si>
  <si>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</si>
  <si>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</si>
  <si>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</si>
  <si>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</si>
  <si>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</si>
  <si>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</si>
  <si>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</si>
  <si>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</si>
  <si>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</si>
  <si>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</si>
  <si>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</si>
  <si>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</si>
  <si>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</si>
  <si>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</si>
  <si>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</si>
  <si>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</si>
  <si>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</si>
  <si>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</si>
  <si>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</si>
  <si>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</si>
  <si>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</si>
  <si>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</si>
  <si>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</si>
  <si>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</si>
  <si>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</si>
  <si>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</si>
  <si>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</si>
  <si>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</si>
  <si>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</si>
  <si>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</si>
  <si>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</si>
  <si>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</si>
  <si>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</si>
  <si>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</si>
  <si>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</si>
  <si>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</si>
  <si>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</si>
  <si>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</si>
  <si>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</si>
  <si>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</si>
  <si>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</si>
  <si>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</si>
  <si>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</si>
  <si>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</si>
  <si>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</si>
  <si>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</si>
  <si>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</si>
  <si>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</si>
  <si>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</si>
  <si>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</si>
  <si>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</si>
  <si>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</si>
  <si>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</si>
  <si>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</si>
  <si>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</si>
  <si>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</si>
  <si>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</si>
  <si>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</si>
  <si>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</si>
  <si>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</si>
  <si>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</si>
  <si>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</si>
  <si>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</si>
  <si>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</si>
  <si>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</si>
  <si>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</si>
  <si>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</si>
  <si>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</si>
  <si>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</si>
  <si>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</si>
  <si>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</si>
  <si>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</si>
  <si>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</si>
  <si>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</si>
  <si>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</si>
  <si>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</si>
  <si>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</si>
  <si>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</si>
  <si>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</si>
  <si>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</si>
  <si>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</si>
  <si>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</si>
  <si>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</si>
  <si>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</si>
  <si>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</si>
  <si>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</si>
  <si>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</si>
  <si>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</si>
  <si>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</si>
  <si>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</si>
  <si>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</si>
  <si>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</si>
  <si>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</si>
  <si>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</si>
  <si>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</si>
  <si>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</si>
  <si>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</si>
  <si>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</si>
  <si>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</si>
  <si>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</si>
  <si>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</si>
  <si>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</si>
  <si>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</si>
  <si>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</si>
  <si>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</si>
  <si>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</si>
  <si>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</si>
  <si>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</si>
  <si>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</si>
  <si>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</si>
  <si>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</si>
  <si>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</si>
  <si>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</si>
  <si>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</si>
  <si>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</si>
  <si>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</si>
  <si>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</si>
  <si>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</si>
  <si>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</si>
  <si>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</si>
  <si>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</si>
  <si>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</si>
  <si>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</si>
  <si>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</si>
  <si>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</si>
  <si>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</si>
  <si>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</si>
  <si>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</si>
  <si>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</si>
  <si>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</si>
  <si>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</si>
  <si>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</si>
  <si>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</si>
  <si>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</si>
  <si>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</si>
  <si>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</si>
  <si>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</si>
  <si>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</si>
  <si>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</si>
  <si>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</si>
  <si>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</si>
  <si>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</si>
  <si>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</si>
  <si>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</si>
  <si>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</si>
  <si>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</si>
  <si>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</si>
  <si>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</si>
  <si>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</si>
  <si>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</si>
  <si>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</si>
  <si>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</si>
  <si>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</si>
  <si>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</si>
  <si>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</si>
  <si>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</si>
  <si>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</si>
  <si>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</si>
  <si>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</si>
  <si>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</si>
  <si>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</si>
  <si>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</si>
  <si>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</si>
  <si>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</si>
  <si>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</si>
  <si>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</si>
  <si>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</si>
  <si>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</si>
  <si>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</si>
  <si>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</si>
  <si>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</si>
  <si>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</si>
  <si>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</si>
  <si>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</si>
  <si>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</si>
  <si>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</si>
  <si>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</si>
  <si>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</si>
  <si>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</si>
  <si>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</si>
  <si>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</si>
  <si>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</si>
  <si>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</si>
  <si>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</si>
  <si>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</si>
  <si>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</si>
  <si>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</si>
  <si>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</si>
  <si>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</si>
  <si>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</si>
  <si>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</si>
  <si>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</si>
  <si>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</si>
  <si>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</si>
  <si>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</si>
  <si>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</si>
  <si>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</si>
  <si>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</si>
  <si>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</si>
  <si>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</si>
  <si>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</si>
  <si>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</si>
  <si>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</si>
  <si>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</si>
  <si>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</si>
  <si>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</si>
  <si>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</si>
  <si>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</si>
  <si>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</si>
  <si>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</si>
  <si>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</si>
  <si>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</si>
  <si>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</si>
  <si>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</si>
  <si>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</si>
  <si>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</si>
  <si>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</si>
  <si>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</si>
  <si>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</si>
  <si>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</si>
  <si>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</si>
  <si>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</si>
  <si>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</si>
  <si>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</si>
  <si>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</si>
  <si>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</si>
  <si>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</si>
  <si>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</si>
  <si>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</si>
  <si>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</si>
  <si>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</si>
  <si>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</si>
  <si>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</si>
  <si>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</si>
  <si>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</si>
  <si>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</si>
  <si>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</si>
  <si>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</si>
  <si>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</si>
  <si>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</si>
  <si>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</si>
  <si>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</si>
  <si>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</si>
  <si>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</si>
  <si>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</si>
  <si>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</si>
  <si>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</si>
  <si>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</si>
  <si>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</si>
  <si>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</si>
  <si>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</si>
  <si>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</si>
  <si>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</si>
  <si>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</si>
  <si>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</si>
  <si>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</si>
  <si>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</si>
  <si>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</si>
  <si>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</si>
  <si>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</si>
  <si>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</si>
  <si>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</si>
  <si>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</si>
  <si>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</si>
  <si>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</si>
  <si>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</si>
  <si>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</si>
  <si>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</si>
  <si>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</si>
  <si>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</si>
  <si>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</si>
  <si>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</si>
  <si>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</si>
  <si>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</si>
  <si>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</si>
  <si>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</si>
  <si>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</si>
  <si>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</si>
  <si>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</si>
  <si>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</si>
  <si>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</si>
  <si>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</si>
  <si>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</si>
  <si>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</si>
  <si>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</si>
  <si>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</si>
  <si>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</si>
  <si>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</si>
  <si>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</si>
  <si>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</si>
  <si>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</si>
  <si>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</si>
  <si>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</si>
  <si>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</si>
  <si>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</si>
  <si>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</si>
  <si>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</si>
  <si>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</si>
  <si>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</si>
  <si>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</si>
  <si>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</si>
  <si>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</si>
  <si>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</si>
  <si>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</si>
  <si>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</si>
  <si>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</si>
  <si>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</si>
  <si>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</si>
  <si>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</si>
  <si>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</si>
  <si>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</si>
  <si>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</si>
  <si>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</si>
  <si>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</si>
  <si>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</si>
  <si>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</si>
  <si>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</si>
  <si>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</si>
  <si>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</si>
  <si>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</si>
  <si>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</si>
  <si>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</si>
  <si>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</si>
  <si>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</si>
  <si>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</si>
  <si>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</si>
  <si>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</si>
  <si>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</si>
  <si>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</si>
  <si>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</si>
  <si>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</si>
  <si>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</si>
  <si>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</si>
  <si>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</si>
  <si>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</si>
  <si>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</si>
  <si>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</si>
  <si>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</si>
  <si>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</si>
  <si>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</si>
  <si>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</si>
  <si>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</si>
  <si>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</si>
  <si>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</si>
  <si>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</si>
  <si>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</si>
  <si>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</si>
  <si>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</si>
  <si>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</si>
  <si>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</si>
  <si>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</si>
  <si>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</si>
  <si>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</si>
  <si>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</si>
  <si>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</si>
  <si>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</si>
  <si>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</si>
  <si>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</si>
  <si>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</si>
  <si>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</si>
  <si>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</si>
  <si>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</si>
  <si>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</si>
  <si>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</si>
  <si>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</si>
  <si>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</si>
  <si>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</si>
  <si>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</si>
  <si>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</si>
  <si>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</si>
  <si>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</si>
  <si>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</si>
  <si>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</si>
  <si>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</si>
  <si>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</si>
  <si>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</si>
  <si>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</si>
  <si>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</si>
  <si>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</si>
  <si>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</si>
  <si>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</si>
  <si>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</si>
  <si>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</si>
  <si>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</si>
  <si>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</si>
  <si>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</si>
  <si>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</si>
  <si>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</si>
  <si>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</si>
  <si>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</si>
  <si>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</si>
  <si>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</si>
  <si>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</si>
  <si>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</si>
  <si>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</si>
  <si>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</si>
  <si>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</si>
  <si>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</si>
  <si>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</si>
  <si>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</si>
  <si>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</si>
  <si>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</si>
  <si>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</si>
  <si>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</si>
  <si>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</si>
  <si>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</si>
  <si>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</si>
  <si>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</si>
  <si>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</si>
  <si>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</si>
  <si>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</si>
  <si>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</si>
  <si>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</si>
  <si>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</si>
  <si>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</si>
  <si>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</si>
  <si>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</si>
  <si>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</si>
  <si>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</si>
  <si>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</si>
  <si>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</si>
  <si>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</si>
  <si>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</si>
  <si>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</si>
  <si>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</si>
  <si>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</si>
  <si>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</si>
  <si>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</si>
  <si>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</si>
  <si>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</si>
  <si>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</si>
  <si>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</si>
  <si>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</si>
  <si>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</si>
  <si>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</si>
  <si>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</si>
  <si>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</si>
  <si>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</si>
  <si>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</si>
  <si>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</si>
  <si>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</si>
  <si>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</si>
  <si>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</si>
  <si>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</si>
  <si>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</si>
  <si>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</si>
  <si>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</si>
  <si>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</si>
  <si>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</si>
  <si>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</si>
  <si>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</si>
  <si>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</si>
  <si>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</si>
  <si>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</si>
  <si>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</si>
  <si>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</si>
  <si>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</si>
  <si>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</si>
  <si>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</si>
  <si>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</si>
  <si>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</si>
  <si>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</si>
  <si>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</si>
  <si>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</si>
  <si>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</si>
  <si>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</si>
  <si>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</si>
  <si>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</si>
  <si>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</si>
  <si>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</si>
  <si>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</si>
  <si>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</si>
  <si>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</si>
  <si>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</si>
  <si>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</si>
  <si>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</si>
  <si>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</si>
  <si>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</si>
  <si>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</si>
  <si>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</si>
  <si>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</si>
  <si>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</si>
  <si>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</si>
  <si>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</si>
  <si>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</si>
  <si>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</si>
  <si>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</si>
  <si>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</si>
  <si>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</si>
  <si>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</si>
  <si>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</si>
  <si>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</si>
  <si>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</si>
  <si>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</si>
  <si>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</si>
  <si>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</si>
  <si>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</si>
  <si>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</si>
  <si>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</si>
  <si>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</si>
  <si>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</si>
  <si>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</si>
  <si>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</si>
  <si>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</si>
  <si>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</si>
  <si>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</si>
  <si>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</si>
  <si>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</si>
  <si>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</si>
  <si>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</si>
  <si>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</si>
  <si>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</si>
  <si>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</si>
  <si>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</si>
  <si>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</si>
  <si>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</si>
  <si>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</si>
  <si>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</si>
  <si>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</si>
  <si>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</si>
  <si>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</si>
  <si>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</si>
  <si>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</si>
  <si>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</si>
  <si>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</si>
  <si>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</si>
  <si>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</si>
  <si>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</si>
  <si>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</si>
  <si>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</si>
  <si>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</si>
  <si>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</si>
  <si>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</si>
  <si>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</si>
  <si>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</si>
  <si>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</si>
  <si>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</si>
  <si>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</si>
  <si>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</si>
  <si>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</si>
  <si>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</si>
  <si>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</si>
  <si>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</si>
  <si>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</si>
  <si>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</si>
  <si>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</si>
  <si>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</si>
  <si>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</si>
  <si>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</si>
  <si>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</si>
  <si>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</si>
  <si>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</si>
  <si>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</si>
  <si>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</si>
  <si>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</si>
  <si>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</si>
  <si>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</si>
  <si>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</si>
  <si>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</si>
  <si>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</si>
  <si>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</si>
  <si>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</si>
  <si>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</si>
  <si>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</si>
  <si>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</si>
  <si>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</si>
  <si>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</si>
  <si>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</si>
  <si>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</si>
  <si>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</si>
  <si>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</si>
  <si>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</si>
  <si>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</si>
  <si>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</si>
  <si>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</si>
  <si>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</si>
  <si>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</si>
  <si>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</si>
  <si>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</si>
  <si>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</si>
  <si>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</si>
  <si>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</si>
  <si>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</si>
  <si>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</si>
  <si>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</si>
  <si>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</si>
  <si>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</si>
  <si>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</si>
  <si>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</si>
  <si>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</si>
  <si>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</si>
  <si>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</si>
  <si>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</si>
  <si>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</si>
  <si>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</si>
  <si>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</si>
  <si>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</si>
  <si>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</si>
  <si>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</si>
  <si>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</si>
  <si>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</si>
  <si>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</si>
  <si>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</si>
  <si>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</si>
  <si>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</si>
  <si>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</si>
  <si>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</si>
  <si>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</si>
  <si>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</si>
  <si>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</si>
  <si>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</si>
  <si>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</si>
  <si>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</si>
  <si>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</si>
  <si>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</si>
  <si>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</si>
  <si>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</si>
  <si>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</si>
  <si>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</si>
  <si>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</si>
  <si>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</si>
  <si>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</si>
  <si>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</si>
  <si>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</si>
  <si>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</si>
  <si>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</si>
  <si>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</si>
  <si>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</si>
  <si>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</si>
  <si>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</si>
  <si>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</si>
  <si>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</si>
  <si>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</si>
  <si>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</si>
  <si>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</si>
  <si>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</si>
  <si>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</si>
  <si>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</si>
  <si>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</si>
  <si>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</si>
  <si>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</si>
  <si>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</si>
  <si>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</si>
  <si>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</si>
  <si>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</si>
  <si>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</si>
  <si>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</si>
  <si>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</si>
  <si>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</si>
  <si>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</si>
  <si>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</si>
  <si>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</si>
  <si>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</si>
  <si>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</si>
  <si>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</si>
  <si>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</si>
  <si>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</si>
  <si>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</si>
  <si>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</si>
  <si>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</si>
  <si>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</si>
  <si>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</si>
  <si>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</si>
  <si>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</si>
  <si>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</si>
  <si>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</si>
  <si>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</si>
  <si>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</si>
  <si>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</si>
  <si>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</si>
  <si>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</si>
  <si>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</si>
  <si>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</si>
  <si>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</si>
  <si>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</si>
  <si>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</si>
  <si>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</si>
  <si>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</si>
  <si>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</si>
  <si>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</si>
  <si>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</si>
  <si>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</si>
  <si>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</si>
  <si>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</si>
  <si>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</si>
  <si>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</si>
  <si>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</si>
  <si>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</si>
  <si>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</si>
  <si>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</si>
  <si>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</si>
  <si>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</si>
  <si>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</si>
  <si>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</si>
  <si>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</si>
  <si>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</si>
  <si>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</si>
  <si>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</si>
  <si>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</si>
  <si>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</si>
  <si>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</si>
  <si>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</si>
  <si>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</si>
  <si>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</si>
  <si>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</si>
  <si>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</si>
  <si>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</si>
  <si>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</si>
  <si>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</si>
  <si>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</si>
  <si>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</si>
  <si>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</si>
  <si>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</si>
  <si>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</si>
  <si>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</si>
  <si>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</si>
  <si>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</si>
  <si>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</si>
  <si>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</si>
  <si>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</si>
  <si>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</si>
  <si>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</si>
  <si>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</si>
  <si>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</si>
  <si>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</si>
  <si>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</si>
  <si>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</si>
  <si>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</si>
  <si>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</si>
  <si>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</si>
  <si>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</si>
  <si>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</si>
  <si>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</si>
  <si>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</si>
  <si>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</si>
  <si>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</si>
  <si>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</si>
  <si>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</si>
  <si>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</si>
  <si>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</si>
  <si>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</si>
  <si>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</si>
  <si>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</si>
  <si>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</si>
  <si>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</si>
  <si>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</si>
  <si>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</si>
  <si>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</si>
  <si>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</si>
  <si>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</si>
  <si>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</si>
  <si>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</si>
  <si>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</si>
  <si>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</si>
  <si>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</si>
  <si>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</si>
  <si>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</si>
  <si>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</si>
  <si>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</si>
  <si>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</si>
  <si>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</si>
  <si>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</si>
  <si>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</si>
  <si>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</si>
  <si>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</si>
  <si>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</si>
  <si>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</si>
  <si>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</si>
  <si>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</si>
  <si>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</si>
  <si>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</si>
  <si>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</si>
  <si>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</si>
  <si>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</si>
  <si>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</si>
  <si>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</si>
  <si>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</si>
  <si>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</si>
  <si>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</si>
  <si>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</si>
  <si>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</si>
  <si>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</si>
  <si>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</si>
  <si>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</si>
  <si>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</si>
  <si>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</si>
  <si>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</si>
  <si>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</si>
  <si>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</si>
  <si>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</si>
  <si>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</si>
  <si>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</si>
  <si>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</si>
  <si>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</si>
  <si>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</si>
  <si>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</si>
  <si>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</si>
  <si>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</si>
  <si>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</si>
  <si>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</si>
  <si>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</si>
  <si>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</si>
  <si>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</si>
  <si>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</si>
  <si>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</si>
  <si>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</si>
  <si>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</si>
  <si>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</si>
  <si>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</si>
  <si>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</si>
  <si>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</si>
  <si>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</si>
  <si>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</si>
  <si>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</si>
  <si>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</si>
  <si>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</si>
  <si>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</si>
  <si>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</si>
  <si>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</si>
  <si>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</si>
  <si>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</si>
  <si>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</si>
  <si>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</si>
  <si>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</si>
  <si>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</si>
  <si>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</si>
  <si>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</si>
  <si>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</si>
  <si>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</si>
  <si>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</si>
  <si>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</si>
  <si>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</si>
  <si>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</si>
  <si>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</si>
  <si>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</si>
  <si>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</si>
  <si>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</si>
  <si>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</si>
  <si>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</si>
  <si>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</si>
  <si>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</si>
  <si>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</si>
  <si>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</si>
  <si>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</si>
  <si>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</si>
  <si>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</si>
  <si>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</si>
  <si>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</si>
  <si>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</si>
  <si>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</si>
  <si>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</si>
  <si>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</si>
  <si>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</si>
  <si>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</si>
  <si>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</si>
  <si>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</si>
  <si>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</si>
  <si>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</si>
  <si>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</si>
  <si>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</si>
  <si>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</si>
  <si>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</si>
  <si>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</si>
  <si>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</si>
  <si>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</si>
  <si>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</si>
  <si>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</si>
  <si>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</si>
  <si>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</si>
  <si>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</si>
  <si>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</si>
  <si>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</si>
  <si>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</si>
  <si>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</si>
  <si>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</si>
  <si>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</si>
  <si>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</si>
  <si>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</si>
  <si>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</si>
  <si>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</si>
  <si>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</si>
  <si>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</si>
  <si>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</si>
  <si>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</si>
  <si>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</si>
  <si>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</si>
  <si>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</si>
  <si>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</si>
  <si>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</si>
  <si>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</si>
  <si>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</si>
  <si>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</si>
  <si>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</si>
  <si>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</si>
  <si>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</si>
  <si>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</si>
  <si>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</si>
  <si>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</si>
  <si>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</si>
  <si>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</si>
  <si>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</si>
  <si>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</si>
  <si>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</si>
  <si>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</si>
  <si>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</si>
  <si>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</si>
  <si>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</si>
  <si>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</si>
  <si>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</si>
  <si>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</si>
  <si>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</si>
  <si>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</si>
  <si>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</si>
  <si>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</si>
  <si>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</si>
  <si>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</si>
  <si>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</si>
  <si>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</si>
  <si>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</si>
  <si>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</si>
  <si>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</si>
  <si>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</si>
  <si>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</si>
  <si>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</si>
  <si>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</si>
  <si>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</si>
  <si>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</si>
  <si>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</si>
  <si>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</si>
  <si>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</si>
  <si>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</si>
  <si>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</si>
  <si>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</si>
  <si>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</si>
  <si>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</si>
  <si>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</si>
  <si>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</si>
  <si>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</si>
  <si>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</si>
  <si>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</si>
  <si>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</si>
  <si>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</si>
  <si>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</si>
  <si>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</si>
  <si>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</si>
  <si>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</si>
  <si>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</si>
  <si>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</si>
  <si>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</si>
  <si>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</si>
  <si>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</si>
  <si>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</si>
  <si>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</si>
  <si>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</si>
  <si>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</si>
  <si>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</si>
  <si>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</si>
  <si>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</si>
  <si>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</si>
  <si>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</si>
  <si>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</si>
  <si>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</si>
  <si>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</si>
  <si>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</si>
  <si>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</si>
  <si>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</si>
  <si>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</si>
  <si>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</si>
  <si>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</si>
  <si>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</si>
  <si>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</si>
  <si>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</si>
  <si>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</si>
  <si>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</si>
  <si>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</si>
  <si>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</si>
  <si>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</si>
  <si>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</si>
  <si>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</si>
  <si>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</si>
  <si>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</si>
  <si>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</si>
  <si>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</si>
  <si>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</si>
  <si>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</si>
  <si>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</si>
  <si>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</si>
  <si>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</si>
  <si>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</si>
  <si>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</si>
  <si>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</si>
  <si>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</si>
  <si>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</si>
  <si>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</si>
  <si>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</si>
  <si>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</si>
  <si>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</si>
  <si>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</si>
  <si>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</si>
  <si>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</si>
  <si>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</si>
  <si>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</si>
  <si>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</si>
  <si>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</si>
  <si>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</si>
  <si>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</si>
  <si>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</si>
  <si>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</si>
  <si>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</si>
  <si>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</si>
  <si>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</si>
  <si>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</si>
  <si>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</si>
  <si>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</si>
  <si>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</si>
  <si>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</si>
  <si>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</si>
  <si>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</si>
  <si>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</si>
  <si>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</si>
  <si>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</si>
  <si>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</si>
  <si>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</si>
  <si>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</si>
  <si>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</si>
  <si>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</si>
  <si>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</si>
  <si>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</si>
  <si>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</si>
  <si>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</si>
  <si>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</si>
  <si>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</si>
  <si>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</si>
  <si>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</si>
  <si>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</si>
  <si>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</si>
  <si>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</si>
  <si>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</si>
  <si>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</si>
  <si>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</si>
  <si>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</si>
  <si>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</si>
  <si>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</si>
  <si>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</si>
  <si>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</si>
  <si>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</si>
  <si>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</si>
  <si>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</si>
  <si>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</si>
  <si>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</si>
  <si>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</si>
  <si>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</si>
  <si>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</si>
  <si>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</si>
  <si>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</si>
  <si>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</si>
  <si>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</si>
  <si>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</si>
  <si>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</si>
  <si>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</si>
  <si>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</si>
  <si>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</si>
  <si>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</si>
  <si>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</si>
  <si>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</si>
  <si>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</si>
  <si>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</si>
  <si>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</si>
  <si>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</si>
  <si>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</si>
  <si>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</si>
  <si>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</si>
  <si>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</si>
  <si>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</si>
  <si>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</si>
  <si>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</si>
  <si>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</si>
  <si>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</si>
  <si>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</si>
  <si>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</si>
  <si>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</si>
  <si>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</si>
  <si>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</si>
  <si>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</si>
  <si>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</si>
  <si>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</si>
  <si>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</si>
  <si>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</si>
  <si>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</si>
  <si>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</si>
  <si>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</si>
  <si>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</si>
  <si>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</si>
  <si>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</si>
  <si>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</si>
  <si>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</si>
  <si>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</si>
  <si>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</si>
  <si>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</si>
  <si>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</si>
  <si>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</si>
  <si>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</si>
  <si>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</si>
  <si>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</si>
  <si>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</si>
  <si>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</si>
  <si>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</si>
  <si>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</si>
  <si>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</si>
  <si>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</si>
  <si>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</si>
  <si>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</si>
  <si>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</si>
  <si>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</si>
  <si>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</si>
  <si>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</si>
  <si>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</si>
  <si>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</si>
  <si>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</si>
  <si>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</si>
  <si>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</si>
  <si>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</si>
  <si>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</si>
  <si>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</si>
  <si>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</si>
  <si>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</si>
  <si>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</si>
  <si>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</si>
  <si>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</si>
  <si>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</si>
  <si>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</si>
  <si>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</si>
  <si>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</si>
  <si>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</si>
  <si>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</si>
  <si>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</si>
  <si>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</si>
  <si>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</si>
  <si>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</si>
  <si>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</si>
  <si>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</si>
  <si>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</si>
  <si>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</si>
  <si>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</si>
  <si>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</si>
  <si>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</si>
  <si>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</si>
  <si>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</si>
  <si>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</si>
  <si>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</si>
  <si>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</si>
  <si>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</si>
  <si>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</si>
  <si>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</si>
  <si>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</si>
  <si>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</si>
  <si>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</si>
  <si>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</si>
  <si>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</si>
  <si>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</si>
  <si>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</si>
  <si>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</si>
  <si>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</si>
  <si>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</si>
  <si>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</si>
  <si>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</si>
  <si>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</si>
  <si>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</si>
  <si>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</si>
  <si>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</si>
  <si>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</si>
  <si>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</si>
  <si>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</si>
  <si>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</si>
  <si>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</si>
  <si>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</si>
  <si>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</si>
  <si>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</si>
  <si>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</si>
  <si>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</si>
  <si>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</si>
  <si>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</si>
  <si>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</si>
  <si>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</si>
  <si>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</si>
  <si>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</si>
  <si>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</si>
  <si>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</si>
  <si>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</si>
  <si>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</si>
  <si>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</si>
  <si>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</si>
  <si>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</si>
  <si>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</si>
  <si>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</si>
  <si>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</si>
  <si>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</si>
  <si>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</si>
  <si>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</si>
  <si>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</si>
  <si>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</si>
  <si>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</si>
  <si>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</si>
  <si>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</si>
  <si>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</si>
  <si>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</si>
  <si>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</si>
  <si>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</si>
  <si>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</si>
  <si>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</si>
  <si>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</si>
  <si>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</si>
  <si>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</si>
  <si>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</si>
  <si>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</si>
  <si>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</si>
  <si>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</si>
  <si>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</si>
  <si>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</si>
  <si>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</si>
  <si>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</si>
  <si>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</si>
  <si>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</si>
  <si>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</si>
  <si>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</si>
  <si>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</si>
  <si>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</si>
  <si>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</si>
  <si>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</si>
  <si>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</si>
  <si>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</si>
  <si>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</si>
  <si>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</si>
  <si>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</si>
  <si>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</si>
  <si>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</si>
  <si>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</si>
  <si>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</si>
  <si>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</si>
  <si>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</si>
  <si>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</si>
  <si>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</si>
  <si>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</si>
  <si>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</si>
  <si>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</si>
  <si>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</si>
  <si>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</si>
  <si>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</si>
  <si>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</si>
  <si>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</si>
  <si>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</si>
  <si>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</si>
  <si>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</si>
  <si>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</si>
  <si>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</si>
  <si>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</si>
  <si>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</si>
  <si>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</si>
  <si>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</si>
  <si>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</si>
  <si>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</si>
  <si>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</si>
  <si>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</si>
  <si>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</si>
  <si>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</si>
  <si>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</si>
  <si>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</si>
  <si>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</si>
  <si>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</si>
  <si>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</si>
  <si>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</si>
  <si>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</si>
  <si>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</si>
  <si>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</si>
  <si>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</si>
  <si>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</si>
  <si>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</si>
  <si>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</si>
  <si>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</si>
  <si>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</si>
  <si>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</si>
  <si>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</si>
  <si>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</si>
  <si>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</si>
  <si>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</si>
  <si>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</si>
  <si>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</si>
  <si>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</si>
  <si>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</si>
  <si>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</si>
  <si>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</si>
  <si>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</si>
  <si>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</si>
  <si>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</si>
  <si>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</si>
  <si>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</si>
  <si>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</si>
  <si>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</si>
  <si>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</si>
  <si>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</si>
  <si>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</si>
  <si>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</si>
  <si>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</si>
  <si>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</si>
  <si>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</si>
  <si>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</si>
  <si>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</si>
  <si>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</si>
  <si>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</si>
  <si>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</si>
  <si>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</si>
  <si>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</si>
  <si>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</si>
  <si>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</si>
  <si>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</si>
  <si>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</si>
  <si>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</si>
  <si>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</si>
  <si>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</si>
  <si>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</si>
  <si>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</si>
  <si>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</si>
  <si>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</si>
  <si>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</si>
  <si>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</si>
  <si>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</si>
  <si>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</si>
  <si>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</si>
  <si>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</si>
  <si>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</si>
  <si>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</si>
  <si>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</si>
  <si>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</si>
  <si>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</si>
  <si>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</si>
  <si>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</si>
  <si>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</si>
  <si>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</si>
  <si>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</si>
  <si>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</si>
  <si>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</si>
  <si>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</si>
  <si>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</si>
  <si>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</si>
  <si>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</si>
  <si>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</si>
  <si>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</si>
  <si>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</si>
  <si>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</si>
  <si>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</si>
  <si>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</si>
  <si>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</si>
  <si>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</si>
  <si>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</si>
  <si>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</si>
  <si>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</si>
  <si>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</si>
  <si>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</si>
  <si>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</si>
  <si>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</si>
  <si>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</si>
  <si>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</si>
  <si>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</si>
  <si>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</si>
  <si>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</si>
  <si>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</si>
  <si>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</si>
  <si>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</si>
  <si>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</si>
  <si>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</si>
  <si>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</si>
  <si>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</si>
  <si>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</si>
  <si>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</si>
  <si>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</si>
  <si>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</si>
  <si>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</si>
  <si>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</si>
  <si>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</si>
  <si>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</si>
  <si>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</si>
  <si>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</si>
  <si>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</si>
  <si>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</si>
  <si>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</si>
  <si>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</si>
  <si>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</si>
  <si>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</si>
  <si>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</si>
  <si>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</si>
  <si>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</si>
  <si>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</si>
  <si>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</si>
  <si>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</si>
  <si>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</si>
  <si>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</si>
  <si>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</si>
  <si>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</si>
  <si>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</si>
  <si>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</si>
  <si>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</si>
  <si>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</si>
  <si>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</si>
  <si>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</si>
  <si>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</si>
  <si>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</si>
  <si>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</si>
  <si>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</si>
  <si>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</si>
  <si>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</si>
  <si>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</si>
  <si>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</si>
  <si>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</si>
  <si>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</si>
  <si>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</si>
  <si>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</si>
  <si>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</si>
  <si>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</si>
  <si>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</si>
  <si>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</si>
  <si>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</si>
  <si>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</si>
  <si>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</si>
  <si>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</si>
  <si>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</si>
  <si>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</si>
  <si>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</si>
  <si>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</si>
  <si>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</si>
  <si>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</si>
  <si>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</si>
  <si>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</si>
  <si>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</si>
  <si>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</si>
  <si>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</si>
  <si>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</si>
  <si>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</si>
  <si>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</si>
  <si>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</si>
  <si>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</si>
  <si>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</si>
  <si>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</si>
  <si>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</si>
  <si>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</si>
  <si>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</si>
  <si>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</si>
  <si>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</si>
  <si>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</si>
  <si>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</si>
  <si>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</si>
  <si>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</si>
  <si>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</si>
  <si>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</si>
  <si>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</si>
  <si>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</si>
  <si>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</si>
  <si>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</si>
  <si>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</si>
  <si>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</si>
  <si>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</si>
  <si>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</si>
  <si>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</si>
  <si>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</si>
  <si>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</si>
  <si>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</si>
  <si>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</si>
  <si>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</si>
  <si>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</si>
  <si>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</si>
  <si>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</si>
  <si>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</si>
  <si>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</si>
  <si>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</si>
  <si>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</si>
  <si>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</si>
  <si>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</si>
  <si>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</si>
  <si>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</si>
  <si>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</si>
  <si>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</si>
  <si>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</si>
  <si>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</si>
  <si>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</si>
  <si>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</si>
  <si>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</si>
  <si>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</si>
  <si>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</si>
  <si>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</si>
  <si>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</si>
  <si>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</si>
  <si>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</si>
  <si>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</si>
  <si>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</si>
  <si>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</si>
  <si>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</si>
  <si>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</si>
  <si>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</si>
  <si>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</si>
  <si>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</si>
  <si>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</si>
  <si>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</si>
  <si>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</si>
  <si>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</si>
  <si>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</si>
  <si>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</si>
  <si>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</si>
  <si>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</si>
  <si>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</si>
  <si>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</si>
  <si>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</si>
  <si>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</si>
  <si>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</si>
  <si>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</si>
  <si>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</si>
  <si>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</si>
  <si>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</si>
  <si>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</si>
  <si>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</si>
  <si>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</si>
  <si>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</si>
  <si>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</si>
  <si>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</si>
  <si>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</si>
  <si>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</si>
  <si>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</si>
  <si>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</si>
  <si>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</si>
  <si>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</si>
  <si>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</si>
  <si>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</si>
  <si>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</si>
  <si>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</si>
  <si>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</si>
  <si>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</si>
  <si>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</si>
  <si>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</si>
  <si>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</si>
  <si>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</si>
  <si>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</si>
  <si>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</si>
  <si>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</si>
  <si>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</si>
  <si>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</si>
  <si>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</si>
  <si>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</si>
  <si>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</si>
  <si>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</si>
  <si>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</si>
  <si>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</si>
  <si>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</si>
  <si>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</si>
  <si>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</si>
  <si>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</si>
  <si>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</si>
  <si>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</si>
  <si>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</si>
  <si>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</si>
  <si>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</si>
  <si>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</si>
  <si>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</si>
  <si>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</si>
  <si>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</si>
  <si>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</si>
  <si>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</si>
  <si>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</si>
  <si>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</si>
  <si>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</si>
  <si>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</si>
  <si>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</si>
  <si>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</si>
  <si>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</si>
  <si>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</si>
  <si>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</si>
  <si>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</si>
  <si>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</si>
  <si>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</si>
  <si>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</si>
  <si>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</si>
  <si>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</si>
  <si>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</si>
  <si>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</si>
  <si>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</si>
  <si>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</si>
  <si>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</si>
  <si>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</si>
  <si>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</si>
  <si>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</si>
  <si>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</si>
  <si>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</si>
  <si>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</si>
  <si>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</si>
  <si>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</si>
  <si>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</si>
  <si>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</si>
  <si>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</si>
  <si>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</si>
  <si>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</si>
  <si>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</si>
  <si>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</si>
  <si>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</si>
  <si>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</si>
  <si>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</si>
  <si>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</si>
  <si>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</si>
  <si>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</si>
  <si>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</si>
  <si>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</si>
  <si>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</si>
  <si>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</si>
  <si>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</si>
  <si>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</si>
  <si>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</si>
  <si>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</si>
  <si>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</si>
  <si>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</si>
  <si>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</si>
  <si>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</si>
  <si>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</si>
  <si>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</si>
  <si>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</si>
  <si>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</si>
  <si>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</si>
  <si>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</si>
  <si>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</si>
  <si>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</si>
  <si>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</si>
  <si>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</si>
  <si>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</si>
  <si>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</si>
  <si>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</si>
  <si>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</si>
  <si>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</si>
  <si>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</si>
  <si>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</si>
  <si>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</si>
  <si>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</si>
  <si>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</si>
  <si>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</si>
  <si>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</si>
  <si>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</si>
  <si>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</si>
  <si>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</si>
  <si>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</si>
  <si>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</si>
  <si>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</si>
  <si>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</si>
  <si>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</si>
  <si>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</si>
  <si>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</si>
  <si>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</si>
  <si>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</si>
  <si>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</si>
  <si>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</si>
  <si>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</si>
  <si>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</si>
  <si>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</si>
  <si>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</si>
  <si>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</si>
  <si>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</si>
  <si>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</si>
  <si>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</si>
  <si>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</si>
  <si>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</si>
  <si>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</si>
  <si>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</si>
  <si>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</si>
  <si>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</si>
  <si>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</si>
  <si>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</si>
  <si>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</si>
  <si>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</si>
  <si>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</si>
  <si>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</si>
  <si>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</si>
  <si>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</si>
  <si>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</si>
  <si>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</si>
  <si>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</si>
  <si>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</si>
  <si>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</si>
  <si>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</si>
  <si>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</si>
  <si>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</si>
  <si>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</si>
  <si>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</si>
  <si>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</si>
  <si>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</si>
  <si>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</si>
  <si>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</si>
  <si>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</si>
  <si>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</si>
  <si>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</si>
  <si>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</si>
  <si>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</si>
  <si>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</si>
  <si>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</si>
  <si>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</si>
  <si>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</si>
  <si>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</si>
  <si>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</si>
  <si>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</si>
  <si>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</si>
  <si>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</si>
  <si>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</si>
  <si>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</si>
  <si>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</si>
  <si>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</si>
  <si>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</si>
  <si>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</si>
  <si>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</si>
  <si>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</si>
  <si>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</si>
  <si>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</si>
  <si>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</si>
  <si>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</si>
  <si>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</si>
  <si>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</si>
  <si>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</si>
  <si>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</si>
  <si>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</si>
  <si>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</si>
  <si>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</si>
  <si>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</si>
  <si>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</si>
  <si>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</si>
  <si>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</si>
  <si>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</si>
  <si>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</si>
  <si>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</si>
  <si>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</si>
  <si>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</si>
  <si>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</si>
  <si>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</si>
  <si>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</si>
  <si>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</si>
  <si>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</si>
  <si>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</si>
  <si>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</si>
  <si>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</si>
  <si>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</si>
  <si>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</si>
  <si>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</si>
  <si>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</si>
  <si>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</si>
  <si>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</si>
  <si>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</si>
  <si>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</si>
  <si>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</si>
  <si>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</si>
  <si>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</si>
  <si>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</si>
  <si>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</si>
  <si>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</si>
  <si>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</si>
  <si>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</si>
  <si>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</si>
  <si>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</si>
  <si>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</si>
  <si>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</si>
  <si>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</si>
  <si>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</si>
  <si>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</si>
  <si>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</si>
  <si>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</si>
  <si>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</si>
  <si>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</si>
  <si>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</si>
  <si>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</si>
  <si>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</si>
  <si>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</si>
  <si>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</si>
  <si>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</si>
  <si>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</si>
  <si>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</si>
  <si>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</si>
  <si>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</si>
  <si>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</si>
  <si>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</si>
  <si>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</si>
  <si>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</si>
  <si>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</si>
  <si>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</si>
  <si>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</si>
  <si>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</si>
  <si>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</si>
  <si>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</si>
  <si>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</si>
  <si>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</si>
  <si>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</si>
  <si>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</si>
  <si>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</si>
  <si>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</si>
  <si>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</si>
  <si>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</si>
  <si>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</si>
  <si>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</si>
  <si>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</si>
  <si>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</si>
  <si>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</si>
  <si>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</si>
  <si>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</si>
  <si>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</si>
  <si>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</si>
  <si>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</si>
  <si>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</si>
  <si>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</si>
  <si>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</si>
  <si>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</si>
  <si>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</si>
  <si>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</si>
  <si>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</si>
  <si>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</si>
  <si>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</si>
  <si>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</si>
  <si>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</si>
  <si>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</si>
  <si>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</si>
  <si>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</si>
  <si>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</si>
  <si>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</si>
  <si>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</si>
  <si>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</si>
  <si>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</si>
  <si>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</si>
  <si>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</si>
  <si>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</si>
  <si>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</si>
  <si>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</si>
  <si>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</si>
  <si>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</si>
  <si>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</si>
  <si>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</si>
  <si>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</si>
  <si>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</si>
  <si>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</si>
  <si>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</si>
  <si>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</si>
  <si>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</si>
  <si>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</si>
  <si>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</si>
  <si>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</si>
  <si>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</si>
  <si>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</si>
  <si>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</si>
  <si>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</si>
  <si>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</si>
  <si>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</si>
  <si>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</si>
  <si>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</si>
  <si>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</si>
  <si>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</si>
  <si>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</si>
  <si>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</si>
  <si>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</si>
  <si>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</si>
  <si>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</si>
  <si>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</si>
  <si>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</si>
  <si>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</si>
  <si>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</si>
  <si>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</si>
  <si>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</si>
  <si>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</si>
  <si>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</si>
  <si>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</si>
  <si>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</si>
  <si>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</si>
  <si>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</si>
  <si>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</si>
  <si>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</si>
  <si>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</si>
  <si>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</si>
  <si>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</si>
  <si>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</si>
  <si>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</si>
  <si>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</si>
  <si>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</si>
  <si>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</si>
  <si>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</si>
  <si>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</si>
  <si>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</si>
  <si>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</si>
  <si>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</si>
  <si>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</si>
  <si>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</si>
  <si>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</si>
  <si>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</si>
  <si>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</si>
  <si>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</si>
  <si>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</si>
  <si>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</si>
  <si>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</si>
  <si>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</si>
  <si>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</si>
  <si>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</si>
  <si>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</si>
  <si>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</si>
  <si>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</si>
  <si>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</si>
  <si>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</si>
  <si>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</si>
  <si>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</si>
  <si>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</si>
  <si>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</si>
  <si>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</si>
  <si>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</si>
  <si>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</si>
  <si>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</si>
  <si>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</si>
  <si>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</si>
  <si>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</si>
  <si>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</si>
  <si>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</si>
  <si>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</si>
  <si>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</si>
  <si>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</si>
  <si>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</si>
  <si>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</si>
  <si>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</si>
  <si>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</si>
  <si>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</si>
  <si>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</si>
  <si>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</si>
  <si>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</si>
  <si>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</si>
  <si>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</si>
  <si>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</si>
  <si>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</si>
  <si>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</si>
  <si>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</si>
  <si>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</si>
  <si>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</si>
  <si>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</si>
  <si>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</si>
  <si>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</si>
  <si>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</si>
  <si>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</si>
  <si>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</si>
  <si>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</si>
  <si>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</si>
  <si>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</si>
  <si>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</si>
  <si>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</si>
  <si>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</si>
  <si>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</si>
  <si>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</si>
  <si>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</si>
  <si>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</si>
  <si>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</si>
  <si>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</si>
  <si>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</si>
  <si>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</si>
  <si>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</si>
  <si>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</si>
  <si>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</si>
  <si>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</si>
  <si>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</si>
  <si>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</si>
  <si>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</si>
  <si>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</si>
  <si>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</si>
  <si>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</si>
  <si>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</si>
  <si>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</si>
  <si>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</si>
  <si>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</si>
  <si>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</si>
  <si>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</si>
  <si>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</si>
  <si>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</si>
  <si>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</si>
  <si>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</si>
  <si>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</si>
  <si>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</si>
  <si>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</si>
  <si>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</si>
  <si>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</si>
  <si>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</si>
  <si>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</si>
  <si>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</si>
  <si>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</si>
  <si>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</si>
  <si>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</si>
  <si>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</si>
  <si>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</si>
  <si>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</si>
  <si>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</si>
  <si>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</si>
  <si>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</si>
  <si>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</si>
  <si>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</si>
  <si>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</si>
  <si>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</si>
  <si>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</si>
  <si>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</si>
  <si>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</si>
  <si>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</si>
  <si>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</si>
  <si>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</si>
  <si>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</si>
  <si>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</si>
  <si>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</si>
  <si>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</si>
  <si>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</si>
  <si>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</si>
  <si>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</si>
  <si>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</si>
  <si>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</si>
  <si>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</si>
  <si>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</si>
  <si>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</si>
  <si>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</si>
  <si>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</si>
  <si>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</si>
  <si>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</si>
  <si>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</si>
  <si>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</si>
  <si>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</si>
  <si>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</si>
  <si>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</si>
  <si>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</si>
  <si>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</si>
  <si>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</si>
  <si>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</si>
  <si>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</si>
  <si>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</si>
  <si>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</si>
  <si>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</si>
  <si>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</si>
  <si>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</si>
  <si>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</si>
  <si>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</si>
  <si>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</si>
  <si>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</si>
  <si>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</si>
  <si>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</si>
  <si>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</si>
  <si>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</si>
  <si>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</si>
  <si>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</si>
  <si>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</si>
  <si>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</si>
  <si>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</si>
  <si>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</si>
  <si>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</si>
  <si>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</si>
  <si>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</si>
  <si>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</si>
  <si>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</si>
  <si>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</si>
  <si>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</si>
  <si>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</si>
  <si>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</si>
  <si>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</si>
  <si>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</si>
  <si>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</si>
  <si>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</si>
  <si>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</si>
  <si>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</si>
  <si>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</si>
  <si>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</si>
  <si>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</si>
  <si>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</si>
  <si>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</si>
  <si>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</si>
  <si>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</si>
  <si>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</si>
  <si>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</si>
  <si>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</si>
  <si>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</si>
  <si>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</si>
  <si>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</si>
  <si>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</si>
  <si>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</si>
  <si>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</si>
  <si>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</si>
  <si>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</si>
  <si>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</si>
  <si>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</si>
  <si>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</si>
  <si>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</si>
  <si>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</si>
  <si>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</si>
  <si>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</si>
  <si>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</si>
  <si>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</si>
  <si>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</si>
  <si>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</si>
  <si>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</si>
  <si>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</si>
  <si>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</si>
  <si>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</si>
  <si>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</si>
  <si>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</si>
  <si>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</si>
  <si>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</si>
  <si>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</si>
  <si>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</si>
  <si>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</si>
  <si>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</si>
  <si>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</si>
  <si>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</si>
  <si>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</si>
  <si>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</si>
  <si>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</si>
  <si>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</si>
  <si>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</si>
  <si>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</si>
  <si>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</si>
  <si>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</si>
  <si>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</si>
  <si>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</si>
  <si>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</si>
  <si>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</si>
  <si>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</si>
  <si>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</si>
  <si>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</si>
  <si>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</si>
  <si>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</si>
  <si>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</si>
  <si>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</si>
  <si>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</si>
  <si>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</si>
  <si>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</si>
  <si>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</si>
  <si>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</si>
  <si>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</si>
  <si>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</si>
  <si>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</si>
  <si>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</si>
  <si>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</si>
  <si>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</si>
  <si>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</si>
  <si>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</si>
  <si>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</si>
  <si>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</si>
  <si>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</si>
  <si>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</si>
  <si>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</si>
  <si>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</si>
  <si>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</si>
  <si>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</si>
  <si>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</si>
  <si>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</si>
  <si>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</si>
  <si>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</si>
  <si>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</si>
  <si>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</si>
  <si>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</si>
  <si>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</si>
  <si>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</si>
  <si>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</si>
  <si>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</si>
  <si>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</si>
  <si>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</si>
  <si>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</si>
  <si>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</si>
  <si>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</si>
  <si>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</si>
  <si>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</si>
  <si>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</si>
  <si>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</si>
  <si>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</si>
  <si>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</si>
  <si>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</si>
  <si>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</si>
  <si>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</si>
  <si>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</si>
  <si>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</si>
  <si>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</si>
  <si>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</si>
  <si>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</si>
  <si>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</si>
  <si>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</si>
  <si>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</si>
  <si>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</si>
  <si>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</si>
  <si>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</si>
  <si>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</si>
  <si>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</si>
  <si>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</si>
  <si>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</si>
  <si>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</si>
  <si>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</si>
  <si>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</si>
  <si>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</si>
  <si>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</si>
  <si>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</si>
  <si>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</si>
  <si>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</si>
  <si>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</si>
  <si>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</si>
  <si>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</si>
  <si>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</si>
  <si>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</si>
  <si>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</si>
  <si>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</si>
  <si>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</si>
  <si>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</si>
  <si>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</si>
  <si>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</si>
  <si>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</si>
  <si>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</si>
  <si>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</si>
  <si>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</si>
  <si>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</si>
  <si>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</si>
  <si>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</si>
  <si>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</si>
  <si>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</si>
  <si>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</si>
  <si>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</si>
  <si>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</si>
  <si>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</si>
  <si>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</si>
  <si>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</si>
  <si>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</si>
  <si>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</si>
  <si>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</si>
  <si>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</si>
  <si>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</si>
  <si>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</si>
  <si>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</si>
  <si>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</si>
  <si>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</si>
  <si>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</si>
  <si>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</si>
  <si>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</si>
  <si>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</si>
  <si>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</si>
  <si>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</si>
  <si>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</si>
  <si>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</si>
  <si>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</si>
  <si>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</si>
  <si>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</si>
  <si>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</si>
  <si>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</si>
  <si>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</si>
  <si>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</si>
  <si>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</si>
  <si>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</si>
  <si>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</si>
  <si>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</si>
  <si>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</si>
  <si>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</si>
  <si>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</si>
  <si>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</si>
  <si>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</si>
  <si>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</si>
  <si>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</si>
  <si>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</si>
  <si>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</si>
  <si>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</si>
  <si>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</si>
  <si>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</si>
  <si>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</si>
  <si>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</si>
  <si>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</si>
  <si>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</si>
  <si>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</si>
  <si>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</si>
  <si>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</si>
  <si>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</si>
  <si>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</si>
  <si>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</si>
  <si>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</si>
  <si>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</si>
  <si>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</si>
  <si>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</si>
  <si>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</si>
  <si>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</si>
  <si>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</si>
  <si>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</si>
  <si>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</si>
  <si>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</si>
  <si>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</si>
  <si>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</si>
  <si>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</si>
  <si>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</si>
  <si>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</si>
  <si>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</si>
  <si>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</si>
  <si>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</si>
  <si>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</si>
  <si>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</si>
  <si>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</si>
  <si>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</si>
  <si>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</si>
  <si>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</si>
  <si>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</si>
  <si>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</si>
  <si>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</si>
  <si>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</si>
  <si>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</si>
  <si>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</si>
  <si>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</si>
  <si>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</si>
  <si>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</si>
  <si>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</si>
  <si>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</si>
  <si>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</si>
  <si>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</si>
  <si>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</si>
  <si>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</si>
  <si>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</si>
  <si>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</si>
  <si>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</si>
  <si>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</si>
  <si>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</si>
  <si>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</si>
  <si>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</si>
  <si>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</si>
  <si>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</si>
  <si>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</si>
  <si>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</si>
  <si>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</si>
  <si>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</si>
  <si>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</si>
  <si>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</si>
  <si>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</si>
  <si>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</si>
  <si>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</si>
  <si>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</si>
  <si>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</si>
  <si>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</si>
  <si>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</si>
  <si>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</si>
  <si>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</si>
  <si>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</si>
  <si>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</si>
  <si>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</si>
  <si>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</si>
  <si>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</si>
  <si>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</si>
  <si>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</si>
  <si>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</si>
  <si>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</si>
  <si>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</si>
  <si>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</si>
  <si>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</si>
  <si>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</si>
  <si>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</si>
  <si>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</si>
  <si>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</si>
  <si>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</si>
  <si>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</si>
  <si>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</si>
  <si>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</si>
  <si>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</si>
  <si>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</si>
  <si>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</si>
  <si>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</si>
  <si>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</si>
  <si>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</si>
  <si>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</si>
  <si>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</si>
  <si>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</si>
  <si>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</si>
  <si>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</si>
  <si>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</si>
  <si>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</si>
  <si>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</si>
  <si>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</si>
  <si>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</si>
  <si>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</si>
  <si>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</si>
  <si>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</si>
  <si>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</si>
  <si>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</si>
  <si>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</si>
  <si>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</si>
  <si>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</si>
  <si>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</si>
  <si>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</si>
  <si>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</si>
  <si>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</si>
  <si>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</si>
  <si>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</si>
  <si>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</si>
  <si>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</si>
  <si>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</si>
  <si>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</si>
  <si>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</si>
  <si>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</si>
  <si>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</si>
  <si>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</si>
  <si>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</si>
  <si>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</si>
  <si>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</si>
  <si>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</si>
  <si>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</si>
  <si>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</si>
  <si>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</si>
  <si>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</si>
  <si>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</si>
  <si>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</si>
  <si>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</si>
  <si>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</si>
  <si>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</si>
  <si>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</si>
  <si>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</si>
  <si>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</si>
  <si>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</si>
  <si>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</si>
  <si>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</si>
  <si>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</si>
  <si>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</si>
  <si>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</si>
  <si>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</si>
  <si>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</si>
  <si>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</si>
  <si>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</si>
  <si>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</si>
  <si>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</si>
  <si>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</si>
  <si>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</si>
  <si>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</si>
  <si>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</si>
  <si>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</si>
  <si>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</si>
  <si>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</si>
  <si>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</si>
  <si>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</si>
  <si>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</si>
  <si>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</si>
  <si>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</si>
  <si>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</si>
  <si>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</si>
  <si>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</si>
  <si>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</si>
  <si>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</si>
  <si>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</si>
  <si>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</si>
  <si>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</si>
  <si>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</si>
  <si>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</si>
  <si>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</si>
  <si>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</si>
  <si>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</si>
  <si>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</si>
  <si>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</si>
  <si>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</si>
  <si>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</si>
  <si>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</si>
  <si>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</si>
  <si>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</si>
  <si>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</si>
  <si>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</si>
  <si>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</si>
  <si>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</si>
  <si>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</si>
  <si>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</si>
  <si>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</si>
  <si>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</si>
  <si>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</si>
  <si>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</si>
  <si>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</si>
  <si>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</si>
  <si>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</si>
  <si>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</si>
  <si>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</si>
  <si>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</si>
  <si>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</si>
  <si>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</si>
  <si>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</si>
  <si>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</si>
  <si>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</si>
  <si>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</si>
  <si>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</si>
  <si>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</si>
  <si>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</si>
  <si>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</si>
  <si>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</si>
  <si>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</si>
  <si>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</si>
  <si>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</si>
  <si>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</si>
  <si>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</si>
  <si>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</si>
  <si>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</si>
  <si>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</si>
  <si>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</si>
  <si>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</si>
  <si>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</si>
  <si>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</si>
  <si>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</si>
  <si>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</si>
  <si>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</si>
  <si>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</si>
  <si>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</si>
  <si>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</si>
  <si>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</si>
  <si>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</si>
  <si>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</si>
  <si>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</si>
  <si>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</si>
  <si>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</si>
  <si>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</si>
  <si>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</si>
  <si>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</si>
  <si>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</si>
  <si>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</si>
  <si>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</si>
  <si>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</si>
  <si>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</si>
  <si>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</si>
  <si>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</si>
  <si>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</si>
  <si>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</si>
  <si>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</si>
  <si>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</si>
  <si>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</si>
  <si>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</si>
  <si>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</si>
  <si>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</si>
  <si>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</si>
  <si>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</si>
  <si>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</si>
  <si>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</si>
  <si>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</si>
  <si>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</si>
  <si>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</si>
  <si>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</si>
  <si>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</si>
  <si>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</si>
  <si>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</si>
  <si>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</si>
  <si>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</si>
  <si>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</si>
  <si>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</si>
  <si>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</si>
  <si>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</si>
  <si>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</si>
  <si>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</si>
  <si>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</si>
  <si>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</si>
  <si>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</si>
  <si>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</si>
  <si>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</si>
  <si>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</si>
  <si>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</si>
  <si>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</si>
  <si>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</si>
  <si>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</si>
  <si>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</si>
  <si>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</si>
  <si>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</si>
  <si>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</si>
  <si>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</si>
  <si>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</si>
  <si>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</si>
  <si>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</si>
  <si>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</si>
  <si>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</si>
  <si>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</si>
  <si>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</si>
  <si>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</si>
  <si>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</si>
  <si>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</si>
  <si>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</si>
  <si>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</si>
  <si>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</si>
  <si>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</si>
  <si>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</si>
  <si>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</si>
  <si>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</si>
  <si>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</si>
  <si>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</si>
  <si>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</si>
  <si>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</si>
  <si>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</si>
  <si>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</si>
  <si>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</si>
  <si>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</si>
  <si>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</si>
  <si>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</si>
  <si>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</si>
  <si>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</si>
  <si>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</si>
  <si>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</si>
  <si>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</si>
  <si>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</si>
  <si>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</si>
  <si>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</si>
  <si>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</si>
  <si>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</si>
  <si>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</si>
  <si>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</si>
  <si>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</si>
  <si>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</si>
  <si>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</si>
  <si>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</si>
  <si>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</si>
  <si>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</si>
  <si>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</si>
  <si>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</si>
  <si>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</si>
  <si>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</si>
  <si>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</si>
  <si>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</si>
  <si>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</si>
  <si>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</si>
  <si>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</si>
  <si>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</si>
  <si>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</si>
  <si>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</si>
  <si>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</si>
  <si>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</si>
  <si>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</si>
  <si>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</si>
  <si>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</si>
  <si>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</si>
  <si>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</si>
  <si>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</si>
  <si>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</si>
  <si>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</si>
  <si>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</si>
  <si>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</si>
  <si>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</si>
  <si>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</si>
  <si>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</si>
  <si>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</si>
  <si>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</si>
  <si>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</si>
  <si>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</si>
  <si>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</si>
  <si>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</si>
  <si>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</si>
  <si>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</si>
  <si>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</si>
  <si>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</si>
  <si>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</si>
  <si>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</si>
  <si>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</si>
  <si>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</si>
  <si>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</si>
  <si>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</si>
  <si>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</si>
  <si>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</si>
  <si>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</si>
  <si>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</si>
  <si>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</si>
  <si>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</si>
  <si>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</si>
  <si>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</si>
  <si>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</si>
  <si>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</si>
  <si>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</si>
  <si>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</si>
  <si>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</si>
  <si>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</si>
  <si>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</si>
  <si>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</si>
  <si>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</si>
  <si>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</si>
  <si>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</si>
  <si>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</si>
  <si>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</si>
  <si>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</si>
  <si>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</si>
  <si>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</si>
  <si>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</si>
  <si>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</si>
  <si>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</si>
  <si>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</si>
  <si>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</si>
  <si>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</si>
  <si>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</si>
  <si>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</si>
  <si>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</si>
  <si>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</si>
  <si>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</si>
  <si>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</si>
  <si>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</si>
  <si>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</si>
  <si>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</si>
  <si>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</si>
  <si>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</si>
  <si>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</si>
  <si>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</si>
  <si>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</si>
  <si>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</si>
  <si>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</si>
  <si>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</si>
  <si>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</si>
  <si>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</si>
  <si>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</si>
  <si>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</si>
  <si>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</si>
  <si>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</si>
  <si>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</si>
  <si>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</si>
  <si>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</si>
  <si>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</si>
  <si>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</si>
  <si>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</si>
  <si>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</si>
  <si>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</si>
  <si>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</si>
  <si>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</si>
  <si>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</si>
  <si>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</si>
  <si>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</si>
  <si>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</si>
  <si>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</si>
  <si>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</si>
  <si>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</si>
  <si>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</si>
  <si>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</si>
  <si>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</si>
  <si>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</si>
  <si>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</si>
  <si>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</si>
  <si>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</si>
  <si>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</si>
  <si>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</si>
  <si>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</si>
  <si>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</si>
  <si>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</si>
  <si>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</si>
  <si>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</si>
  <si>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</si>
  <si>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</si>
  <si>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</si>
  <si>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</si>
  <si>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</si>
  <si>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</si>
  <si>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</si>
  <si>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</si>
  <si>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</si>
  <si>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</si>
  <si>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</si>
  <si>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</si>
  <si>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</si>
  <si>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</si>
  <si>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</si>
  <si>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</si>
  <si>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</si>
  <si>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</si>
  <si>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</si>
  <si>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</si>
  <si>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</si>
  <si>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</si>
  <si>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</si>
  <si>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</si>
  <si>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</si>
  <si>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</si>
  <si>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</si>
  <si>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</si>
  <si>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</si>
  <si>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</si>
  <si>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</si>
  <si>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</si>
  <si>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</si>
  <si>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</si>
  <si>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</si>
  <si>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</si>
  <si>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</si>
  <si>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</si>
  <si>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</si>
  <si>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</si>
  <si>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</si>
  <si>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</si>
  <si>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</si>
  <si>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</si>
  <si>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</si>
  <si>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</si>
  <si>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</si>
  <si>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</si>
  <si>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</si>
  <si>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</si>
  <si>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</si>
  <si>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</si>
  <si>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</si>
  <si>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</si>
  <si>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</si>
  <si>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</si>
  <si>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</si>
  <si>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</si>
  <si>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</si>
  <si>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</si>
  <si>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</si>
  <si>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</si>
  <si>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</si>
  <si>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</si>
  <si>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</si>
  <si>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</si>
  <si>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</si>
  <si>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</si>
  <si>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</si>
  <si>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</si>
  <si>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</si>
  <si>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</si>
  <si>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</si>
  <si>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</si>
  <si>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</si>
  <si>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</si>
  <si>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</si>
  <si>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</si>
  <si>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</si>
  <si>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</si>
  <si>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</si>
  <si>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</si>
  <si>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</si>
  <si>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</si>
  <si>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</si>
  <si>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</si>
  <si>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</si>
  <si>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</si>
  <si>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</si>
  <si>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</si>
  <si>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</si>
  <si>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</si>
  <si>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</si>
  <si>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</si>
  <si>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</si>
  <si>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</si>
  <si>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</si>
  <si>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</si>
  <si>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</si>
  <si>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</si>
  <si>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</si>
  <si>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</si>
  <si>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</si>
  <si>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</si>
  <si>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</si>
  <si>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</si>
  <si>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</si>
  <si>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</si>
  <si>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</si>
  <si>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</si>
  <si>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</si>
  <si>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</si>
  <si>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</si>
  <si>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</si>
  <si>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</si>
  <si>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</si>
  <si>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</si>
  <si>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</si>
  <si>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</si>
  <si>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</si>
  <si>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</si>
  <si>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</si>
  <si>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</si>
  <si>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</si>
  <si>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</si>
  <si>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</si>
  <si>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</si>
  <si>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</si>
  <si>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</si>
  <si>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</si>
  <si>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</si>
  <si>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</si>
  <si>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</si>
  <si>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</si>
  <si>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</si>
  <si>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</si>
  <si>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</si>
  <si>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</si>
  <si>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</si>
  <si>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</si>
  <si>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</si>
  <si>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</si>
  <si>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</si>
  <si>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</si>
  <si>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</si>
  <si>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</si>
  <si>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</si>
  <si>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</si>
  <si>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</si>
  <si>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</si>
  <si>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</si>
  <si>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</si>
  <si>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</si>
  <si>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</si>
  <si>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</si>
  <si>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</si>
  <si>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</si>
  <si>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</si>
  <si>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</si>
  <si>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</si>
  <si>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</si>
  <si>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</si>
  <si>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</si>
  <si>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</si>
  <si>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</si>
  <si>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</si>
  <si>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</si>
  <si>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</si>
  <si>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</si>
  <si>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</si>
  <si>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</si>
  <si>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</si>
  <si>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</si>
  <si>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</si>
  <si>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</si>
  <si>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</si>
  <si>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</si>
  <si>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</si>
  <si>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</si>
  <si>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</si>
  <si>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</si>
  <si>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</si>
  <si>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</si>
  <si>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</si>
  <si>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</si>
  <si>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</si>
  <si>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</si>
  <si>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</si>
  <si>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</si>
  <si>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</si>
  <si>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</si>
  <si>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</si>
  <si>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</si>
  <si>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</si>
  <si>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</si>
  <si>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</si>
  <si>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</si>
  <si>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</si>
  <si>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</si>
  <si>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</si>
  <si>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</si>
  <si>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</si>
  <si>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</si>
  <si>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</si>
  <si>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</si>
  <si>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</si>
  <si>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</si>
  <si>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</si>
  <si>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</si>
  <si>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</si>
  <si>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</si>
  <si>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</si>
  <si>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</si>
  <si>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</si>
  <si>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</si>
  <si>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</si>
  <si>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</si>
  <si>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</si>
  <si>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</si>
  <si>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</si>
  <si>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</si>
  <si>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</si>
  <si>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</si>
  <si>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</si>
  <si>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</si>
  <si>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</si>
  <si>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</si>
  <si>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</si>
  <si>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</si>
  <si>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</si>
  <si>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</si>
  <si>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</si>
  <si>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</si>
  <si>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</si>
  <si>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</si>
  <si>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</si>
  <si>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</si>
  <si>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</si>
  <si>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</si>
  <si>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</si>
  <si>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</si>
  <si>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</si>
  <si>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</si>
  <si>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</si>
  <si>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</si>
  <si>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</si>
  <si>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</si>
  <si>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</si>
  <si>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</si>
  <si>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</si>
  <si>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</si>
  <si>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</si>
  <si>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</si>
  <si>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</si>
  <si>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</si>
  <si>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</si>
  <si>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</si>
  <si>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</si>
  <si>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</si>
  <si>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</si>
  <si>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</si>
  <si>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</si>
  <si>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</si>
  <si>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</si>
  <si>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</si>
  <si>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</si>
  <si>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</si>
  <si>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</si>
  <si>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</si>
  <si>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</si>
  <si>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</si>
  <si>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</si>
  <si>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</si>
  <si>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</si>
  <si>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</si>
  <si>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</si>
  <si>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</si>
  <si>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</si>
  <si>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</si>
  <si>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</si>
  <si>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</si>
  <si>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</si>
  <si>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</si>
  <si>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</si>
  <si>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</si>
  <si>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</si>
  <si>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</si>
  <si>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</si>
  <si>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</si>
  <si>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</si>
  <si>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</si>
  <si>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</si>
  <si>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</si>
  <si>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</si>
  <si>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</si>
  <si>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</si>
  <si>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</si>
  <si>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</si>
  <si>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</si>
  <si>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</si>
  <si>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</si>
  <si>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</si>
  <si>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</si>
  <si>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</si>
  <si>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</si>
  <si>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</si>
  <si>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</si>
  <si>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</si>
  <si>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</si>
  <si>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</si>
  <si>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</si>
  <si>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</si>
  <si>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</si>
  <si>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</si>
  <si>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</si>
  <si>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</si>
  <si>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</si>
  <si>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</si>
  <si>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</si>
  <si>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</si>
  <si>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</si>
  <si>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</si>
  <si>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</si>
  <si>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</si>
  <si>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</si>
  <si>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</si>
  <si>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</si>
  <si>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</si>
  <si>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</si>
  <si>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</si>
  <si>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</si>
  <si>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</si>
  <si>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</si>
  <si>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</si>
  <si>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</si>
  <si>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</si>
  <si>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</si>
  <si>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</si>
  <si>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</si>
  <si>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</si>
  <si>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</si>
  <si>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</si>
  <si>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</si>
  <si>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</si>
  <si>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</si>
  <si>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</si>
  <si>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</si>
  <si>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</si>
  <si>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</si>
  <si>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</si>
  <si>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</si>
  <si>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</si>
  <si>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</si>
  <si>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</si>
  <si>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</si>
  <si>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</si>
  <si>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</si>
  <si>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</si>
  <si>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</si>
  <si>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</si>
  <si>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</si>
  <si>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</si>
  <si>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</si>
  <si>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</si>
  <si>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</si>
  <si>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</si>
  <si>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</si>
  <si>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</si>
  <si>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</si>
  <si>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</si>
  <si>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</si>
  <si>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</si>
  <si>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</si>
  <si>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</si>
  <si>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</si>
  <si>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</si>
  <si>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</si>
  <si>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</si>
  <si>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</si>
  <si>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</si>
  <si>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</si>
  <si>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</si>
  <si>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</si>
  <si>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</si>
  <si>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</si>
  <si>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</si>
  <si>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</si>
  <si>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</si>
  <si>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</si>
  <si>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</si>
  <si>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</si>
  <si>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</si>
  <si>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</si>
  <si>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</si>
  <si>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</si>
  <si>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</si>
  <si>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</si>
  <si>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</si>
  <si>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</si>
  <si>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</si>
  <si>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</si>
  <si>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</si>
  <si>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</si>
  <si>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</si>
  <si>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</si>
  <si>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</si>
  <si>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</si>
  <si>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</si>
  <si>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</si>
  <si>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</si>
  <si>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</si>
  <si>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</si>
  <si>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</si>
  <si>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</si>
  <si>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</si>
  <si>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</si>
  <si>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</si>
  <si>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</si>
  <si>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</si>
  <si>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</si>
  <si>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</si>
  <si>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</si>
  <si>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</si>
  <si>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</si>
  <si>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</si>
  <si>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</si>
  <si>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</si>
  <si>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</si>
  <si>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</si>
  <si>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</si>
  <si>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</si>
  <si>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</si>
  <si>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</si>
  <si>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</si>
  <si>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</si>
  <si>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</si>
  <si>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</si>
  <si>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</si>
  <si>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</si>
  <si>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</si>
  <si>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</si>
  <si>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</si>
  <si>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</si>
  <si>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</si>
  <si>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</si>
  <si>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</si>
  <si>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</si>
  <si>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</si>
  <si>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</si>
  <si>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</si>
  <si>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</si>
  <si>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</si>
  <si>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</si>
  <si>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</si>
  <si>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</si>
  <si>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</si>
  <si>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</si>
  <si>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</si>
  <si>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</si>
  <si>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</si>
  <si>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</si>
  <si>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</si>
  <si>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</si>
  <si>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</si>
  <si>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</si>
  <si>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</si>
  <si>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</si>
  <si>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</si>
  <si>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</si>
  <si>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</si>
  <si>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</si>
  <si>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</si>
  <si>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</si>
  <si>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</si>
  <si>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</si>
  <si>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</si>
  <si>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</si>
  <si>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</si>
  <si>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</si>
  <si>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</si>
  <si>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</si>
  <si>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</si>
  <si>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</si>
  <si>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</si>
  <si>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</si>
  <si>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</si>
  <si>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</si>
  <si>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</si>
  <si>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</si>
  <si>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</si>
  <si>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</si>
  <si>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</si>
  <si>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</si>
  <si>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</si>
  <si>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</si>
  <si>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</si>
  <si>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</si>
  <si>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</si>
  <si>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</si>
  <si>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</si>
  <si>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</si>
  <si>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</si>
  <si>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</si>
  <si>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</si>
  <si>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</si>
  <si>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</si>
  <si>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</si>
  <si>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</si>
  <si>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</si>
  <si>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</si>
  <si>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</si>
  <si>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</si>
  <si>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</si>
  <si>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</si>
  <si>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</si>
  <si>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</si>
  <si>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</si>
  <si>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</si>
  <si>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</si>
  <si>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</si>
  <si>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</si>
  <si>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</si>
  <si>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</si>
  <si>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</si>
  <si>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</si>
  <si>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</si>
  <si>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</si>
  <si>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</si>
  <si>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</si>
  <si>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</si>
  <si>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</si>
  <si>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</si>
  <si>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</si>
  <si>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</si>
  <si>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</si>
  <si>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</si>
  <si>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</si>
  <si>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</si>
  <si>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</si>
  <si>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</si>
  <si>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</si>
  <si>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</si>
  <si>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</si>
  <si>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</si>
  <si>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</si>
  <si>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</si>
  <si>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</si>
  <si>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</si>
  <si>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</si>
  <si>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</si>
  <si>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</si>
  <si>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</si>
  <si>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</si>
  <si>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</si>
  <si>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</si>
  <si>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</si>
  <si>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</si>
  <si>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</si>
  <si>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</si>
  <si>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</si>
  <si>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</si>
  <si>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</si>
  <si>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</si>
  <si>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</si>
  <si>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</si>
  <si>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</si>
  <si>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</si>
  <si>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</si>
  <si>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</si>
  <si>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</si>
  <si>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</si>
  <si>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</si>
  <si>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</si>
  <si>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</si>
  <si>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</si>
  <si>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</si>
  <si>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</si>
  <si>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</si>
  <si>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</si>
  <si>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</si>
  <si>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</si>
  <si>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</si>
  <si>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</si>
  <si>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</si>
  <si>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</si>
  <si>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</si>
  <si>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</si>
  <si>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</si>
  <si>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</si>
  <si>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</si>
  <si>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</si>
  <si>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</si>
  <si>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</si>
  <si>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</si>
  <si>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</si>
  <si>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</si>
  <si>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</si>
  <si>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</si>
  <si>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</si>
  <si>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</si>
  <si>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</si>
  <si>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</si>
  <si>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</si>
  <si>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</si>
  <si>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</si>
  <si>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</si>
  <si>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</si>
  <si>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</si>
  <si>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</si>
  <si>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</si>
  <si>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</si>
  <si>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</si>
  <si>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</si>
  <si>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</si>
  <si>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</si>
  <si>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</si>
  <si>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</si>
  <si>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</si>
  <si>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</si>
  <si>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</si>
  <si>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</si>
  <si>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</si>
  <si>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</si>
  <si>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</si>
  <si>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</si>
  <si>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</si>
  <si>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</si>
  <si>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</si>
  <si>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</si>
  <si>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</si>
  <si>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</si>
  <si>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</si>
  <si>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</si>
  <si>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</si>
  <si>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</si>
  <si>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</si>
  <si>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</si>
  <si>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</si>
  <si>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</si>
  <si>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</si>
  <si>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</si>
  <si>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</si>
  <si>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</si>
  <si>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</si>
  <si>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</si>
  <si>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</si>
  <si>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</si>
  <si>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</si>
  <si>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</si>
  <si>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</si>
  <si>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</si>
  <si>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</si>
  <si>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</si>
  <si>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</si>
  <si>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</si>
  <si>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</si>
  <si>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</si>
  <si>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</si>
  <si>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</si>
  <si>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</si>
  <si>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</si>
  <si>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</si>
  <si>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</si>
  <si>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</si>
  <si>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</si>
  <si>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</si>
  <si>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</si>
  <si>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</si>
  <si>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</si>
  <si>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</si>
  <si>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</si>
  <si>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</si>
  <si>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</si>
  <si>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</si>
  <si>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</si>
  <si>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</si>
  <si>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</si>
  <si>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</si>
  <si>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</si>
  <si>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</si>
  <si>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</si>
  <si>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</si>
  <si>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</si>
  <si>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</si>
  <si>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</si>
  <si>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</si>
  <si>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</si>
  <si>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</si>
  <si>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</si>
  <si>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</si>
  <si>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</si>
  <si>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</si>
  <si>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</si>
  <si>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</si>
  <si>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</si>
  <si>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</si>
  <si>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</si>
  <si>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</si>
  <si>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</si>
  <si>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</si>
  <si>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</si>
  <si>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</si>
  <si>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</si>
  <si>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</si>
  <si>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</si>
  <si>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</si>
  <si>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</si>
  <si>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</si>
  <si>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</si>
  <si>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</si>
  <si>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</si>
  <si>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</si>
  <si>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</si>
  <si>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</si>
  <si>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</si>
  <si>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</si>
  <si>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</si>
  <si>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</si>
  <si>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</si>
  <si>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</si>
  <si>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</si>
  <si>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</si>
  <si>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</si>
  <si>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</si>
  <si>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</si>
  <si>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</si>
  <si>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</si>
  <si>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</si>
  <si>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</si>
  <si>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</si>
  <si>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</si>
  <si>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</si>
  <si>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</si>
  <si>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</si>
  <si>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</si>
  <si>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</si>
  <si>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</si>
  <si>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</si>
  <si>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</si>
  <si>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</si>
  <si>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</si>
  <si>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</si>
  <si>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</si>
  <si>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</si>
  <si>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</si>
  <si>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</si>
  <si>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</si>
  <si>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</si>
  <si>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</si>
  <si>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</si>
  <si>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</si>
  <si>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</si>
  <si>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</si>
  <si>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</si>
  <si>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</si>
  <si>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</si>
  <si>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</si>
  <si>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</si>
  <si>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</si>
  <si>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</si>
  <si>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</si>
  <si>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</si>
  <si>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</si>
  <si>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</si>
  <si>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</si>
  <si>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</si>
  <si>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</si>
  <si>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</si>
  <si>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</si>
  <si>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</si>
  <si>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</si>
  <si>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</si>
  <si>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</si>
  <si>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</si>
  <si>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</si>
  <si>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</si>
  <si>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</si>
  <si>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</si>
  <si>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</si>
  <si>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</si>
  <si>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</si>
  <si>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</si>
  <si>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</si>
  <si>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</si>
  <si>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</si>
  <si>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</si>
  <si>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</si>
  <si>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</si>
  <si>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</si>
  <si>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</si>
  <si>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</si>
  <si>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</si>
  <si>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</si>
  <si>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</si>
  <si>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</si>
  <si>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</si>
  <si>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</si>
  <si>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</si>
  <si>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</si>
  <si>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</si>
  <si>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</si>
  <si>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</si>
  <si>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</si>
  <si>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</si>
  <si>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</si>
  <si>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</si>
  <si>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</si>
  <si>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</si>
  <si>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</si>
  <si>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</si>
  <si>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</si>
  <si>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</si>
  <si>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</si>
  <si>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</si>
  <si>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</si>
  <si>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</si>
  <si>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</si>
  <si>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</si>
  <si>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</si>
  <si>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</si>
  <si>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</si>
  <si>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</si>
  <si>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</si>
  <si>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</si>
  <si>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</si>
  <si>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</si>
  <si>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</si>
  <si>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</si>
  <si>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</si>
  <si>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</si>
  <si>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</si>
  <si>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</si>
  <si>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</si>
  <si>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</si>
  <si>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</si>
  <si>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</si>
  <si>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</si>
  <si>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</si>
  <si>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</si>
  <si>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</si>
  <si>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</si>
  <si>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</si>
  <si>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</si>
  <si>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</si>
  <si>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</si>
  <si>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</si>
  <si>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</si>
  <si>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</si>
  <si>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</si>
  <si>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</si>
  <si>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</si>
  <si>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</si>
  <si>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</si>
  <si>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</si>
  <si>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</si>
  <si>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</si>
  <si>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</si>
  <si>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</si>
  <si>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</si>
  <si>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</si>
  <si>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</si>
  <si>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</si>
  <si>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</si>
  <si>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</si>
  <si>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</si>
  <si>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</si>
  <si>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</si>
  <si>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</si>
  <si>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</si>
  <si>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</si>
  <si>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</si>
  <si>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</si>
  <si>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</si>
  <si>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</si>
  <si>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</si>
  <si>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</si>
  <si>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</si>
  <si>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</si>
  <si>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</si>
  <si>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</si>
  <si>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</si>
  <si>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</si>
  <si>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</si>
  <si>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</si>
  <si>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</si>
  <si>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</si>
  <si>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</si>
  <si>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</si>
  <si>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</si>
  <si>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</si>
  <si>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</si>
  <si>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</si>
  <si>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</si>
  <si>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</si>
  <si>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</si>
  <si>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</si>
  <si>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</si>
  <si>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</si>
  <si>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</si>
  <si>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</si>
  <si>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</si>
  <si>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</si>
  <si>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</si>
  <si>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</si>
  <si>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</si>
  <si>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</si>
  <si>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</si>
  <si>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</si>
  <si>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</si>
  <si>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</si>
  <si>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</si>
  <si>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</si>
  <si>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</si>
  <si>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</si>
  <si>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</si>
  <si>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</si>
  <si>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</si>
  <si>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</si>
  <si>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</si>
  <si>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</si>
  <si>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</si>
  <si>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</si>
  <si>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</si>
  <si>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</si>
  <si>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</si>
  <si>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</si>
  <si>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</si>
  <si>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</si>
  <si>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</si>
  <si>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</si>
  <si>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</si>
  <si>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</si>
  <si>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</si>
  <si>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</si>
  <si>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</si>
  <si>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</si>
  <si>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</si>
  <si>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</si>
  <si>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</si>
  <si>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</si>
  <si>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</si>
  <si>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</si>
  <si>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</si>
  <si>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</si>
  <si>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</si>
  <si>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</si>
  <si>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</si>
  <si>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</si>
  <si>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</si>
  <si>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</si>
  <si>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</si>
  <si>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</si>
  <si>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</si>
  <si>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</si>
  <si>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</si>
  <si>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</si>
  <si>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</si>
  <si>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</si>
  <si>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</si>
  <si>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</si>
  <si>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</si>
  <si>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</si>
  <si>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</si>
  <si>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</si>
  <si>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</si>
  <si>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</si>
  <si>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</si>
  <si>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</si>
  <si>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</si>
  <si>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</si>
  <si>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</si>
  <si>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</si>
  <si>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</si>
  <si>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</si>
  <si>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</si>
  <si>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</si>
  <si>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</si>
  <si>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</si>
  <si>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</si>
  <si>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</si>
  <si>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</si>
  <si>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</si>
  <si>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</si>
  <si>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</si>
  <si>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</si>
  <si>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</si>
  <si>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</si>
  <si>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</si>
  <si>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</si>
  <si>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</si>
  <si>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</si>
  <si>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</si>
  <si>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</si>
  <si>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</si>
  <si>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</si>
  <si>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</si>
  <si>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</si>
  <si>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</si>
  <si>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</si>
  <si>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</si>
  <si>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</si>
  <si>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</si>
  <si>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</si>
  <si>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</si>
  <si>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</si>
  <si>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</si>
  <si>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</si>
  <si>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</si>
  <si>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</si>
  <si>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</si>
  <si>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</si>
  <si>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</si>
  <si>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</si>
  <si>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</si>
  <si>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</si>
  <si>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</si>
  <si>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</si>
  <si>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</si>
  <si>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</si>
  <si>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</si>
  <si>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</si>
  <si>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</si>
  <si>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</si>
  <si>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</si>
  <si>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</si>
  <si>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</si>
  <si>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</si>
  <si>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</si>
  <si>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</si>
  <si>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</si>
  <si>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</si>
  <si>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</si>
  <si>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</si>
  <si>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</si>
  <si>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</si>
  <si>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</si>
  <si>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</si>
  <si>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</si>
  <si>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</si>
  <si>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</si>
  <si>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</si>
  <si>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</si>
  <si>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</si>
  <si>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</si>
  <si>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</si>
  <si>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</si>
  <si>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</si>
  <si>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</si>
  <si>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</si>
  <si>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</si>
  <si>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</si>
  <si>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</si>
  <si>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</si>
  <si>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</si>
  <si>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</si>
  <si>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</si>
  <si>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</si>
  <si>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</si>
  <si>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</si>
  <si>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</si>
  <si>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</si>
  <si>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</si>
  <si>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</si>
  <si>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</si>
  <si>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</si>
  <si>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</si>
  <si>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</si>
  <si>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</si>
  <si>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</si>
  <si>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</si>
  <si>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</si>
  <si>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</si>
  <si>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</si>
  <si>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</si>
  <si>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</si>
  <si>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</si>
  <si>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</si>
  <si>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</si>
  <si>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</si>
  <si>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</si>
  <si>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</si>
  <si>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</si>
  <si>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</si>
  <si>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</si>
  <si>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</si>
  <si>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</si>
  <si>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</si>
  <si>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</si>
  <si>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</si>
  <si>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</si>
  <si>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</si>
  <si>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</si>
  <si>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</si>
  <si>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</si>
  <si>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</si>
  <si>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</si>
  <si>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</si>
  <si>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</si>
  <si>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</si>
  <si>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</si>
  <si>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</si>
  <si>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</si>
  <si>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</si>
  <si>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</si>
  <si>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</si>
  <si>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</si>
  <si>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</si>
  <si>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</si>
  <si>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</si>
  <si>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</si>
  <si>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</si>
  <si>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</si>
  <si>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</si>
  <si>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</si>
  <si>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</si>
  <si>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</si>
  <si>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</si>
  <si>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</si>
  <si>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</si>
  <si>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</si>
  <si>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</si>
  <si>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</si>
  <si>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</si>
  <si>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</si>
  <si>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</si>
  <si>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</si>
  <si>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</si>
  <si>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</si>
  <si>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</si>
  <si>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</si>
  <si>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</si>
  <si>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</si>
  <si>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</si>
  <si>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</si>
  <si>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</si>
  <si>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</si>
  <si>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</si>
  <si>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</si>
  <si>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</si>
  <si>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</si>
  <si>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</si>
  <si>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</si>
  <si>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</si>
  <si>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</si>
  <si>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</si>
  <si>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</si>
  <si>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</si>
  <si>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</si>
  <si>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</si>
  <si>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</si>
  <si>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</si>
  <si>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</si>
  <si>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</si>
  <si>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</si>
  <si>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</si>
  <si>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</si>
  <si>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</si>
  <si>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</si>
  <si>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</si>
  <si>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</si>
  <si>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</si>
  <si>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</si>
  <si>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</si>
  <si>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</si>
  <si>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</si>
  <si>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</si>
  <si>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</si>
  <si>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</si>
  <si>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</si>
  <si>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</si>
  <si>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</si>
  <si>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</si>
  <si>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</si>
  <si>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</si>
  <si>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</si>
  <si>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</si>
  <si>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</si>
  <si>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</si>
  <si>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</si>
  <si>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</si>
  <si>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</si>
  <si>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</si>
  <si>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</si>
  <si>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</si>
  <si>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</si>
  <si>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</si>
  <si>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</si>
  <si>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</si>
  <si>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</si>
  <si>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</si>
  <si>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</si>
  <si>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</si>
  <si>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</si>
  <si>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</si>
  <si>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</si>
  <si>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</si>
  <si>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</si>
  <si>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</si>
  <si>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</si>
  <si>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</si>
  <si>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</si>
  <si>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</si>
  <si>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</si>
  <si>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</si>
  <si>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</si>
  <si>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</si>
  <si>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</si>
  <si>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</si>
  <si>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</si>
  <si>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</si>
  <si>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</si>
  <si>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</si>
  <si>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</si>
  <si>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</si>
  <si>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</si>
  <si>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</si>
  <si>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</si>
  <si>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</si>
  <si>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</si>
  <si>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</si>
  <si>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</si>
  <si>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</si>
  <si>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</si>
  <si>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</si>
  <si>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</si>
  <si>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</si>
  <si>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</si>
  <si>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</si>
  <si>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</si>
  <si>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</si>
  <si>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</si>
  <si>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</si>
  <si>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</si>
  <si>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</si>
  <si>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</si>
  <si>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</si>
  <si>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</si>
  <si>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</si>
  <si>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</si>
  <si>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</si>
  <si>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</si>
  <si>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</si>
  <si>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</si>
  <si>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</si>
  <si>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</si>
  <si>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</si>
  <si>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</si>
  <si>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</si>
  <si>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</si>
  <si>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</si>
  <si>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</si>
  <si>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</si>
  <si>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</si>
  <si>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</si>
  <si>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</si>
  <si>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</si>
  <si>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</si>
  <si>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</si>
  <si>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</si>
  <si>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</si>
  <si>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</si>
  <si>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</si>
  <si>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</si>
  <si>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</si>
  <si>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</si>
  <si>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</si>
  <si>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</si>
  <si>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</si>
  <si>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</si>
  <si>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</si>
  <si>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</si>
  <si>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</si>
  <si>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</si>
  <si>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</si>
  <si>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</si>
  <si>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</si>
  <si>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</si>
  <si>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</si>
  <si>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</si>
  <si>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</si>
  <si>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</si>
  <si>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</si>
  <si>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</si>
  <si>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</si>
  <si>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</si>
  <si>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</si>
  <si>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</si>
  <si>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</si>
  <si>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</si>
  <si>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</si>
  <si>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</si>
  <si>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</si>
  <si>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</si>
  <si>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</si>
  <si>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</si>
  <si>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</si>
  <si>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</si>
  <si>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</si>
  <si>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</si>
  <si>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</si>
  <si>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</si>
  <si>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</si>
  <si>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</si>
  <si>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</si>
  <si>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</si>
  <si>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</si>
  <si>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</si>
  <si>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</si>
  <si>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</si>
  <si>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</si>
  <si>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</si>
  <si>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</si>
  <si>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</si>
  <si>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</si>
  <si>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</si>
  <si>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</si>
  <si>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</si>
  <si>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</si>
  <si>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</si>
  <si>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</si>
  <si>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</si>
  <si>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</si>
  <si>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</si>
  <si>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</si>
  <si>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</si>
  <si>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</si>
  <si>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</si>
  <si>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</si>
  <si>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</si>
  <si>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</si>
  <si>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</si>
  <si>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</si>
  <si>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</si>
  <si>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</si>
  <si>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</si>
  <si>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</si>
  <si>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</si>
  <si>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</si>
  <si>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</si>
  <si>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</si>
  <si>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</si>
  <si>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</si>
  <si>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</si>
  <si>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</si>
  <si>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</si>
  <si>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</si>
  <si>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</si>
  <si>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</si>
  <si>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</si>
  <si>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</si>
  <si>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</si>
  <si>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</si>
  <si>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</si>
  <si>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</si>
  <si>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</si>
  <si>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</si>
  <si>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</si>
  <si>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</si>
  <si>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</si>
  <si>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</si>
  <si>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</si>
  <si>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</si>
  <si>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</si>
  <si>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</si>
  <si>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</si>
  <si>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</si>
  <si>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</si>
  <si>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</si>
  <si>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</si>
  <si>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</si>
  <si>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</si>
  <si>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</si>
  <si>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</si>
  <si>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</si>
  <si>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</si>
  <si>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</si>
  <si>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</si>
  <si>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</si>
  <si>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</si>
  <si>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</si>
  <si>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</si>
  <si>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</si>
  <si>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</si>
  <si>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</si>
  <si>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</si>
  <si>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</si>
  <si>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</si>
  <si>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</si>
  <si>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</si>
  <si>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</si>
  <si>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</si>
  <si>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</si>
  <si>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</si>
  <si>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</si>
  <si>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</si>
  <si>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</si>
  <si>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</si>
  <si>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</si>
  <si>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</si>
  <si>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</si>
  <si>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</si>
  <si>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</si>
  <si>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</si>
  <si>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</si>
  <si>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</si>
  <si>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</si>
  <si>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</si>
  <si>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</si>
  <si>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</si>
  <si>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</si>
  <si>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</si>
  <si>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</si>
  <si>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</si>
  <si>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</si>
  <si>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</si>
  <si>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</si>
  <si>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</si>
  <si>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</si>
  <si>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</si>
  <si>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</si>
  <si>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</si>
  <si>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</si>
  <si>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</si>
  <si>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</si>
  <si>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</si>
  <si>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</si>
  <si>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</si>
  <si>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</si>
  <si>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</si>
  <si>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</si>
  <si>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</si>
  <si>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</si>
  <si>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</si>
  <si>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</si>
  <si>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</si>
  <si>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</si>
  <si>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</si>
  <si>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</si>
  <si>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</si>
  <si>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</si>
  <si>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</si>
  <si>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</si>
  <si>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</si>
  <si>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</si>
  <si>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</si>
  <si>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</si>
  <si>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</si>
  <si>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</si>
  <si>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</si>
  <si>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</si>
  <si>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</si>
  <si>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</si>
  <si>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</si>
  <si>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</si>
  <si>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</si>
  <si>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</si>
  <si>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</si>
  <si>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</si>
  <si>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</si>
  <si>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</si>
  <si>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</si>
  <si>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</si>
  <si>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</si>
  <si>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</si>
  <si>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</si>
  <si>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</si>
  <si>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</si>
  <si>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</si>
  <si>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</si>
  <si>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</si>
  <si>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</si>
  <si>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</si>
  <si>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</si>
  <si>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</si>
  <si>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</si>
  <si>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</si>
  <si>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</si>
  <si>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</si>
  <si>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</si>
  <si>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</si>
  <si>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</si>
  <si>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</si>
  <si>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</si>
  <si>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</si>
  <si>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</si>
  <si>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</si>
  <si>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</si>
  <si>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</si>
  <si>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</si>
  <si>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</si>
  <si>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</si>
  <si>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</si>
  <si>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</si>
  <si>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</si>
  <si>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</si>
  <si>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</si>
  <si>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</si>
  <si>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</si>
  <si>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</si>
  <si>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</si>
  <si>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</si>
  <si>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</si>
  <si>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</si>
  <si>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</si>
  <si>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</si>
  <si>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</si>
  <si>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</si>
  <si>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</si>
  <si>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</si>
  <si>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</si>
  <si>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</si>
  <si>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</si>
  <si>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</si>
  <si>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</si>
  <si>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</si>
  <si>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</si>
  <si>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</si>
  <si>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</si>
  <si>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</si>
  <si>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</si>
  <si>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</si>
  <si>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</si>
  <si>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</si>
  <si>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</si>
  <si>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</si>
  <si>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</si>
  <si>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</si>
  <si>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</si>
  <si>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</si>
  <si>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</si>
  <si>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</si>
  <si>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</si>
  <si>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</si>
  <si>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</si>
  <si>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</si>
  <si>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</si>
  <si>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</si>
  <si>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</si>
  <si>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</si>
  <si>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</si>
  <si>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</si>
  <si>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</si>
  <si>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</si>
  <si>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</si>
  <si>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</si>
  <si>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</si>
  <si>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</si>
  <si>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</si>
  <si>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</si>
  <si>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</si>
  <si>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</si>
  <si>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</si>
  <si>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</si>
  <si>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</si>
  <si>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</si>
  <si>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</si>
  <si>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</si>
  <si>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</si>
  <si>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</si>
  <si>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</si>
  <si>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</si>
  <si>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</si>
  <si>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</si>
  <si>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</si>
  <si>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</si>
  <si>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</si>
  <si>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</si>
  <si>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</si>
  <si>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</si>
  <si>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</si>
  <si>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</si>
  <si>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</si>
  <si>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</si>
  <si>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</si>
  <si>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</si>
  <si>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</si>
  <si>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</si>
  <si>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</si>
  <si>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</si>
  <si>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</si>
  <si>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</si>
  <si>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</si>
  <si>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</si>
  <si>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</si>
  <si>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</si>
  <si>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</si>
  <si>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</si>
  <si>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</si>
  <si>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</si>
  <si>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</si>
  <si>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</si>
  <si>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</si>
  <si>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</si>
  <si>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</si>
  <si>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</si>
  <si>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</si>
  <si>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</si>
  <si>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</si>
  <si>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</si>
  <si>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</si>
  <si>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</si>
  <si>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</si>
  <si>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</si>
  <si>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</si>
  <si>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</si>
  <si>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</si>
  <si>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</si>
  <si>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</si>
  <si>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</si>
  <si>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</si>
  <si>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</si>
  <si>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</si>
  <si>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</si>
  <si>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</si>
  <si>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</si>
  <si>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</si>
  <si>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</si>
  <si>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</si>
  <si>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</si>
  <si>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</si>
  <si>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</si>
  <si>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</si>
  <si>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</si>
  <si>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</si>
  <si>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</si>
  <si>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</si>
  <si>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</si>
  <si>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</si>
  <si>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</si>
  <si>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</si>
  <si>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</si>
  <si>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</si>
  <si>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</si>
  <si>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</si>
  <si>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</si>
  <si>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</si>
  <si>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</si>
  <si>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</si>
  <si>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</si>
  <si>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</si>
  <si>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</si>
  <si>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</si>
  <si>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</si>
  <si>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</si>
  <si>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</si>
  <si>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</si>
  <si>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</si>
  <si>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</si>
  <si>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</si>
  <si>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</si>
  <si>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</si>
  <si>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</si>
  <si>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</si>
  <si>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</si>
  <si>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</si>
  <si>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</si>
  <si>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</si>
  <si>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</si>
  <si>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</si>
  <si>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</si>
  <si>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</si>
  <si>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</si>
  <si>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</si>
  <si>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</si>
  <si>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</si>
  <si>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</si>
  <si>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</si>
  <si>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</si>
  <si>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</si>
  <si>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</si>
  <si>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</si>
  <si>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</si>
  <si>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</si>
  <si>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</si>
  <si>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</si>
  <si>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</si>
  <si>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</si>
  <si>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</si>
  <si>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</si>
  <si>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</si>
  <si>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</si>
  <si>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</si>
  <si>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</si>
  <si>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</si>
  <si>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</si>
  <si>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</si>
  <si>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</si>
  <si>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</si>
  <si>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</si>
  <si>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</si>
  <si>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</si>
  <si>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</si>
  <si>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</si>
  <si>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</si>
  <si>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</si>
  <si>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</si>
  <si>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</si>
  <si>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</si>
  <si>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</si>
  <si>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</si>
  <si>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</si>
  <si>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</si>
  <si>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</si>
  <si>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</si>
  <si>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</si>
  <si>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</si>
  <si>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</si>
  <si>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</si>
  <si>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</si>
  <si>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</si>
  <si>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</si>
  <si>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</si>
  <si>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</si>
  <si>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</si>
  <si>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</si>
  <si>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</si>
  <si>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</si>
  <si>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</si>
  <si>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</si>
  <si>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</si>
  <si>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</si>
  <si>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</si>
  <si>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</si>
  <si>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</si>
  <si>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</si>
  <si>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</si>
  <si>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</si>
  <si>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</si>
  <si>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</si>
  <si>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</si>
  <si>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</si>
  <si>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</si>
  <si>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</si>
  <si>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</si>
  <si>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</si>
  <si>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</si>
  <si>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</si>
  <si>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</si>
  <si>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</si>
  <si>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</si>
  <si>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</si>
  <si>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</si>
  <si>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</si>
  <si>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</si>
  <si>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</si>
  <si>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</si>
  <si>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</si>
  <si>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</si>
  <si>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</si>
  <si>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</si>
  <si>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</si>
  <si>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</si>
  <si>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</si>
  <si>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</si>
  <si>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</si>
  <si>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</si>
  <si>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</si>
  <si>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</si>
  <si>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</si>
  <si>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</si>
  <si>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</si>
  <si>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</si>
  <si>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</si>
  <si>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</si>
  <si>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</si>
  <si>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</si>
  <si>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</si>
  <si>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</si>
  <si>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</si>
  <si>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</si>
  <si>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</si>
  <si>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</si>
  <si>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</si>
  <si>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</si>
  <si>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</si>
  <si>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</si>
  <si>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</si>
  <si>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</si>
  <si>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</si>
  <si>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</si>
  <si>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</si>
  <si>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</si>
  <si>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</si>
  <si>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</si>
  <si>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</si>
  <si>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</si>
  <si>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</si>
  <si>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</si>
  <si>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</si>
  <si>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</si>
  <si>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</si>
  <si>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</si>
  <si>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</si>
  <si>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</si>
  <si>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</si>
  <si>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</si>
  <si>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</si>
  <si>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</si>
  <si>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</si>
  <si>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</si>
  <si>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</si>
  <si>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</si>
  <si>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</si>
  <si>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</si>
  <si>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</si>
  <si>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</si>
  <si>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</si>
  <si>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</si>
  <si>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</si>
  <si>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</si>
  <si>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</si>
  <si>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</si>
  <si>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</si>
  <si>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</si>
  <si>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</si>
  <si>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</si>
  <si>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</si>
  <si>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</si>
  <si>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</si>
  <si>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</si>
  <si>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</si>
  <si>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</si>
  <si>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</si>
  <si>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</si>
  <si>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</si>
  <si>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</si>
  <si>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</si>
  <si>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</si>
  <si>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</si>
  <si>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</si>
  <si>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</si>
  <si>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</si>
  <si>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</si>
  <si>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</si>
  <si>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</si>
  <si>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</si>
  <si>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</si>
  <si>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</si>
  <si>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</si>
  <si>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</si>
  <si>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</si>
  <si>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</si>
  <si>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</si>
  <si>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</si>
  <si>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</si>
  <si>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</si>
  <si>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</si>
  <si>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</si>
  <si>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</si>
  <si>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</si>
  <si>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</si>
  <si>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</si>
  <si>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</si>
  <si>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</si>
  <si>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</si>
  <si>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</si>
  <si>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</si>
  <si>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</si>
  <si>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</si>
  <si>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</si>
  <si>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</si>
  <si>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</si>
  <si>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</si>
  <si>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</si>
  <si>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</si>
  <si>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</si>
  <si>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</si>
  <si>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</si>
  <si>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</si>
  <si>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</si>
  <si>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</si>
  <si>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</si>
  <si>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</si>
  <si>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</si>
  <si>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</si>
  <si>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</si>
  <si>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</si>
  <si>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</si>
  <si>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</si>
  <si>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</si>
  <si>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</si>
  <si>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</si>
  <si>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</si>
  <si>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</si>
  <si>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</si>
  <si>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</si>
  <si>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</si>
  <si>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</si>
  <si>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</si>
  <si>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</si>
  <si>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</si>
  <si>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</si>
  <si>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</si>
  <si>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</si>
  <si>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</si>
  <si>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</si>
  <si>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</si>
  <si>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</si>
  <si>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</si>
  <si>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</si>
  <si>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</si>
  <si>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</si>
  <si>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</si>
  <si>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</si>
  <si>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</si>
  <si>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</si>
  <si>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</si>
  <si>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</si>
  <si>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</si>
  <si>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</si>
  <si>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</si>
  <si>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</si>
  <si>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</si>
  <si>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</si>
  <si>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</si>
  <si>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</si>
  <si>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</si>
  <si>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</si>
  <si>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</si>
  <si>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</si>
  <si>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</si>
  <si>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</si>
  <si>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</si>
  <si>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</si>
  <si>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</si>
  <si>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</si>
  <si>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</si>
  <si>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</si>
  <si>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</si>
  <si>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</si>
  <si>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</si>
  <si>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</si>
  <si>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</si>
  <si>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</si>
  <si>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</si>
  <si>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</si>
  <si>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</si>
  <si>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</si>
  <si>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</si>
  <si>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</si>
  <si>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</si>
  <si>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</si>
  <si>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</si>
  <si>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</si>
  <si>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</si>
  <si>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</si>
  <si>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</si>
  <si>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</si>
  <si>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</si>
  <si>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</si>
  <si>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</si>
  <si>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</si>
  <si>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</si>
  <si>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</si>
  <si>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</si>
  <si>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</si>
  <si>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</si>
  <si>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</si>
  <si>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</si>
  <si>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</si>
  <si>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</si>
  <si>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</si>
  <si>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</si>
  <si>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</si>
  <si>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</si>
  <si>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</si>
  <si>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</si>
  <si>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</si>
  <si>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</si>
  <si>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</si>
  <si>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</si>
  <si>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</si>
  <si>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</si>
  <si>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</si>
  <si>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</si>
  <si>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</si>
  <si>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</si>
  <si>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</si>
  <si>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</si>
  <si>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</si>
  <si>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</si>
  <si>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</si>
  <si>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</si>
  <si>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</si>
  <si>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</si>
  <si>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</si>
  <si>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</si>
  <si>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</si>
  <si>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</si>
  <si>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</si>
  <si>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</si>
  <si>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</si>
  <si>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</si>
  <si>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</si>
  <si>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</si>
  <si>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</si>
  <si>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</si>
  <si>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</si>
  <si>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</si>
  <si>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</si>
  <si>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</si>
  <si>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</si>
  <si>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</si>
  <si>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</si>
  <si>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</si>
  <si>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</si>
  <si>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</si>
  <si>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</si>
  <si>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</si>
  <si>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</si>
  <si>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</si>
  <si>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</si>
  <si>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</si>
  <si>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</si>
  <si>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</si>
  <si>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</si>
  <si>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</si>
  <si>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</si>
  <si>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</si>
  <si>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</si>
  <si>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</si>
  <si>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</si>
  <si>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</si>
  <si>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</si>
  <si>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</si>
  <si>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</si>
  <si>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</si>
  <si>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</si>
  <si>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</si>
  <si>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</si>
  <si>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</si>
  <si>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</si>
  <si>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</si>
  <si>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</si>
  <si>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</si>
  <si>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</si>
  <si>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</si>
  <si>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</si>
  <si>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</si>
  <si>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</si>
  <si>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</si>
  <si>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</si>
  <si>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</si>
  <si>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</si>
  <si>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</si>
  <si>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</si>
  <si>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</si>
  <si>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</si>
  <si>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</si>
  <si>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</si>
  <si>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</si>
  <si>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</si>
  <si>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</si>
  <si>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</si>
  <si>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</si>
  <si>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</si>
  <si>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</si>
  <si>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</si>
  <si>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</si>
  <si>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</si>
  <si>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</si>
  <si>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</si>
  <si>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</si>
  <si>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</si>
  <si>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</si>
  <si>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</si>
  <si>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</si>
  <si>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</si>
  <si>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</si>
  <si>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</si>
  <si>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</si>
  <si>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</si>
  <si>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</si>
  <si>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</si>
  <si>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</si>
  <si>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</si>
  <si>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</si>
  <si>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</si>
  <si>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</si>
  <si>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</si>
  <si>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</si>
  <si>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</si>
  <si>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</si>
  <si>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</si>
  <si>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</si>
  <si>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</si>
  <si>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</si>
  <si>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</si>
  <si>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</si>
  <si>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</si>
  <si>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</si>
  <si>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</si>
  <si>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</si>
  <si>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</si>
  <si>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</si>
  <si>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</si>
  <si>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</si>
  <si>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</si>
  <si>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</si>
  <si>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</si>
  <si>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</si>
  <si>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</si>
  <si>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</si>
  <si>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</si>
  <si>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</si>
  <si>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</si>
  <si>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</si>
  <si>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</si>
  <si>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</si>
  <si>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</si>
  <si>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</si>
  <si>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</si>
  <si>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</si>
  <si>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</si>
  <si>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</si>
  <si>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</si>
  <si>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</si>
  <si>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</si>
  <si>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</si>
  <si>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</si>
  <si>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</si>
  <si>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</si>
  <si>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</si>
  <si>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</si>
  <si>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</si>
  <si>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</si>
  <si>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</si>
  <si>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</si>
  <si>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</si>
  <si>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</si>
  <si>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</si>
  <si>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</si>
  <si>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</si>
  <si>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</si>
  <si>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</si>
  <si>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</si>
  <si>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</si>
  <si>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</si>
  <si>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</si>
  <si>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</si>
  <si>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</si>
  <si>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</si>
  <si>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</si>
  <si>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</si>
  <si>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</si>
  <si>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</si>
  <si>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</si>
  <si>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</si>
  <si>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</si>
  <si>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</si>
  <si>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</si>
  <si>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</si>
  <si>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</si>
  <si>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</si>
  <si>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</si>
  <si>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</si>
  <si>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</si>
  <si>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</si>
  <si>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</si>
  <si>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</si>
  <si>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</si>
  <si>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</si>
  <si>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</si>
  <si>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</si>
  <si>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</si>
  <si>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</si>
  <si>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</si>
  <si>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</si>
  <si>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</si>
  <si>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</si>
  <si>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</si>
  <si>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</si>
  <si>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</si>
  <si>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</si>
  <si>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</si>
  <si>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</si>
  <si>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</si>
  <si>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</si>
  <si>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</si>
  <si>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</si>
  <si>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</si>
  <si>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</si>
  <si>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</si>
  <si>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</si>
  <si>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</si>
  <si>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</si>
  <si>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</si>
  <si>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</si>
  <si>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</si>
  <si>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</si>
  <si>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</si>
  <si>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</si>
  <si>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</si>
  <si>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</si>
  <si>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</si>
  <si>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</si>
  <si>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</si>
  <si>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</si>
  <si>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</si>
  <si>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</si>
  <si>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</si>
  <si>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</si>
  <si>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</si>
  <si>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</si>
  <si>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</si>
  <si>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</si>
  <si>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</si>
  <si>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</si>
  <si>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</si>
  <si>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</si>
  <si>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</si>
  <si>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</si>
  <si>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</si>
  <si>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</si>
  <si>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</si>
  <si>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</si>
  <si>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</si>
  <si>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</si>
  <si>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</si>
  <si>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</si>
  <si>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</si>
  <si>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</si>
  <si>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</si>
  <si>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</si>
  <si>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</si>
  <si>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</si>
  <si>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</si>
  <si>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</si>
  <si>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</si>
  <si>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</si>
  <si>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</si>
  <si>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</si>
  <si>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</si>
  <si>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</si>
  <si>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</si>
  <si>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</si>
  <si>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</si>
  <si>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</si>
  <si>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</si>
  <si>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</si>
  <si>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</si>
  <si>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</si>
  <si>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</si>
  <si>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</si>
  <si>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</si>
  <si>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</si>
  <si>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</si>
  <si>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</si>
  <si>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</si>
  <si>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</si>
  <si>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</si>
  <si>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</si>
  <si>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</si>
  <si>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</si>
  <si>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</si>
  <si>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</si>
  <si>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</si>
  <si>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</si>
  <si>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</si>
  <si>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</si>
  <si>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</si>
  <si>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</si>
  <si>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</si>
  <si>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</si>
  <si>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</si>
  <si>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</si>
  <si>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</si>
  <si>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</si>
  <si>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</si>
  <si>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</si>
  <si>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</si>
  <si>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</si>
  <si>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</si>
  <si>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</si>
  <si>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</si>
  <si>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</si>
  <si>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</si>
  <si>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</si>
  <si>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</si>
  <si>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</si>
  <si>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</si>
  <si>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</si>
  <si>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</si>
  <si>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</si>
  <si>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</si>
  <si>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</si>
  <si>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</si>
  <si>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</si>
  <si>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</si>
  <si>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</si>
  <si>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</si>
  <si>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</si>
  <si>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</si>
  <si>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</si>
  <si>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</si>
  <si>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</si>
  <si>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</si>
  <si>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</si>
  <si>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</si>
  <si>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</si>
  <si>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</si>
  <si>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</si>
  <si>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</si>
  <si>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</si>
  <si>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</si>
  <si>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</si>
  <si>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</si>
  <si>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</si>
  <si>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</si>
  <si>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</si>
  <si>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</si>
  <si>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</si>
  <si>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</si>
  <si>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</si>
  <si>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</si>
  <si>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</si>
  <si>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</si>
  <si>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</si>
  <si>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</si>
  <si>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</si>
  <si>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</si>
  <si>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</si>
  <si>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</si>
  <si>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</si>
  <si>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</si>
  <si>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</si>
  <si>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</si>
  <si>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</si>
  <si>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</si>
  <si>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</si>
  <si>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</si>
  <si>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</si>
  <si>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</si>
  <si>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</si>
  <si>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</si>
  <si>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</si>
  <si>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</si>
  <si>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</si>
  <si>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</si>
  <si>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</si>
  <si>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</si>
  <si>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</si>
  <si>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</si>
  <si>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</si>
  <si>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</si>
  <si>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</si>
  <si>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</si>
  <si>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</si>
  <si>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</si>
  <si>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</si>
  <si>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</si>
  <si>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</si>
  <si>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</si>
  <si>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</si>
  <si>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</si>
  <si>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</si>
  <si>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</si>
  <si>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</si>
  <si>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</si>
  <si>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</si>
  <si>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</si>
  <si>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</si>
  <si>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</si>
  <si>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</si>
  <si>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</si>
  <si>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</si>
  <si>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</si>
  <si>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</si>
  <si>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</si>
  <si>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</si>
  <si>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</si>
  <si>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</si>
  <si>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</si>
  <si>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</si>
  <si>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</si>
  <si>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</si>
  <si>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</si>
  <si>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</si>
  <si>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</si>
  <si>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</si>
  <si>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</si>
  <si>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</si>
  <si>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</si>
  <si>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</si>
  <si>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</si>
  <si>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</si>
  <si>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</si>
  <si>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</si>
  <si>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</si>
  <si>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</si>
  <si>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</si>
  <si>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</si>
  <si>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</si>
  <si>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</si>
  <si>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</si>
  <si>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</si>
  <si>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</si>
  <si>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</si>
  <si>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</si>
  <si>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</si>
  <si>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</si>
  <si>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</si>
  <si>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</si>
  <si>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</si>
  <si>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</si>
  <si>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</si>
  <si>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</si>
  <si>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</si>
  <si>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</si>
  <si>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</si>
  <si>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</si>
  <si>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</si>
  <si>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</si>
  <si>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</si>
  <si>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</si>
  <si>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</si>
  <si>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</si>
  <si>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</si>
  <si>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</si>
  <si>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</si>
  <si>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</si>
  <si>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</si>
  <si>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</si>
  <si>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</si>
  <si>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</si>
  <si>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</si>
  <si>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</si>
  <si>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</si>
  <si>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</si>
  <si>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</si>
  <si>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</si>
  <si>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</si>
  <si>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</si>
  <si>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</si>
  <si>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</si>
  <si>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</si>
  <si>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</si>
  <si>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</si>
  <si>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</si>
  <si>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</si>
  <si>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</si>
  <si>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</si>
  <si>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</si>
  <si>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</si>
  <si>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</si>
  <si>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</si>
  <si>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</si>
  <si>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</si>
  <si>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</si>
  <si>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</si>
  <si>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</si>
  <si>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</si>
  <si>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</si>
  <si>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</si>
  <si>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</si>
  <si>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</si>
  <si>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</si>
  <si>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</si>
  <si>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</si>
  <si>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</si>
  <si>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</si>
  <si>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</si>
  <si>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</si>
  <si>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</si>
  <si>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</si>
  <si>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</si>
  <si>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</si>
  <si>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</si>
  <si>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</si>
  <si>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</si>
  <si>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</si>
  <si>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</si>
  <si>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</si>
  <si>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</si>
  <si>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</si>
  <si>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</si>
  <si>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</si>
  <si>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</si>
  <si>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</si>
  <si>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</si>
  <si>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</si>
  <si>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</si>
  <si>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</si>
  <si>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</si>
  <si>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</si>
  <si>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</si>
  <si>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</si>
  <si>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</si>
  <si>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</si>
  <si>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</si>
  <si>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</si>
  <si>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</si>
  <si>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</si>
  <si>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</si>
  <si>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</si>
  <si>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</si>
  <si>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</si>
  <si>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</si>
  <si>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</si>
  <si>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</si>
  <si>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</si>
  <si>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</si>
  <si>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</si>
  <si>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</si>
  <si>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</si>
  <si>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</si>
  <si>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</si>
  <si>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</si>
  <si>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</si>
  <si>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</si>
  <si>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</si>
  <si>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</si>
  <si>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</si>
  <si>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</si>
  <si>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</si>
  <si>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</si>
  <si>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</si>
  <si>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</si>
  <si>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</si>
  <si>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</si>
  <si>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</si>
  <si>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</si>
  <si>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</si>
  <si>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</si>
  <si>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</si>
  <si>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</si>
  <si>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</si>
  <si>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</si>
  <si>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</si>
  <si>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</si>
  <si>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</si>
  <si>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</si>
  <si>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</si>
  <si>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</si>
  <si>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</si>
  <si>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</si>
  <si>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</si>
  <si>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</si>
  <si>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</si>
  <si>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</si>
  <si>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</si>
  <si>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</si>
  <si>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</si>
  <si>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</si>
  <si>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</si>
  <si>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</si>
  <si>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</si>
  <si>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</si>
  <si>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</si>
  <si>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</si>
  <si>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</si>
  <si>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</si>
  <si>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</si>
  <si>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</si>
  <si>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</si>
  <si>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</si>
  <si>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</si>
  <si>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</si>
  <si>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</si>
  <si>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</si>
  <si>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</si>
  <si>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</si>
  <si>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</si>
  <si>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</si>
  <si>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</si>
  <si>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</si>
  <si>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</si>
  <si>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</si>
  <si>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</si>
  <si>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</si>
  <si>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</si>
  <si>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</si>
  <si>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</si>
  <si>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</si>
  <si>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</si>
  <si>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</si>
  <si>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</si>
  <si>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</si>
  <si>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</si>
  <si>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</si>
  <si>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</si>
  <si>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</si>
  <si>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</si>
  <si>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</si>
  <si>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</si>
  <si>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</si>
  <si>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</si>
  <si>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</si>
  <si>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</si>
  <si>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</si>
  <si>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</si>
  <si>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</si>
  <si>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</si>
  <si>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</si>
  <si>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</si>
  <si>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</si>
  <si>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</si>
  <si>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</si>
  <si>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</si>
  <si>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</si>
  <si>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</si>
  <si>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</si>
  <si>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</si>
  <si>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</si>
  <si>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</si>
  <si>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</si>
  <si>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</si>
  <si>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</si>
  <si>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</si>
  <si>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</si>
  <si>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</si>
  <si>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</si>
  <si>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</si>
  <si>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</si>
  <si>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</si>
  <si>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</si>
  <si>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</si>
  <si>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</si>
  <si>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</si>
  <si>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</si>
  <si>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</si>
  <si>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</si>
  <si>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</si>
  <si>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</si>
  <si>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</si>
  <si>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</si>
  <si>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</si>
  <si>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</si>
  <si>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</si>
  <si>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</si>
  <si>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</si>
  <si>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</si>
  <si>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</si>
  <si>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</si>
  <si>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</si>
  <si>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</si>
  <si>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</si>
  <si>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</si>
  <si>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</si>
  <si>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</si>
  <si>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</si>
  <si>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</si>
  <si>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</si>
  <si>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</si>
  <si>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</si>
  <si>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</si>
  <si>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</si>
  <si>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</si>
  <si>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</si>
  <si>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</si>
  <si>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</si>
  <si>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</si>
  <si>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</si>
  <si>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</si>
  <si>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</si>
  <si>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</si>
  <si>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</si>
  <si>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</si>
  <si>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</si>
  <si>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</si>
  <si>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</si>
  <si>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</si>
  <si>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</si>
  <si>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</si>
  <si>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</si>
  <si>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</si>
  <si>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</si>
  <si>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</si>
  <si>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</si>
  <si>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</si>
  <si>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</si>
  <si>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</si>
  <si>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</si>
  <si>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</si>
  <si>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</si>
  <si>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</si>
  <si>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</si>
  <si>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</si>
  <si>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</si>
  <si>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</si>
  <si>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</si>
  <si>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</si>
  <si>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</si>
  <si>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</si>
  <si>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</si>
  <si>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</si>
  <si>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</si>
  <si>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</si>
  <si>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</si>
  <si>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</si>
  <si>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</si>
  <si>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</si>
  <si>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</si>
  <si>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</si>
  <si>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</si>
  <si>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</si>
  <si>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</si>
  <si>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</si>
  <si>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</si>
  <si>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</si>
  <si>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</si>
  <si>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</si>
  <si>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</si>
  <si>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</si>
  <si>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</si>
  <si>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</si>
  <si>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</si>
  <si>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</si>
  <si>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</si>
  <si>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</si>
  <si>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</si>
  <si>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</si>
  <si>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</si>
  <si>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</si>
  <si>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</si>
  <si>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</si>
  <si>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</si>
  <si>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</si>
  <si>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</si>
  <si>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</si>
  <si>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</si>
  <si>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</si>
  <si>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</si>
  <si>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</si>
  <si>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</si>
  <si>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</si>
  <si>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</si>
  <si>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</si>
  <si>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</si>
  <si>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</si>
  <si>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</si>
  <si>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</si>
  <si>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</si>
  <si>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</si>
  <si>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</si>
  <si>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</si>
  <si>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</si>
  <si>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</si>
  <si>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</si>
  <si>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</si>
  <si>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</si>
  <si>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</si>
  <si>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</si>
  <si>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</si>
  <si>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</si>
  <si>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</si>
  <si>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</si>
  <si>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</si>
  <si>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</si>
  <si>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</si>
  <si>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</si>
  <si>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</si>
  <si>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</si>
  <si>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</si>
  <si>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</si>
  <si>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</si>
  <si>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</si>
  <si>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</si>
  <si>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</si>
  <si>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</si>
  <si>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</si>
  <si>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</si>
  <si>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</si>
  <si>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</si>
  <si>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</si>
  <si>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</si>
  <si>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</si>
  <si>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</si>
  <si>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</si>
  <si>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</si>
  <si>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</si>
  <si>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</si>
  <si>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</si>
  <si>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</si>
  <si>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</si>
  <si>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</si>
  <si>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</si>
  <si>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</si>
  <si>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</si>
  <si>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</si>
  <si>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</si>
  <si>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</si>
  <si>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</si>
  <si>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</si>
  <si>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</si>
  <si>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</si>
  <si>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</si>
  <si>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</si>
  <si>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</si>
  <si>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</si>
  <si>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</si>
  <si>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</si>
  <si>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</si>
  <si>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</si>
  <si>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</si>
  <si>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</si>
  <si>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</si>
  <si>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</si>
  <si>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</si>
  <si>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</si>
  <si>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</si>
  <si>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</si>
  <si>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</si>
  <si>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</si>
  <si>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</si>
  <si>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</si>
  <si>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</si>
  <si>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</si>
  <si>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</si>
  <si>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</si>
  <si>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</si>
  <si>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</si>
  <si>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</si>
  <si>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</si>
  <si>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</si>
  <si>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</si>
  <si>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</si>
  <si>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</si>
  <si>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</si>
  <si>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</si>
  <si>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</si>
  <si>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</si>
  <si>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</si>
  <si>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</si>
  <si>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</si>
  <si>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</si>
  <si>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</si>
  <si>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</si>
  <si>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</si>
  <si>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</si>
  <si>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</si>
  <si>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</si>
  <si>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</si>
  <si>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</si>
  <si>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</si>
  <si>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</si>
  <si>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</si>
  <si>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</si>
  <si>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</si>
  <si>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</si>
  <si>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</si>
  <si>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</si>
  <si>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</si>
  <si>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</si>
  <si>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</si>
  <si>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</si>
  <si>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</si>
  <si>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</si>
  <si>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</si>
  <si>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</si>
  <si>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</si>
  <si>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</si>
  <si>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</si>
  <si>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</si>
  <si>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</si>
  <si>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</si>
  <si>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</si>
  <si>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</si>
  <si>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</si>
  <si>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</si>
  <si>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</si>
  <si>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</si>
  <si>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</si>
  <si>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</si>
  <si>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</si>
  <si>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</si>
  <si>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</si>
  <si>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</si>
  <si>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</si>
  <si>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</si>
  <si>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</si>
  <si>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</si>
  <si>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</si>
  <si>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</si>
  <si>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</si>
  <si>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</si>
  <si>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</si>
  <si>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</si>
  <si>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</si>
  <si>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</si>
  <si>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</si>
  <si>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</si>
  <si>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</si>
  <si>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</si>
  <si>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</si>
  <si>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</si>
  <si>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</si>
  <si>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</si>
  <si>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</si>
  <si>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</si>
  <si>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</si>
  <si>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</si>
  <si>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</si>
  <si>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</si>
  <si>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</si>
  <si>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</si>
  <si>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</si>
  <si>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</si>
  <si>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</si>
  <si>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</si>
  <si>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</si>
  <si>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</si>
  <si>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</si>
  <si>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</si>
  <si>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</si>
  <si>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</si>
  <si>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</si>
  <si>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</si>
  <si>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</si>
  <si>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</si>
  <si>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</si>
  <si>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</si>
  <si>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</si>
  <si>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</si>
  <si>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</si>
  <si>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</si>
  <si>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</si>
  <si>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</si>
  <si>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</si>
  <si>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</si>
  <si>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</si>
  <si>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</si>
  <si>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</si>
  <si>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</si>
  <si>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</si>
  <si>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</si>
  <si>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</si>
  <si>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</si>
  <si>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</si>
  <si>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</si>
  <si>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</si>
  <si>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</si>
  <si>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</si>
  <si>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</si>
  <si>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</si>
  <si>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</si>
  <si>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</si>
  <si>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</si>
  <si>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</si>
  <si>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</si>
  <si>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</si>
  <si>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</si>
  <si>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</si>
  <si>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</si>
  <si>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</si>
  <si>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</si>
  <si>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</si>
  <si>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</si>
  <si>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</si>
  <si>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</si>
  <si>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</si>
  <si>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</si>
  <si>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</si>
  <si>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</si>
  <si>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</si>
  <si>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</si>
  <si>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</si>
  <si>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</si>
  <si>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</si>
  <si>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</si>
  <si>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</si>
  <si>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</si>
  <si>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</si>
  <si>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</si>
  <si>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</si>
  <si>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</si>
  <si>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</si>
  <si>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</si>
  <si>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</si>
  <si>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</si>
  <si>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</si>
  <si>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</si>
  <si>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</si>
  <si>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</si>
  <si>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</si>
  <si>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</si>
  <si>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</si>
  <si>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</si>
  <si>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</si>
  <si>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</si>
  <si>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</si>
  <si>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</si>
  <si>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</si>
  <si>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</si>
  <si>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</si>
  <si>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</si>
  <si>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</si>
  <si>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</si>
  <si>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</si>
  <si>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</si>
  <si>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</si>
  <si>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</si>
  <si>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</si>
  <si>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</si>
  <si>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</si>
  <si>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</si>
  <si>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</si>
  <si>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</si>
  <si>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</si>
  <si>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</si>
  <si>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</si>
  <si>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</si>
  <si>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</si>
  <si>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</si>
  <si>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</si>
  <si>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</si>
  <si>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</si>
  <si>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</si>
  <si>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</si>
  <si>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</si>
  <si>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</si>
  <si>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</si>
  <si>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</si>
  <si>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</si>
  <si>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</si>
  <si>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</si>
  <si>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</si>
  <si>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</si>
  <si>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</si>
  <si>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</si>
  <si>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</si>
  <si>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</si>
  <si>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</si>
  <si>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</si>
  <si>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</si>
  <si>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</si>
  <si>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</si>
  <si>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</si>
  <si>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</si>
  <si>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</si>
  <si>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</si>
  <si>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</si>
  <si>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</si>
  <si>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</si>
  <si>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</si>
  <si>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</si>
  <si>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</si>
  <si>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</si>
  <si>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</si>
  <si>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</si>
  <si>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</si>
  <si>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</si>
  <si>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</si>
  <si>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</si>
  <si>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</si>
  <si>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</si>
  <si>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</si>
  <si>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</si>
  <si>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</si>
  <si>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</si>
  <si>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</si>
  <si>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</si>
  <si>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</si>
  <si>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</si>
  <si>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</si>
  <si>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</si>
  <si>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</si>
  <si>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</si>
  <si>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</si>
  <si>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</si>
  <si>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</si>
  <si>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</si>
  <si>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</si>
  <si>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</si>
  <si>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</si>
  <si>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</si>
  <si>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</si>
  <si>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</si>
  <si>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</si>
  <si>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</si>
  <si>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</si>
  <si>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</si>
  <si>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</si>
  <si>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</si>
  <si>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</si>
  <si>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</si>
  <si>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</si>
  <si>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</si>
  <si>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</si>
  <si>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</si>
  <si>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</si>
  <si>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</si>
  <si>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</si>
  <si>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</si>
  <si>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</si>
  <si>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</si>
  <si>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</si>
  <si>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</si>
  <si>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</si>
  <si>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</si>
  <si>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</si>
  <si>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</si>
  <si>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</si>
  <si>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</si>
  <si>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</si>
  <si>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</si>
  <si>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</si>
  <si>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</si>
  <si>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</si>
  <si>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</si>
  <si>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</si>
  <si>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</si>
  <si>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</si>
  <si>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</si>
  <si>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</si>
  <si>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</si>
  <si>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</si>
  <si>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</si>
  <si>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</si>
  <si>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</si>
  <si>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</si>
  <si>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</si>
  <si>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</si>
  <si>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</si>
  <si>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</si>
  <si>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</si>
  <si>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</si>
  <si>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</si>
  <si>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</si>
  <si>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</si>
  <si>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</si>
  <si>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</si>
  <si>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</si>
  <si>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</si>
  <si>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</si>
  <si>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</si>
  <si>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</si>
  <si>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</si>
  <si>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</si>
  <si>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</si>
  <si>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</si>
  <si>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</si>
  <si>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</si>
  <si>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</si>
  <si>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</si>
  <si>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</si>
  <si>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</si>
  <si>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</si>
  <si>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</si>
  <si>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</si>
  <si>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</si>
  <si>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</si>
  <si>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</si>
  <si>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</si>
  <si>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</si>
  <si>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</si>
  <si>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</si>
  <si>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</si>
  <si>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</si>
  <si>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</si>
  <si>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</si>
  <si>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</si>
  <si>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</si>
  <si>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</si>
  <si>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</si>
  <si>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</si>
  <si>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</si>
  <si>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</si>
  <si>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</si>
  <si>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</si>
  <si>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</si>
  <si>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</si>
  <si>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</si>
  <si>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</si>
  <si>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</si>
  <si>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</si>
  <si>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</si>
  <si>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</si>
  <si>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</si>
  <si>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</si>
  <si>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</si>
  <si>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</si>
  <si>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</si>
  <si>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</si>
  <si>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</si>
  <si>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</si>
  <si>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</si>
  <si>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</si>
  <si>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</si>
  <si>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</si>
  <si>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</si>
  <si>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</si>
  <si>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</si>
  <si>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</si>
  <si>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</si>
  <si>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</si>
  <si>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</si>
  <si>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</si>
  <si>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</si>
  <si>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</si>
  <si>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</si>
  <si>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</si>
  <si>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</si>
  <si>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</si>
  <si>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</si>
  <si>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</si>
  <si>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</si>
  <si>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</si>
  <si>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</si>
  <si>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</si>
  <si>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</si>
  <si>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</si>
  <si>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</si>
  <si>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</si>
  <si>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</si>
  <si>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</si>
  <si>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</si>
  <si>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</si>
  <si>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</si>
  <si>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</si>
  <si>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</si>
  <si>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</si>
  <si>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</si>
  <si>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</si>
  <si>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</si>
  <si>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</si>
  <si>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</si>
  <si>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</si>
  <si>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</si>
  <si>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</si>
  <si>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</si>
  <si>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</si>
  <si>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</si>
  <si>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</si>
  <si>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</si>
  <si>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</si>
  <si>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</si>
  <si>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</si>
  <si>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</si>
  <si>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</si>
  <si>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</si>
  <si>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</si>
  <si>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</si>
  <si>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</si>
  <si>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</si>
  <si>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</si>
  <si>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</si>
  <si>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</si>
  <si>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</si>
  <si>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</si>
  <si>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</si>
  <si>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</si>
  <si>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</si>
  <si>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</si>
  <si>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</si>
  <si>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</si>
  <si>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</si>
  <si>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</si>
  <si>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</si>
  <si>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</si>
  <si>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</si>
  <si>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</si>
  <si>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</si>
  <si>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</si>
  <si>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</si>
  <si>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</si>
  <si>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</si>
  <si>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</si>
  <si>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</si>
  <si>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</si>
  <si>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</si>
  <si>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</si>
  <si>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</si>
  <si>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</si>
  <si>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</si>
  <si>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</si>
  <si>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</si>
  <si>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</si>
  <si>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</si>
  <si>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</si>
  <si>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</si>
  <si>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</si>
  <si>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</si>
  <si>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</si>
  <si>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</si>
  <si>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</si>
  <si>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</si>
  <si>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</si>
  <si>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</si>
  <si>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</si>
  <si>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</si>
  <si>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</si>
  <si>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</si>
  <si>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</si>
  <si>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</si>
  <si>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</si>
  <si>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</si>
  <si>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</si>
  <si>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</si>
  <si>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</si>
  <si>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</si>
  <si>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</si>
  <si>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</si>
  <si>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</si>
  <si>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</si>
  <si>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</si>
  <si>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</si>
  <si>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</si>
  <si>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</si>
  <si>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</si>
  <si>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</si>
  <si>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</si>
  <si>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</si>
  <si>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</si>
  <si>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</si>
  <si>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</si>
  <si>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</si>
  <si>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</si>
  <si>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</si>
  <si>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</si>
  <si>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</si>
  <si>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</si>
  <si>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</si>
  <si>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</si>
  <si>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</si>
  <si>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</si>
  <si>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</si>
  <si>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</si>
  <si>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</si>
  <si>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</si>
  <si>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</si>
  <si>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</si>
  <si>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</si>
  <si>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</si>
  <si>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</si>
  <si>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</si>
  <si>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</si>
  <si>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</si>
  <si>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</si>
  <si>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</si>
  <si>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</si>
  <si>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</si>
  <si>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</si>
  <si>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</si>
  <si>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</si>
  <si>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</si>
  <si>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</si>
  <si>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</si>
  <si>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</si>
  <si>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</si>
  <si>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</si>
  <si>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</si>
  <si>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</si>
  <si>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</si>
  <si>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</si>
  <si>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</si>
  <si>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</si>
  <si>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</si>
  <si>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</si>
  <si>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</si>
  <si>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</si>
  <si>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</si>
  <si>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</si>
  <si>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</si>
  <si>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</si>
  <si>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</si>
  <si>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</si>
  <si>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</si>
  <si>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</si>
  <si>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</si>
  <si>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</si>
  <si>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</si>
  <si>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</si>
  <si>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</si>
  <si>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</si>
  <si>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</si>
  <si>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</si>
  <si>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</si>
  <si>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</si>
  <si>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</si>
  <si>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</si>
  <si>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</si>
  <si>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</si>
  <si>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</si>
  <si>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</si>
  <si>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</si>
  <si>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</si>
  <si>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</si>
  <si>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</si>
  <si>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</si>
  <si>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</si>
  <si>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</si>
  <si>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</si>
  <si>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</si>
  <si>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</si>
  <si>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</si>
  <si>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</si>
  <si>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</si>
  <si>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</si>
  <si>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</si>
  <si>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</si>
  <si>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</si>
  <si>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</si>
  <si>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</si>
  <si>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</si>
  <si>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</si>
  <si>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</si>
  <si>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</si>
  <si>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</si>
  <si>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</si>
  <si>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</si>
  <si>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</si>
  <si>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</si>
  <si>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</si>
  <si>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</si>
  <si>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</si>
  <si>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</si>
  <si>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</si>
  <si>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</si>
  <si>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</si>
  <si>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</si>
  <si>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</si>
  <si>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</si>
  <si>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</si>
  <si>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</si>
  <si>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</si>
  <si>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</si>
  <si>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</si>
  <si>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</si>
  <si>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</si>
  <si>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</si>
  <si>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</si>
  <si>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</si>
  <si>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</si>
  <si>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</si>
  <si>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</si>
  <si>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</si>
  <si>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</si>
  <si>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</si>
  <si>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</si>
  <si>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</si>
  <si>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</si>
  <si>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</si>
  <si>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</si>
  <si>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</si>
  <si>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</si>
  <si>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</si>
  <si>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</si>
  <si>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</si>
  <si>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</si>
  <si>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</si>
  <si>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</si>
  <si>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</si>
  <si>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</si>
  <si>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</si>
  <si>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</si>
  <si>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</si>
  <si>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</si>
  <si>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</si>
  <si>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</si>
  <si>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</si>
  <si>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</si>
  <si>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</si>
  <si>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</si>
  <si>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</si>
  <si>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</si>
  <si>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</si>
  <si>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</si>
  <si>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</si>
  <si>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</si>
  <si>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</si>
  <si>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</si>
  <si>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</si>
  <si>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</si>
  <si>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</si>
  <si>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</si>
  <si>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</si>
  <si>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</si>
  <si>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</si>
  <si>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</si>
  <si>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</si>
  <si>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</si>
  <si>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</si>
  <si>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</si>
  <si>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</si>
  <si>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</si>
  <si>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</si>
  <si>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</si>
  <si>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</si>
  <si>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</si>
  <si>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</si>
  <si>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</si>
  <si>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</si>
  <si>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</si>
  <si>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</si>
  <si>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</si>
  <si>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</si>
  <si>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</si>
  <si>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</si>
  <si>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</si>
  <si>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</si>
  <si>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</si>
  <si>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</si>
  <si>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</si>
  <si>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</si>
  <si>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</si>
  <si>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</si>
  <si>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</si>
  <si>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</si>
  <si>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</si>
  <si>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</si>
  <si>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</si>
  <si>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</si>
  <si>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</si>
  <si>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</si>
  <si>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</si>
  <si>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</si>
  <si>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</si>
  <si>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</si>
  <si>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</si>
  <si>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</si>
  <si>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</si>
  <si>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</si>
  <si>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</si>
  <si>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</si>
  <si>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</si>
  <si>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</si>
  <si>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</si>
  <si>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</si>
  <si>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</si>
  <si>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</si>
  <si>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</si>
  <si>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</si>
  <si>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</si>
  <si>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</si>
  <si>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</si>
  <si>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</si>
  <si>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</si>
  <si>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</si>
  <si>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</si>
  <si>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</si>
  <si>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</si>
  <si>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</si>
  <si>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</si>
  <si>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</si>
  <si>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</si>
  <si>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</si>
  <si>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</si>
  <si>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</si>
  <si>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</si>
  <si>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</si>
  <si>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</si>
  <si>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</si>
  <si>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</si>
  <si>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</si>
  <si>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</si>
  <si>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</si>
  <si>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</si>
  <si>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</si>
  <si>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</si>
  <si>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</si>
  <si>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</si>
  <si>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</si>
  <si>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</si>
  <si>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</si>
  <si>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</si>
  <si>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</si>
  <si>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</si>
  <si>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</si>
  <si>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</si>
  <si>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</si>
  <si>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</si>
  <si>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</si>
  <si>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</si>
  <si>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</si>
  <si>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</si>
  <si>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</si>
  <si>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</si>
  <si>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</si>
  <si>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</si>
  <si>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</si>
  <si>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</si>
  <si>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</si>
  <si>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</si>
  <si>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</si>
  <si>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</si>
  <si>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</si>
  <si>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</si>
  <si>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</si>
  <si>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</si>
  <si>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</si>
  <si>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</si>
  <si>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</si>
  <si>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</si>
  <si>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</si>
  <si>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</si>
  <si>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</si>
  <si>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</si>
  <si>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</si>
  <si>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</si>
  <si>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</si>
  <si>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</si>
  <si>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</si>
  <si>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</si>
  <si>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</si>
  <si>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</si>
  <si>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</si>
  <si>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</si>
  <si>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</si>
  <si>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</si>
  <si>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</si>
  <si>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</si>
  <si>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</si>
  <si>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</si>
  <si>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</si>
  <si>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</si>
  <si>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</si>
  <si>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</si>
  <si>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</si>
  <si>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</si>
  <si>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</si>
  <si>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</si>
  <si>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</si>
  <si>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</si>
  <si>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</si>
  <si>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</si>
  <si>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</si>
  <si>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</si>
  <si>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</si>
  <si>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</si>
  <si>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</si>
  <si>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</si>
  <si>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</si>
  <si>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</si>
  <si>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</si>
  <si>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</si>
  <si>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</si>
  <si>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</si>
  <si>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</si>
  <si>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</si>
  <si>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</si>
  <si>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</si>
  <si>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</si>
  <si>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</si>
  <si>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</si>
  <si>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</si>
  <si>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</si>
  <si>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</si>
  <si>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</si>
  <si>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</si>
  <si>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</si>
  <si>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</si>
  <si>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</si>
  <si>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</si>
  <si>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</si>
  <si>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</si>
  <si>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</si>
  <si>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</si>
  <si>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</si>
  <si>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</si>
  <si>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</si>
  <si>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</si>
  <si>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</si>
  <si>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</si>
  <si>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</si>
  <si>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</si>
  <si>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</si>
  <si>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</si>
  <si>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</si>
  <si>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</si>
  <si>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</si>
  <si>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</si>
  <si>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</si>
  <si>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</si>
  <si>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</si>
  <si>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</si>
  <si>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</si>
  <si>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</si>
  <si>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</si>
  <si>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</si>
  <si>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</si>
  <si>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</si>
  <si>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</si>
  <si>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</si>
  <si>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</si>
  <si>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</si>
  <si>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</si>
  <si>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</si>
  <si>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</si>
  <si>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</si>
  <si>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</si>
  <si>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</si>
  <si>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</si>
  <si>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</si>
  <si>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</si>
  <si>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</si>
  <si>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</si>
  <si>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</si>
  <si>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</si>
  <si>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</si>
  <si>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</si>
  <si>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</si>
  <si>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</si>
  <si>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</si>
  <si>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</si>
  <si>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</si>
  <si>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</si>
  <si>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</si>
  <si>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</si>
  <si>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</si>
  <si>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</si>
  <si>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</si>
  <si>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</si>
  <si>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</si>
  <si>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</si>
  <si>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</si>
  <si>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</si>
  <si>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</si>
  <si>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</si>
  <si>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</si>
  <si>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</si>
  <si>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</si>
  <si>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</si>
  <si>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</si>
  <si>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</si>
  <si>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</si>
  <si>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</si>
  <si>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</si>
  <si>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</si>
  <si>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</si>
  <si>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</si>
  <si>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</si>
  <si>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</si>
  <si>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</si>
  <si>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</si>
  <si>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</si>
  <si>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</si>
  <si>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</si>
  <si>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</si>
  <si>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</si>
  <si>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</si>
  <si>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</si>
  <si>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</si>
  <si>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</si>
  <si>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</si>
  <si>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</si>
  <si>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</si>
  <si>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</si>
  <si>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</si>
  <si>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</si>
  <si>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</si>
  <si>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</si>
  <si>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</si>
  <si>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</si>
  <si>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</si>
  <si>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</si>
  <si>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</si>
  <si>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</si>
  <si>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</si>
  <si>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</si>
  <si>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</si>
  <si>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</si>
  <si>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</si>
  <si>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</si>
  <si>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</si>
  <si>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</si>
  <si>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</si>
  <si>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</si>
  <si>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</si>
  <si>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</si>
  <si>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</si>
  <si>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</si>
  <si>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</si>
  <si>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</si>
  <si>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</si>
  <si>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</si>
  <si>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</si>
  <si>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</si>
  <si>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</si>
  <si>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</si>
  <si>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</si>
  <si>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</si>
  <si>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</si>
  <si>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</si>
  <si>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</si>
  <si>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</si>
  <si>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</si>
  <si>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</si>
  <si>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</si>
  <si>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</si>
  <si>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</si>
  <si>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</si>
  <si>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</si>
  <si>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</si>
  <si>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</si>
  <si>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</si>
  <si>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</si>
  <si>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</si>
  <si>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</si>
  <si>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</si>
  <si>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</si>
  <si>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</si>
  <si>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</si>
  <si>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</si>
  <si>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</si>
  <si>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</si>
  <si>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</si>
  <si>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</si>
  <si>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</si>
  <si>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</si>
  <si>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</si>
  <si>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</si>
  <si>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</si>
  <si>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</si>
  <si>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</si>
  <si>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</si>
  <si>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</si>
  <si>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</si>
  <si>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</si>
  <si>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</si>
  <si>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</si>
  <si>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</si>
  <si>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</si>
  <si>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</si>
  <si>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</si>
  <si>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</si>
  <si>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</si>
  <si>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</si>
  <si>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</si>
  <si>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</si>
  <si>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</si>
  <si>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</si>
  <si>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</si>
  <si>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</si>
  <si>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</si>
  <si>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</si>
  <si>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</si>
  <si>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</si>
  <si>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</si>
  <si>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</si>
  <si>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</si>
  <si>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</si>
  <si>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</si>
  <si>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</si>
  <si>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</si>
  <si>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</si>
  <si>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</si>
  <si>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</si>
  <si>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</si>
  <si>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</si>
  <si>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</si>
  <si>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</si>
  <si>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</si>
  <si>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</si>
  <si>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</si>
  <si>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</si>
  <si>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</si>
  <si>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</si>
  <si>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</si>
  <si>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</si>
  <si>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</si>
  <si>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</si>
  <si>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</si>
  <si>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</si>
  <si>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</si>
  <si>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</si>
  <si>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</si>
  <si>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</si>
  <si>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</si>
  <si>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</si>
  <si>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</si>
  <si>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</si>
  <si>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</si>
  <si>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</si>
  <si>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</si>
  <si>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</si>
  <si>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</si>
  <si>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</si>
  <si>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</si>
  <si>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</si>
  <si>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</si>
  <si>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</si>
  <si>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</si>
  <si>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</si>
  <si>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</si>
  <si>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</si>
  <si>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</si>
  <si>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</si>
  <si>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</si>
  <si>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</si>
  <si>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</si>
  <si>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</si>
  <si>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</si>
  <si>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</si>
  <si>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</si>
  <si>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</si>
  <si>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</si>
  <si>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</si>
  <si>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</si>
  <si>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</si>
  <si>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</si>
  <si>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</si>
  <si>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</si>
  <si>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</si>
  <si>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</si>
  <si>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</si>
  <si>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</si>
  <si>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</si>
  <si>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</si>
  <si>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</si>
  <si>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</si>
  <si>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</si>
  <si>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</si>
  <si>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</si>
  <si>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</si>
  <si>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</si>
  <si>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</si>
  <si>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</si>
  <si>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</si>
  <si>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</si>
  <si>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</si>
  <si>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</si>
  <si>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</si>
  <si>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</si>
  <si>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</si>
  <si>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</si>
  <si>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</si>
  <si>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</si>
  <si>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</si>
  <si>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</si>
  <si>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</si>
  <si>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</si>
  <si>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</si>
  <si>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</si>
  <si>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</si>
  <si>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</si>
  <si>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</si>
  <si>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</si>
  <si>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</si>
  <si>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</si>
  <si>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</si>
  <si>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</si>
  <si>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</si>
  <si>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</si>
  <si>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</si>
  <si>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</si>
  <si>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</si>
  <si>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</si>
  <si>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</si>
  <si>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</si>
  <si>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</si>
  <si>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</si>
  <si>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</si>
  <si>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</si>
  <si>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</si>
  <si>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</si>
  <si>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</si>
  <si>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</si>
  <si>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</si>
  <si>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</si>
  <si>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</si>
  <si>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</si>
  <si>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</si>
  <si>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</si>
  <si>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</si>
  <si>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</si>
  <si>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</si>
  <si>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</si>
  <si>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</si>
  <si>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</si>
  <si>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</si>
  <si>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</si>
  <si>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</si>
  <si>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</si>
  <si>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</si>
  <si>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</si>
  <si>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</si>
  <si>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</si>
  <si>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</si>
  <si>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</si>
  <si>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</si>
  <si>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</si>
  <si>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</si>
  <si>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</si>
  <si>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</si>
  <si>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</si>
  <si>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</si>
  <si>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</si>
  <si>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</si>
  <si>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</si>
  <si>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</si>
  <si>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</si>
  <si>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</si>
  <si>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</si>
  <si>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</si>
  <si>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</si>
  <si>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</si>
  <si>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</si>
  <si>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</si>
  <si>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</si>
  <si>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</si>
  <si>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</si>
  <si>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</si>
  <si>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</si>
  <si>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</si>
  <si>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</si>
  <si>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</si>
  <si>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</si>
  <si>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</si>
  <si>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</si>
  <si>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</si>
  <si>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</si>
  <si>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</si>
  <si>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</si>
  <si>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</si>
  <si>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</si>
  <si>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</si>
  <si>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</si>
  <si>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</si>
  <si>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</si>
  <si>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</si>
  <si>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</si>
  <si>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</si>
  <si>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</si>
  <si>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</si>
  <si>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</si>
  <si>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</si>
  <si>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</si>
  <si>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</si>
  <si>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</si>
  <si>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</si>
  <si>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</si>
  <si>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</si>
  <si>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</si>
  <si>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</si>
  <si>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</si>
  <si>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</si>
  <si>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</si>
  <si>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</si>
  <si>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</si>
  <si>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</si>
  <si>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</si>
  <si>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</si>
  <si>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</si>
  <si>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</si>
  <si>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</si>
  <si>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</si>
  <si>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</si>
  <si>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</si>
  <si>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</si>
  <si>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</si>
  <si>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</si>
  <si>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</si>
  <si>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</si>
  <si>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</si>
  <si>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</si>
  <si>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</si>
  <si>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</si>
  <si>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</si>
  <si>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</si>
  <si>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</si>
  <si>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</si>
  <si>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</si>
  <si>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</si>
  <si>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</si>
  <si>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</si>
  <si>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</si>
  <si>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</si>
  <si>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</si>
  <si>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</si>
  <si>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</si>
  <si>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</si>
  <si>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</si>
  <si>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</si>
  <si>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</si>
  <si>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</si>
  <si>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</si>
  <si>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</si>
  <si>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</si>
  <si>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</si>
  <si>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</si>
  <si>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</si>
  <si>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</si>
  <si>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</si>
  <si>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</si>
  <si>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</si>
  <si>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</si>
  <si>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</si>
  <si>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</si>
  <si>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</si>
  <si>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</si>
  <si>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</si>
  <si>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</si>
  <si>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</si>
  <si>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</si>
  <si>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</si>
  <si>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</si>
  <si>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</si>
  <si>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</si>
  <si>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</si>
  <si>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</si>
  <si>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</si>
  <si>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</si>
  <si>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</si>
  <si>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</si>
  <si>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</si>
  <si>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</si>
  <si>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</si>
  <si>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</si>
  <si>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</si>
  <si>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</si>
  <si>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</si>
  <si>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</si>
  <si>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</si>
  <si>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</si>
  <si>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</si>
  <si>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</si>
  <si>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</si>
  <si>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</si>
  <si>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</si>
  <si>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</si>
  <si>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</si>
  <si>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</si>
  <si>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</si>
  <si>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</si>
  <si>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</si>
  <si>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</si>
  <si>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</si>
  <si>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</si>
  <si>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</si>
  <si>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</si>
  <si>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</si>
  <si>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</si>
  <si>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</si>
  <si>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</si>
  <si>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</si>
  <si>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</si>
  <si>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</si>
  <si>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</si>
  <si>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</si>
  <si>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</si>
  <si>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</si>
  <si>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</si>
  <si>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</si>
  <si>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</si>
  <si>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</si>
  <si>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</si>
  <si>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</si>
  <si>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</si>
  <si>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</si>
  <si>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</si>
  <si>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</si>
  <si>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</si>
  <si>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</si>
  <si>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</si>
  <si>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</si>
  <si>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</si>
  <si>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</si>
  <si>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</si>
  <si>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</si>
  <si>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</si>
  <si>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</si>
  <si>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</si>
  <si>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</si>
  <si>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</si>
  <si>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</si>
  <si>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</si>
  <si>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</si>
  <si>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</si>
  <si>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</si>
  <si>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</si>
  <si>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</si>
  <si>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</si>
  <si>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</si>
  <si>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</si>
  <si>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</si>
  <si>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</si>
  <si>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</si>
  <si>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</si>
  <si>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</si>
  <si>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</si>
  <si>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</si>
  <si>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</si>
  <si>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</si>
  <si>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</si>
  <si>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</si>
  <si>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</si>
  <si>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</si>
  <si>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</si>
  <si>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</si>
  <si>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</si>
  <si>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</si>
  <si>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</si>
  <si>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</si>
  <si>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</si>
  <si>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</si>
  <si>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</si>
  <si>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</si>
  <si>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</si>
  <si>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</si>
  <si>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</si>
  <si>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</si>
  <si>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</si>
  <si>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</si>
  <si>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</si>
  <si>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</si>
  <si>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</si>
  <si>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</si>
  <si>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</si>
  <si>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</si>
  <si>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</si>
  <si>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</si>
  <si>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</si>
  <si>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</si>
  <si>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</si>
  <si>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</si>
  <si>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</si>
  <si>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</si>
  <si>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</si>
  <si>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</si>
  <si>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</si>
  <si>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</si>
  <si>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</si>
  <si>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</si>
  <si>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</si>
  <si>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</si>
  <si>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</si>
  <si>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</si>
  <si>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</si>
  <si>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</si>
  <si>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</si>
  <si>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</si>
  <si>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</si>
  <si>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</si>
  <si>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</si>
  <si>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</si>
  <si>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</si>
  <si>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</si>
  <si>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</si>
  <si>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</si>
  <si>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</si>
  <si>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</si>
  <si>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</si>
  <si>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</si>
  <si>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</si>
  <si>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</si>
  <si>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</si>
  <si>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</si>
  <si>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</si>
  <si>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</si>
  <si>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</si>
  <si>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</si>
  <si>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</si>
  <si>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</si>
  <si>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</si>
  <si>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</si>
  <si>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</si>
  <si>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</si>
  <si>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</si>
  <si>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</si>
  <si>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</si>
  <si>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</si>
  <si>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</si>
  <si>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</si>
  <si>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</si>
  <si>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</si>
  <si>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</si>
  <si>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</si>
  <si>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</si>
  <si>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</si>
  <si>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</si>
  <si>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</si>
  <si>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</si>
  <si>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</si>
  <si>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</si>
  <si>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</si>
  <si>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</si>
  <si>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</si>
  <si>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</si>
  <si>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</si>
  <si>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</si>
  <si>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</si>
  <si>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</si>
  <si>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</si>
  <si>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</si>
  <si>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</si>
  <si>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</si>
  <si>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</si>
  <si>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</si>
  <si>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</si>
  <si>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</si>
  <si>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</si>
  <si>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</si>
  <si>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</si>
  <si>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</si>
  <si>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</si>
  <si>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</si>
  <si>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</si>
  <si>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</si>
  <si>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</si>
  <si>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</si>
  <si>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</si>
  <si>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</si>
  <si>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</si>
  <si>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</si>
  <si>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</si>
  <si>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</si>
  <si>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</si>
  <si>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</si>
  <si>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</si>
  <si>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</si>
  <si>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</si>
  <si>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</si>
  <si>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</si>
  <si>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</si>
  <si>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</si>
  <si>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</si>
  <si>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</si>
  <si>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</si>
  <si>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</si>
  <si>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</si>
  <si>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</si>
  <si>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</si>
  <si>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</si>
  <si>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</si>
  <si>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</si>
  <si>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</si>
  <si>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</si>
  <si>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</si>
  <si>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</si>
  <si>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</si>
  <si>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</si>
  <si>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</si>
  <si>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</si>
  <si>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</si>
  <si>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</si>
  <si>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</si>
  <si>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</si>
  <si>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</si>
  <si>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</si>
  <si>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</si>
  <si>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</si>
  <si>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</si>
  <si>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</si>
  <si>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</si>
  <si>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</si>
  <si>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</si>
  <si>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</si>
  <si>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</si>
  <si>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</si>
  <si>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</si>
  <si>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</si>
  <si>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</si>
  <si>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</si>
  <si>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</si>
  <si>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</si>
  <si>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</si>
  <si>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</si>
  <si>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</si>
  <si>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</si>
  <si>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</si>
  <si>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</si>
  <si>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</si>
  <si>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</si>
  <si>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</si>
  <si>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</si>
  <si>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</si>
  <si>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</si>
  <si>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</si>
  <si>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</si>
  <si>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</si>
  <si>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</si>
  <si>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</si>
  <si>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</si>
  <si>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</si>
  <si>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</si>
  <si>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</si>
  <si>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</si>
  <si>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</si>
  <si>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</si>
  <si>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</si>
  <si>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</si>
  <si>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</si>
  <si>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</si>
  <si>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</si>
  <si>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</si>
  <si>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</si>
  <si>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</si>
  <si>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</si>
  <si>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</si>
  <si>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</si>
  <si>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</si>
  <si>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</si>
  <si>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</si>
  <si>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</si>
  <si>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</si>
  <si>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</si>
  <si>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</si>
  <si>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</si>
  <si>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</si>
  <si>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</si>
  <si>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</si>
  <si>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</si>
  <si>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</si>
  <si>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</si>
  <si>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</si>
  <si>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</si>
  <si>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</si>
  <si>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</si>
  <si>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</si>
  <si>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</si>
  <si>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</si>
  <si>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</si>
  <si>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</si>
  <si>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</si>
  <si>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</si>
  <si>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</si>
  <si>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</si>
  <si>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</si>
  <si>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</si>
  <si>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</si>
  <si>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</si>
  <si>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</si>
  <si>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</si>
  <si>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</si>
  <si>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</si>
  <si>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</si>
  <si>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</si>
  <si>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</si>
  <si>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</si>
  <si>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</si>
  <si>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</si>
  <si>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</si>
  <si>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</si>
  <si>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</si>
  <si>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</si>
  <si>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</si>
  <si>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</si>
  <si>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</si>
  <si>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</si>
  <si>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</si>
  <si>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</si>
  <si>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</si>
  <si>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</si>
  <si>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</si>
  <si>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</si>
  <si>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</si>
  <si>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</si>
  <si>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</si>
  <si>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</si>
  <si>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</si>
  <si>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</si>
  <si>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</si>
  <si>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</si>
  <si>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</si>
  <si>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</si>
  <si>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</si>
  <si>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</si>
  <si>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</si>
  <si>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</si>
  <si>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</si>
  <si>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</si>
  <si>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</si>
  <si>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</si>
  <si>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</si>
  <si>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</si>
  <si>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</si>
  <si>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</si>
  <si>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</si>
  <si>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</si>
  <si>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</si>
  <si>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</si>
  <si>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</si>
  <si>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</si>
  <si>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</si>
  <si>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</si>
  <si>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</si>
  <si>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</si>
  <si>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</si>
  <si>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</si>
  <si>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</si>
  <si>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</si>
  <si>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</si>
  <si>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</si>
  <si>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</si>
  <si>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</si>
  <si>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</si>
  <si>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</si>
  <si>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</si>
  <si>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</si>
  <si>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</si>
  <si>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</si>
  <si>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</si>
  <si>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</si>
  <si>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</si>
  <si>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</si>
  <si>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</si>
  <si>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</si>
  <si>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</si>
  <si>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</si>
  <si>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</si>
  <si>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</si>
  <si>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</si>
  <si>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</si>
  <si>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</si>
  <si>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</si>
  <si>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</si>
  <si>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</si>
  <si>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</si>
  <si>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</si>
  <si>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</si>
  <si>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</si>
  <si>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</si>
  <si>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</si>
  <si>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</si>
  <si>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</si>
  <si>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</si>
  <si>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</si>
  <si>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</si>
  <si>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</si>
  <si>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</si>
  <si>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</si>
  <si>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</si>
  <si>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</si>
  <si>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</si>
  <si>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</si>
  <si>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</si>
  <si>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</si>
  <si>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</si>
  <si>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</si>
  <si>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</si>
  <si>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</si>
  <si>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</si>
  <si>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</si>
  <si>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</si>
  <si>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</si>
  <si>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</si>
  <si>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</si>
  <si>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</si>
  <si>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</si>
  <si>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</si>
  <si>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</si>
  <si>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</si>
  <si>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</si>
  <si>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</si>
  <si>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</si>
  <si>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</si>
  <si>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</si>
  <si>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</si>
  <si>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</si>
  <si>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</si>
  <si>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</si>
  <si>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</si>
  <si>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</si>
  <si>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</si>
  <si>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</si>
  <si>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</si>
  <si>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</si>
  <si>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</si>
  <si>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</si>
  <si>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</si>
  <si>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</si>
  <si>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</si>
  <si>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</si>
  <si>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</si>
  <si>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</si>
  <si>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</si>
  <si>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</si>
  <si>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</si>
  <si>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</si>
  <si>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</si>
  <si>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</si>
  <si>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</si>
  <si>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</si>
  <si>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</si>
  <si>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</si>
  <si>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</si>
  <si>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</si>
  <si>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</si>
  <si>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</si>
  <si>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</si>
  <si>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</si>
  <si>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</si>
  <si>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</si>
  <si>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</si>
  <si>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</si>
  <si>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</si>
  <si>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</si>
  <si>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</si>
  <si>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</si>
  <si>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</si>
  <si>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</si>
  <si>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</si>
  <si>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</si>
  <si>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</si>
  <si>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</si>
  <si>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</si>
  <si>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</si>
  <si>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</si>
  <si>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</si>
  <si>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</si>
  <si>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</si>
  <si>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</si>
  <si>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</si>
  <si>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</si>
  <si>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</si>
  <si>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</si>
  <si>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</si>
  <si>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</si>
  <si>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</si>
  <si>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</si>
  <si>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</si>
  <si>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</si>
  <si>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</si>
  <si>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</si>
  <si>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</si>
  <si>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</si>
  <si>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</si>
  <si>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</si>
  <si>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</si>
  <si>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</si>
  <si>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</si>
  <si>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</si>
  <si>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</si>
  <si>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</si>
  <si>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</si>
  <si>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</si>
  <si>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</si>
  <si>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</si>
  <si>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</si>
  <si>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</si>
  <si>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</si>
  <si>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</si>
  <si>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</si>
  <si>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</si>
  <si>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</si>
  <si>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</si>
  <si>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</si>
  <si>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</si>
  <si>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</si>
  <si>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</si>
  <si>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</si>
  <si>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</si>
  <si>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</si>
  <si>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</si>
  <si>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</si>
  <si>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</si>
  <si>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</si>
  <si>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</si>
  <si>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</si>
  <si>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</si>
  <si>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</si>
  <si>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</si>
  <si>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</si>
  <si>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</si>
  <si>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</si>
  <si>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</si>
  <si>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</si>
  <si>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</si>
  <si>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</si>
  <si>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</si>
  <si>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</si>
  <si>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</si>
  <si>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</si>
  <si>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</si>
  <si>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</si>
  <si>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</si>
  <si>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</si>
  <si>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</si>
  <si>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</si>
  <si>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</si>
  <si>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</si>
  <si>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</si>
  <si>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</si>
  <si>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</si>
  <si>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</si>
  <si>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</si>
  <si>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</si>
  <si>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</si>
  <si>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</si>
  <si>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</si>
  <si>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</si>
  <si>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</si>
  <si>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</si>
  <si>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</si>
  <si>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</si>
  <si>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</si>
  <si>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</si>
  <si>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</si>
  <si>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</si>
  <si>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</si>
  <si>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</si>
  <si>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</si>
  <si>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</si>
  <si>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</si>
  <si>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</si>
  <si>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</si>
  <si>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</si>
  <si>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</si>
  <si>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</si>
  <si>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</si>
  <si>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</si>
  <si>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</si>
  <si>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</si>
  <si>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</si>
  <si>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</si>
  <si>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</si>
  <si>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</si>
  <si>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</si>
  <si>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</si>
  <si>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</si>
  <si>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</si>
  <si>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</si>
  <si>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</si>
  <si>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</si>
  <si>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</si>
  <si>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</si>
  <si>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</si>
  <si>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</si>
  <si>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</si>
  <si>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</si>
  <si>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</si>
  <si>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</si>
  <si>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</si>
  <si>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</si>
  <si>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</si>
  <si>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</si>
  <si>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</si>
  <si>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</si>
  <si>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</si>
  <si>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</si>
  <si>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</si>
  <si>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</si>
  <si>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</si>
  <si>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</si>
  <si>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</si>
  <si>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</si>
  <si>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</si>
  <si>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</si>
  <si>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</si>
  <si>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</si>
  <si>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</si>
  <si>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</si>
  <si>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</si>
  <si>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</si>
  <si>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</si>
  <si>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</si>
  <si>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</si>
  <si>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</si>
  <si>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</si>
  <si>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</si>
  <si>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</si>
  <si>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</si>
  <si>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</si>
  <si>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</si>
  <si>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</si>
  <si>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</si>
  <si>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</si>
  <si>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</si>
  <si>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</si>
  <si>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</si>
  <si>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</si>
  <si>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</si>
  <si>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</si>
  <si>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</si>
  <si>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</si>
  <si>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</si>
  <si>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</si>
  <si>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</si>
  <si>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</si>
  <si>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</si>
  <si>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</si>
  <si>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</si>
  <si>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</si>
  <si>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</si>
  <si>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</si>
  <si>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</si>
  <si>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</si>
  <si>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</si>
  <si>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</si>
  <si>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</si>
  <si>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</si>
  <si>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</si>
  <si>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</si>
  <si>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</si>
  <si>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</si>
  <si>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</si>
  <si>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</si>
  <si>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</si>
  <si>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</si>
  <si>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</si>
  <si>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</si>
  <si>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Count of Outcome</t>
  </si>
  <si>
    <t>Date Ended Convrestion</t>
  </si>
  <si>
    <t>Data Created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</si>
  <si>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</si>
  <si>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</si>
  <si>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</si>
  <si>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</si>
  <si>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</si>
  <si>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</si>
  <si>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</si>
  <si>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</si>
  <si>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</si>
  <si>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</si>
  <si>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</si>
  <si>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</si>
  <si>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</si>
  <si>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r>
      <rPr>
        <b/>
        <sz val="11"/>
        <color theme="1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 xml:space="preserve">Although, the image in assignment does not show </t>
    </r>
    <r>
      <rPr>
        <b/>
        <sz val="11"/>
        <color theme="1"/>
        <rFont val="Calibri"/>
        <family val="2"/>
        <scheme val="minor"/>
      </rPr>
      <t xml:space="preserve">Fields Tabs.  </t>
    </r>
    <r>
      <rPr>
        <sz val="11"/>
        <color theme="1"/>
        <rFont val="Calibri"/>
        <family val="2"/>
        <scheme val="minor"/>
      </rPr>
      <t xml:space="preserve">For notes reference in future purpose, I am keeping </t>
    </r>
    <r>
      <rPr>
        <b/>
        <sz val="11"/>
        <color theme="1"/>
        <rFont val="Calibri"/>
        <family val="2"/>
        <scheme val="minor"/>
      </rPr>
      <t xml:space="preserve">Fields Tabs </t>
    </r>
    <r>
      <rPr>
        <sz val="11"/>
        <color theme="1"/>
        <rFont val="Calibri"/>
        <family val="2"/>
        <scheme val="minor"/>
      </rPr>
      <t>in the Pivot Chart.  On previous charts I had them deleted.</t>
    </r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</si>
  <si>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</si>
  <si>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</si>
  <si>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</si>
  <si>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</si>
  <si>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</si>
  <si>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</si>
  <si>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</si>
  <si>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</si>
  <si>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</si>
  <si>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</si>
  <si>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</si>
  <si>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</si>
  <si>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</si>
  <si>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</si>
  <si>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</si>
  <si>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</si>
  <si>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</si>
  <si>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</si>
  <si>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</si>
  <si>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</si>
  <si>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</si>
  <si>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Mean</t>
  </si>
  <si>
    <t>Median</t>
  </si>
  <si>
    <t>Min. no. of Backers</t>
  </si>
  <si>
    <t>Max. no. of Backers</t>
  </si>
  <si>
    <t>Variance</t>
  </si>
  <si>
    <t>Std. Deviation</t>
  </si>
  <si>
    <r>
      <rPr>
        <b/>
        <sz val="11"/>
        <color theme="1"/>
        <rFont val="Calibri"/>
        <family val="2"/>
        <scheme val="minor"/>
      </rPr>
      <t>Higher</t>
    </r>
    <r>
      <rPr>
        <sz val="11"/>
        <color theme="1"/>
        <rFont val="Calibri"/>
        <family val="2"/>
        <scheme val="minor"/>
      </rPr>
      <t xml:space="preserve"> optimisum for successful projects on average given higher no. of backers versus for failed projects.</t>
    </r>
  </si>
  <si>
    <t>Analysis</t>
  </si>
  <si>
    <r>
      <rPr>
        <b/>
        <sz val="11"/>
        <color theme="1"/>
        <rFont val="Calibri"/>
        <family val="2"/>
        <scheme val="minor"/>
      </rPr>
      <t>Backers</t>
    </r>
    <r>
      <rPr>
        <sz val="11"/>
        <color theme="1"/>
        <rFont val="Calibri"/>
        <family val="2"/>
        <scheme val="minor"/>
      </rPr>
      <t xml:space="preserve"> for failed outcomes are more clustered around mean versus successful outcome backers.  As such, there is higher concensus in failed outcomes versus successful outcomes with higher optimism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</si>
</sst>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Unicode MS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ck">
        <color auto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4" fillId="0" borderId="0" xfId="0" applyFont="1"/>
    <xf numFmtId="0" fontId="0" fillId="0" borderId="0" xfId="0" applyAlignment="1">
      <alignment horizontal="left" wrapText="1"/>
    </xf>
    <xf numFmtId="9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21"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[KickStart_Campaigns.xlsx]Campaigns Analysis Pivot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Analysis Pivot Chart'!$C$5:$C$6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Analysis Pivot Chart'!$B$7:$B$48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Analysis Pivot Chart'!$C$7:$C$48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3-4644-AC3C-531EC2953F23}"/>
            </c:ext>
          </c:extLst>
        </c:ser>
        <c:ser>
          <c:idx val="1"/>
          <c:order val="1"/>
          <c:tx>
            <c:strRef>
              <c:f>'Campaigns Analysis Pivot Chart'!$D$5:$D$6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Analysis Pivot Chart'!$B$7:$B$48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Analysis Pivot Chart'!$D$7:$D$48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23-4644-AC3C-531EC2953F23}"/>
            </c:ext>
          </c:extLst>
        </c:ser>
        <c:ser>
          <c:idx val="2"/>
          <c:order val="2"/>
          <c:tx>
            <c:strRef>
              <c:f>'Campaigns Analysis Pivot Chart'!$E$5:$E$6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Analysis Pivot Chart'!$B$7:$B$48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Analysis Pivot Chart'!$E$7:$E$48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23-4644-AC3C-531EC2953F23}"/>
            </c:ext>
          </c:extLst>
        </c:ser>
        <c:ser>
          <c:idx val="3"/>
          <c:order val="3"/>
          <c:tx>
            <c:strRef>
              <c:f>'Campaigns Analysis Pivot Chart'!$F$5:$F$6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Analysis Pivot Chart'!$B$7:$B$48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Analysis Pivot Chart'!$F$7:$F$48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23-4644-AC3C-531EC2953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1392159"/>
        <c:axId val="1701392575"/>
      </c:barChart>
      <c:catAx>
        <c:axId val="1701392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392575"/>
        <c:crosses val="autoZero"/>
        <c:auto val="1"/>
        <c:lblAlgn val="ctr"/>
        <c:lblOffset val="100"/>
        <c:noMultiLvlLbl val="0"/>
      </c:catAx>
      <c:valAx>
        <c:axId val="17013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39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[KickStart_Campaigns.xlsx]Date Conversion Pivot Chart!PivotTable8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Pivot Chart'!$C$5:$C$6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Conversion Pivot Chart'!$B$7:$B$19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 Chart'!$C$7:$C$19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8-4666-AC59-FADDE91B4D40}"/>
            </c:ext>
          </c:extLst>
        </c:ser>
        <c:ser>
          <c:idx val="1"/>
          <c:order val="1"/>
          <c:tx>
            <c:strRef>
              <c:f>'Date Conversion Pivot Chart'!$D$5:$D$6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Conversion Pivot Chart'!$B$7:$B$19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 Chart'!$D$7:$D$19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38-4666-AC59-FADDE91B4D40}"/>
            </c:ext>
          </c:extLst>
        </c:ser>
        <c:ser>
          <c:idx val="2"/>
          <c:order val="2"/>
          <c:tx>
            <c:strRef>
              <c:f>'Date Conversion Pivot Chart'!$E$5:$E$6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Conversion Pivot Chart'!$B$7:$B$19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 Chart'!$E$7:$E$19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38-4666-AC59-FADDE91B4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532112"/>
        <c:axId val="855534608"/>
      </c:lineChart>
      <c:catAx>
        <c:axId val="85553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34608"/>
        <c:crosses val="autoZero"/>
        <c:auto val="1"/>
        <c:lblAlgn val="ctr"/>
        <c:lblOffset val="100"/>
        <c:noMultiLvlLbl val="0"/>
      </c:catAx>
      <c:valAx>
        <c:axId val="85553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3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2-4611-83EC-09CD13287B9D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52-4611-83EC-09CD13287B9D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52-4611-83EC-09CD13287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5019008"/>
        <c:axId val="1735001536"/>
      </c:lineChart>
      <c:catAx>
        <c:axId val="173501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1536"/>
        <c:crosses val="autoZero"/>
        <c:auto val="1"/>
        <c:lblAlgn val="ctr"/>
        <c:lblOffset val="100"/>
        <c:noMultiLvlLbl val="0"/>
      </c:catAx>
      <c:valAx>
        <c:axId val="17350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30955</xdr:colOff>
      <xdr:row>0</xdr:row>
      <xdr:rowOff>52388</xdr:rowOff>
    </xdr:from>
    <xdr:to>
      <xdr:col>18</xdr:col>
      <xdr:colOff>252412</xdr:colOff>
      <xdr:row>20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37F01-F3E7-4DA8-8D67-7B5E630F0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640557</xdr:colOff>
      <xdr:row>4</xdr:row>
      <xdr:rowOff>7144</xdr:rowOff>
    </xdr:from>
    <xdr:to>
      <xdr:col>15</xdr:col>
      <xdr:colOff>30956</xdr:colOff>
      <xdr:row>19</xdr:row>
      <xdr:rowOff>35719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7B712-347A-486B-84F9-50C73F614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702468</xdr:colOff>
      <xdr:row>13</xdr:row>
      <xdr:rowOff>42863</xdr:rowOff>
    </xdr:from>
    <xdr:to>
      <xdr:col>7</xdr:col>
      <xdr:colOff>376238</xdr:colOff>
      <xdr:row>33</xdr:row>
      <xdr:rowOff>92868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F84FB3-0654-4249-AE7A-975B8F64F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T" refreshedDate="44180.756095949073" createdVersion="6" refreshedVersion="6" minRefreshableVersion="3" recordCount="4114" xr:uid="{4D8BE0F6-5DC9-4CD5-8B24-6B72E0DBA9BB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rest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a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5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1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92"/>
    <n v="1211.5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50000000000003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60000000001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1126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29662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49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79999999999974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0000000000049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64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50000000003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29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000000000002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299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28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500000000000329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2292E-2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86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18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60000000000004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6731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642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16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5.9999999999948983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100000000000005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752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2000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9.9999999999988987E-3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011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9.9999999999988987E-3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18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499999999999973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2000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49999999999959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19.999999999999996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65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3"/>
    <n v="26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000000000000053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.000000000000004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6842E-2"/>
    <n v="175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51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.0000000000000044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000000000044757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1999999999999789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48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6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53"/>
    <n v="193.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49999999999996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49999999999993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599999999999994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3596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3.9999999999995595E-2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7.9999999999968985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3151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13966.61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00000000000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.0000000000000018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1999999999999842"/>
    <n v="181.5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3755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0000000000000036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499999999999969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299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4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7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90000000000003"/>
    <n v="1504.5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39999999999998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5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7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7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79999999999998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45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77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0000000000037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457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731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000000000000899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79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46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000000000000021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4999999999999964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.0000000000000044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64641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0000000000000009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0000000000000009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.0000000000000044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29662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95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4831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55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64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381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6757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1999999999999851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5876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087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099999999999955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3875E-2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248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07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98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000000000000512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199999999999987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8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699999999999948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24947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46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0000000000004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00000000000005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0000000000000009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4999999999892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14145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768"/>
    <n v="109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0000000000051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4831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603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8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25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115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55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03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55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002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499999999999734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28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0000000000000071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0000000000000018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.0000000000000027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50000000000151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4000000000003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26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716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7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.00000000000001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59324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3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4.0000000000040004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746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000000000000011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8224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9.000000000000119E-2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62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06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200000000000355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14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2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707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659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000000000000899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7069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1122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86444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1.9999999999997797E-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.0000000000000009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0000000000000071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0904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400000000000215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106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53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35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499999999970868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0000000000000018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00000000000099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28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29662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06187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.0000000000000009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6000000000000494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21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99"/>
    <n v="151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1865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599999999999973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43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26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00000000000409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600000000000415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6696E-2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70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199999999999539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.0000000000000018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1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7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0000000000000018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3999999999997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3875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.0000000000000027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4.0000000001150227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.0000000000000009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0000000000005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291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79999999999995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1.9999999999997797E-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29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5133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00000000000034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0000000000006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1.9999999999997797E-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7.9999999999968985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0000000000000018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34497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1.0000000000287557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70000000000002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000000000005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4999999999999529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0000000000000036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4999999999999476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68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40004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19999999999996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599999999999969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4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000000000004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49999999999996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6696E-2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49999999999996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3999999999996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57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3.9999999999995595E-2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599999999999499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6965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76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39999999999996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1999999999999824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300000000000029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442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00000000000054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755688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0000000000004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70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799999999999965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007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454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5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29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1000000000004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619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599999999999671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6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43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08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72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4999999999999512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5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4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000000000000046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815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399999999999987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00000000000006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5403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26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10096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15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62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0000000000000036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16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800000000001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3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0000000000001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1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4999999999999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7.99999999999997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39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89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586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000000000000036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33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503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19999999999996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0628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7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0999999999999917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96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0000000000488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9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29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806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00000000000001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6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0000000000000071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6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.0000000000000009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57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799999999955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25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499999999999973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9.9999999999999982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36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25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29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1999999999999815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0000000000000027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28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200000000000227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98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499999999999973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632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718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709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000000000000005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0000000000000044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00000000000006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1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20000000000000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89999999999999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16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6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29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.0000000000000053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00000000000006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35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55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587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28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9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18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27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8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6000000000004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39999999999973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76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51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713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5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3999999999999631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73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298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0000000000013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38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31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59999999999992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75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0000000000004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43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486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000000000004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800000000000002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49999999999984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6000000000003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4999999999993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5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60000000000004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7000000000003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60000000000055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59999999999996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40391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60013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00000000000054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286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4999999999999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19999999999999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69999999999996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00000000000409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399999999999993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52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1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4999999999949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49999999999987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00000000000001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6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7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4999999999996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0000000000007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61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29999999999997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637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00000000000311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8000000000006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600000000000005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16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2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248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3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69999999999955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8962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5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4.9999999999994493E-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1"/>
    <n v="108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.0000000000000009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.0000000000000009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0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000000000000024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4999999999999458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62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1393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08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000000000000036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8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56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109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49999999999969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33346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60000000000004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1999999999999851"/>
    <n v="205.5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8"/>
    <n v="517.5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5258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2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707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19571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499999999999954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6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9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53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7044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1999999999996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0000000000000044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2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2146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8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53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89999999999980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2999999999999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485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0999999999999934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3.9999999999995595E-2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0000000000000044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7052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206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306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299999999999997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56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725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000000000004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1999999999999797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1832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0000000000000044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682"/>
    <n v="304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000000000000000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499999999999954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1999999999999797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0000000000004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7096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40004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.0000000000000044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587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499999999998668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222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499999999999734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75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858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4999999999999458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499999999979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499999999999778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4999999999999947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19999999999971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7078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499999999999979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801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4999999999995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4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4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43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700000000000034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0000000000000036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0000000000000009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1798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716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49999999999998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6671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59324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0000000000005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7.9999999999968985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37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.0000000000000036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5000000000001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19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55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4000000000000039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300000000000004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384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0000000000000071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37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00000000000004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5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40000000000009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0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9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5000000000001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6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28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3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500000000005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7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3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3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00000000000004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841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5000000000002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4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3999999999996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0966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5000000000029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4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299999999999789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55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3805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79999999999999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3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88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77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98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599999999999451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09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000000000013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1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2000000000005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59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0000000000000018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30000000000001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1999999999992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383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1999999999999815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499999999999734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0000000000000044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57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4831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2984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.0000000000000044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00000000000000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76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45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0000000000000018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06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26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0000000000000009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00000000000409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299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000000000000036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7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84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774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0000000000000009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000000000000401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.0000000000000027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85532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45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8348E-2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9.9999999999544897E-4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57797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632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499999999999998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26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20000000000002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19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0000000000000009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175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491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3999999999999577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000000000000021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75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4999999999999512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68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59324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000000000000017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4999999999999467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2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8000000000002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.00000000000003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72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1999999999992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29662E-2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.0000000000000036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731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29662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00000000000002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47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72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14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4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.0000000000000036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34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299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599999999999967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00000000000039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1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0000000000000009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2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0000000000004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54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7"/>
    <n v="1716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00000000000006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9067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.0000000000000044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87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78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09999999999997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494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319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0000000000000044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7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2842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1865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15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0116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499999999999996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800000000000024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106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499999999999734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16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4999999999997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499999999999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30000000000001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69999999999999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4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92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5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80000000000001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9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00000000000047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75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4.9999999999994493E-2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2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6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43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00000000000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2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94303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199999999999987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00000000000038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94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8000000000000282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499999999999998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718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79999999999968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1999999999999797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56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71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1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355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18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765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4999999999999947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5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78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29662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399999999999991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3476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0.999999999999998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0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0000000000004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0000000000000036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000000000000000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599999999999994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0000000000006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399999999999989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4999999999966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00000000000003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59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53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6999999999999948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29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35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2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68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500000000006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25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41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0000000000000044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606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2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08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6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500000000003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15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7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91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00000000000004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102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37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49999999999965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0000000000002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1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4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26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085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1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0000000000045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7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78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4999999999998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0000000000000036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96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12173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0000000000000044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4.9999999999994493E-2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7999999999995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00000000000054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485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5435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0999999999999934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1999999999999789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79999999999998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7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000000000000011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599999999999994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0000000000000009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148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544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2000000000000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6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62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11128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43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58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000000000000014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0999999999999934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399999999999965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79999999999998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6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77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1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1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3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500000000001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8999999997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1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56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000000000000043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8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4999999999987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4.9999999999994493E-2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51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.0000000000000009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1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6.9999999999999947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2975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7999999999999954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33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1999999997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3999999999997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400000000008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600000000002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1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2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6999999999992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9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5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6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2999999999996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799999999998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5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184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49999999999618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9.9999999999999982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19999999999999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4.9999999999994493E-2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9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7052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388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.0000000000000044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90000000003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000000000000014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1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23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500000005841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00000000000026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2000000000000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195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0000000000004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827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1.9999999999997797E-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1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.0000000000000018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61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19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7052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55113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0000000000000071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0000000000000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6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1999999999993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54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4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499999999999952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39999999999998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0000000000002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500000000001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5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4999999999998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6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7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0000000000006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8999999999997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4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80000000001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44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8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7.9999999999999964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199999999999984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000000003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.0000000000000027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000000000000000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3944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000000000000013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92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6718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66734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4999999999964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3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3.9999999999995595E-2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19999999999996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399999999999967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4999999999999467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799999999999496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16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7782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8523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3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7069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2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79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0000000000000071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0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572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486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499999999996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499999999999734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4.9999999999994493E-2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6.0000000000004494E-2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0000000000000018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786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002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19999999999996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0000000000000018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7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40000000000045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0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846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4999999999997247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1.9999999999997797E-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8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4831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00000000000000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1865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399999999999967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33355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2000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377844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96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62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2000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1126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2999999999999678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115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42766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299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0000000000000018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70000000000002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1.99999999999997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8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49999999997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38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21683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000000000000005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717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4999999999999458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49999999999996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5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29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28561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3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29999999999998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6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4999999999999512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.0000000000000009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70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0000000000000044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6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519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4999999999999467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696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000000000000005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599999999999998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07288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0000000000000044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7052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7052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28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86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9.9999999999988987E-3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1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7052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499999999970868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43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5862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48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00000000003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.00000000000001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.0000000000000009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1000000006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0000000000048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499999999999998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16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399999999999968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597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199999999999289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757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4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245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4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1044E-2"/>
    <n v="2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9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2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38975E-2"/>
    <n v="47.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88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639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4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14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8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0000000000005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4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79999999999947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5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1261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2999999999999696"/>
    <n v="67.5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49999999999938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49999999999645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300000000000004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3999999999999577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55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1.9999999999997797E-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800000000000368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377844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4877E-2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175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0000000000000071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29662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671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49999999999999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76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00000000388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697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09999999999997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796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7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399999999998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000000000002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5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178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00000000053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500000000003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00000000000054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100000000000001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7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8.999999999999993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7096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499999999999998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199999999999984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65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5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4999999999998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.0000000000000018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499999999999952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3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4999999999999467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50000000006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6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.0000000000000027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778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299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5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199999999999997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5000000000001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5000000000001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.0000000000000009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68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0000000000000018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.0000000000000009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4999999999993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000000000000017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7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36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4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49999999999996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1.999999999999996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2707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3.9999999999995595E-2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000000000000014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9000000000000008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245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.000000000000002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64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00000000000026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6145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29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19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38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29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599999999999994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0654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499999999999993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.0000000000000044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7052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7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499999999999954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299999999999991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35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0000000000000044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6000000000000041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286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56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0000000000000071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4831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8000000000000291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.0000000000000044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25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2292E-2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499999999999969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06187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29662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9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1.9999999999997797E-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40004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51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4999999999999964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39999999999996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40004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5000000000004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.0000000000000009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0000000000000009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29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48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2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20000000000051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39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000000000277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7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4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61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2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500000000001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5999999999998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2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19999999999996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4999999999999458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0000000000000036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4.9999999999994493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4831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86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867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4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3.9999999999995595E-2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8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2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7.00000000000033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100000000000001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85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4831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2938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79999999999991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41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59999999999995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618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14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17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65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66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800000000000024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19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399999999999977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4999999999999467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499999999999778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556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000000000004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903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6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0000000000004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4999999999997247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006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4999999999995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49999999999999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03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51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3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500000000006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6493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1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3.9999999999995595E-2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39999999999997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81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05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.0000000000000027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29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000000000000000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0999999999999917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4.9999999999994493E-2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491749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7096"/>
    <n v="5.5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7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087E-3"/>
    <n v="1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6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0000000000000071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78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3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29662E-2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499999999999996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52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26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000000000000048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000000000000529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58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499999999999998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6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.00000000000001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32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73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199999999999987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39999999999995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6.0000000000004494E-2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7069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0000000000004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2000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499999999999956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499999999996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500000000001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.00000000000001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9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91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4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5000000000002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7.99999999999997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4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.00000000000003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8.99999999999994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1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20000000000002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6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19999999999999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6000000000002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1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1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8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2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6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46489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29662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505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19.999999999999996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53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3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40004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000000000000053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63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000000000000000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10000000000003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.0000000000000053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20000000000002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3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.00000000000001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2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09999999999995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9.9999999999999982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68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9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1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7096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31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.000000000000004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000000000004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900000000000006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.0000000000000018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9.9999999999999982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.0000000000000009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4999999999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6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4999999999997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7096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800000000000024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.0000000000000009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718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02542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7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8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00000000000014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495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00000000000049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2000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70427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.00000000000003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0000000000005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299999999999997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0000000000013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000000000000024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5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48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000000000000034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0000000000000018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6000000000003798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2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1.9999999999997797E-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000000000000046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.0000000000000018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3.9999999999995595E-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4"/>
    <n v="536.5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.0000000000000044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1865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000000000000011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8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494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49999999999994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0000000000000018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379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.000000000000002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16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4000000000002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3138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7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.0000000000000044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49999999999996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50000000000041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499999999999993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0000000000004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2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.0000000000000044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4999999999996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600000000000005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499999999999956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000000000000048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0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29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6696E-2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28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300000000000002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742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79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59324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9.9999999999999982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0000000000007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299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914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0000000000000018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8000000000000016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000000000000048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64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48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2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9.9999999999999982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0000000000000027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.0000000000000009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19999999999998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49999999999948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24155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7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0.999999999999998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72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5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0000000000000009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1999999999999797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384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0000000000008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4999999999999467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499999999999973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2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69999999999996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499999999999778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32756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5812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8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4999999999997247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29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000000000000013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1999999999999815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2999999999999945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6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000000000000005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3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000000000000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38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6359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675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1.999999999999996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86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499999999999957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1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.000000000000004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93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19.999999999999996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57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1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49999999999993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15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19.999999999999996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37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5.9999999999948983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4999999999999467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3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2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499999999999734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49999999999993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7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4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00000000000000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08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59324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4999999999999467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.0000000000000053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3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39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61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00000000000001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1126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499999999999954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3407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0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1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499999999999956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.0000000000000044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61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49999999999997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.000000000000004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95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86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3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000000000000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0000000000004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32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39999999999996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1999999999999815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0999999999999908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1.9999999999997797E-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89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20000000000000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95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2292E-2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7042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1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1.999999999999996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19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2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49999999999997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499999999999966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51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338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7052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99999999999998979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00000000000004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0000000000000036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65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3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800000000000004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68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7052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9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.0000000000000018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299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914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000000000000046"/>
    <n v="26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799999999999999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43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28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4999999999999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7189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000000000000021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16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32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07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9.9999999999999982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49999999999996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721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4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24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3.9999999999995595E-2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0000000000000018"/>
    <n v="3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93C60-C0B4-4A90-9326-292C62F464F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numFmtId="1" showAll="0"/>
    <pivotField showAll="0"/>
    <pivotField axis="axisRow" showAll="0">
      <items count="46">
        <item m="1" x="20"/>
        <item m="1" x="37"/>
        <item m="1" x="16"/>
        <item m="1" x="23"/>
        <item m="1" x="36"/>
        <item m="1" x="42"/>
        <item m="1" x="32"/>
        <item m="1" x="44"/>
        <item m="1" x="31"/>
        <item m="1" x="39"/>
        <item m="1" x="26"/>
        <item m="1" x="30"/>
        <item m="1" x="38"/>
        <item m="1" x="27"/>
        <item m="1" x="41"/>
        <item m="1" x="22"/>
        <item m="1" x="9"/>
        <item m="1" x="43"/>
        <item m="1" x="33"/>
        <item m="1" x="35"/>
        <item m="1" x="40"/>
        <item m="1" x="34"/>
        <item m="1" x="13"/>
        <item m="1" x="10"/>
        <item m="1" x="18"/>
        <item m="1" x="15"/>
        <item m="1" x="29"/>
        <item m="1" x="14"/>
        <item m="1" x="24"/>
        <item m="1" x="19"/>
        <item m="1" x="11"/>
        <item m="1" x="12"/>
        <item m="1" x="21"/>
        <item m="1" x="28"/>
        <item m="1" x="25"/>
        <item m="1" x="17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16" baseItem="36"/>
  </dataFields>
  <formats count="3">
    <format dxfId="20">
      <pivotArea outline="0" collapsedLevelsAreSubtotals="1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33730-BE00-46CF-B948-D840B00CBC3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17" baseItem="0"/>
  </dataFields>
  <formats count="3">
    <format dxfId="17">
      <pivotArea outline="0" collapsedLevelsAreSubtotals="1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C098F-E7D7-4DDB-9A47-70FD011EAECD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11" baseItem="4"/>
  </dataFields>
  <formats count="3">
    <format dxfId="14">
      <pivotArea outline="0" collapsedLevelsAreSubtotals="1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C2" sqref="C2"/>
    </sheetView>
  </sheetViews>
  <sheetFormatPr defaultRowHeight="14.2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30.3984375" bestFit="1" customWidth="1"/>
    <col min="11" max="11" width="17.86328125" customWidth="1"/>
    <col min="12" max="12" width="28.33203125" bestFit="1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36.3984375" customWidth="1"/>
    <col min="18" max="18" width="23.9296875" style="6" bestFit="1" customWidth="1"/>
    <col min="19" max="19" width="16.19921875" bestFit="1" customWidth="1"/>
    <col min="20" max="20" width="19.929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2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33" si="0">(1+((E2-D2)/D2))*100</f>
        <v>136.85882352941178</v>
      </c>
      <c r="R2" s="6">
        <f>AVERAGE(E2,N2)</f>
        <v>5907.5</v>
      </c>
      <c r="S2" t="s">
        <v>8314</v>
      </c>
      <c r="T2" t="s">
        <v>8315</v>
      </c>
    </row>
    <row r="3" spans="1:20" ht="28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1">(((I3/60)/60)/24)+DATE(1970,1,1)</f>
        <v>42796.600497685184</v>
      </c>
      <c r="K3">
        <v>1485872683</v>
      </c>
      <c r="L3" s="10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142.60827250608273</v>
      </c>
      <c r="R3" s="6">
        <f t="shared" ref="R3:R66" si="3">AVERAGE(E3,N3)</f>
        <v>7366</v>
      </c>
      <c r="S3" t="s">
        <v>8314</v>
      </c>
      <c r="T3" t="s">
        <v>8315</v>
      </c>
    </row>
    <row r="4" spans="1:20" ht="42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1"/>
        <v>42415.702349537038</v>
      </c>
      <c r="K4">
        <v>1454691083</v>
      </c>
      <c r="L4" s="10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105</v>
      </c>
      <c r="R4" s="6">
        <f t="shared" si="3"/>
        <v>280</v>
      </c>
      <c r="S4" t="s">
        <v>8314</v>
      </c>
      <c r="T4" t="s">
        <v>8315</v>
      </c>
    </row>
    <row r="5" spans="1:20" ht="28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1"/>
        <v>41858.515127314815</v>
      </c>
      <c r="K5">
        <v>1404822107</v>
      </c>
      <c r="L5" s="10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103.89999999999999</v>
      </c>
      <c r="R5" s="6">
        <f t="shared" si="3"/>
        <v>5270</v>
      </c>
      <c r="S5" t="s">
        <v>8314</v>
      </c>
      <c r="T5" t="s">
        <v>8315</v>
      </c>
    </row>
    <row r="6" spans="1:20" ht="57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1"/>
        <v>42357.834247685183</v>
      </c>
      <c r="K6">
        <v>1447963279</v>
      </c>
      <c r="L6" s="10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122.99154545454545</v>
      </c>
      <c r="R6" s="6">
        <f t="shared" si="3"/>
        <v>27200.14</v>
      </c>
      <c r="S6" t="s">
        <v>8314</v>
      </c>
      <c r="T6" t="s">
        <v>8315</v>
      </c>
    </row>
    <row r="7" spans="1:20" ht="42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1"/>
        <v>42580.232638888891</v>
      </c>
      <c r="K7">
        <v>1468362207</v>
      </c>
      <c r="L7" s="10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109.77744436109028</v>
      </c>
      <c r="R7" s="6">
        <f t="shared" si="3"/>
        <v>2218.5</v>
      </c>
      <c r="S7" t="s">
        <v>8314</v>
      </c>
      <c r="T7" t="s">
        <v>8315</v>
      </c>
    </row>
    <row r="8" spans="1:20" ht="42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1"/>
        <v>41804.072337962964</v>
      </c>
      <c r="K8">
        <v>1401846250</v>
      </c>
      <c r="L8" s="10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106.4875</v>
      </c>
      <c r="R8" s="6">
        <f t="shared" si="3"/>
        <v>4288.5</v>
      </c>
      <c r="S8" t="s">
        <v>8314</v>
      </c>
      <c r="T8" t="s">
        <v>8315</v>
      </c>
    </row>
    <row r="9" spans="1:20" ht="42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1"/>
        <v>42556.047071759262</v>
      </c>
      <c r="K9">
        <v>1464224867</v>
      </c>
      <c r="L9" s="10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101.22222222222221</v>
      </c>
      <c r="R9" s="6">
        <f t="shared" si="3"/>
        <v>4583.5</v>
      </c>
      <c r="S9" t="s">
        <v>8314</v>
      </c>
      <c r="T9" t="s">
        <v>8315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1"/>
        <v>42475.875</v>
      </c>
      <c r="K10">
        <v>1460155212</v>
      </c>
      <c r="L10" s="10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100.04342857142856</v>
      </c>
      <c r="R10" s="6">
        <f t="shared" si="3"/>
        <v>1756.76</v>
      </c>
      <c r="S10" t="s">
        <v>8314</v>
      </c>
      <c r="T10" t="s">
        <v>8315</v>
      </c>
    </row>
    <row r="11" spans="1:20" ht="42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1"/>
        <v>42477.103518518517</v>
      </c>
      <c r="K11">
        <v>1458268144</v>
      </c>
      <c r="L11" s="10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125.998</v>
      </c>
      <c r="R11" s="6">
        <f t="shared" si="3"/>
        <v>324.995</v>
      </c>
      <c r="S11" t="s">
        <v>8314</v>
      </c>
      <c r="T11" t="s">
        <v>8315</v>
      </c>
    </row>
    <row r="12" spans="1:20" ht="42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1"/>
        <v>41815.068043981482</v>
      </c>
      <c r="K12">
        <v>1400636279</v>
      </c>
      <c r="L12" s="10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100.49999999999999</v>
      </c>
      <c r="R12" s="6">
        <f t="shared" si="3"/>
        <v>1517</v>
      </c>
      <c r="S12" t="s">
        <v>8314</v>
      </c>
      <c r="T12" t="s">
        <v>8315</v>
      </c>
    </row>
    <row r="13" spans="1:20" ht="42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1"/>
        <v>42604.125</v>
      </c>
      <c r="K13">
        <v>1469126462</v>
      </c>
      <c r="L13" s="10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120.5</v>
      </c>
      <c r="R13" s="6">
        <f t="shared" si="3"/>
        <v>3050</v>
      </c>
      <c r="S13" t="s">
        <v>8314</v>
      </c>
      <c r="T13" t="s">
        <v>8315</v>
      </c>
    </row>
    <row r="14" spans="1:20" ht="42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1"/>
        <v>41836.125</v>
      </c>
      <c r="K14">
        <v>1401642425</v>
      </c>
      <c r="L14" s="10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165.29333333333335</v>
      </c>
      <c r="R14" s="6">
        <f t="shared" si="3"/>
        <v>25207.5</v>
      </c>
      <c r="S14" t="s">
        <v>8314</v>
      </c>
      <c r="T14" t="s">
        <v>8315</v>
      </c>
    </row>
    <row r="15" spans="1:20" ht="28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1"/>
        <v>42544.852083333331</v>
      </c>
      <c r="K15">
        <v>1463588109</v>
      </c>
      <c r="L15" s="10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159.97142857142856</v>
      </c>
      <c r="R15" s="6">
        <f t="shared" si="3"/>
        <v>2825</v>
      </c>
      <c r="S15" t="s">
        <v>8314</v>
      </c>
      <c r="T15" t="s">
        <v>8315</v>
      </c>
    </row>
    <row r="16" spans="1:20" ht="28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1"/>
        <v>41833.582638888889</v>
      </c>
      <c r="K16">
        <v>1403051888</v>
      </c>
      <c r="L16" s="10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100.93333333333334</v>
      </c>
      <c r="R16" s="6">
        <f t="shared" si="3"/>
        <v>3048.5</v>
      </c>
      <c r="S16" t="s">
        <v>8314</v>
      </c>
      <c r="T16" t="s">
        <v>8315</v>
      </c>
    </row>
    <row r="17" spans="1:20" ht="42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1"/>
        <v>42274.843055555553</v>
      </c>
      <c r="K17">
        <v>1441790658</v>
      </c>
      <c r="L17" s="10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106.60000000000001</v>
      </c>
      <c r="R17" s="6">
        <f t="shared" si="3"/>
        <v>1115</v>
      </c>
      <c r="S17" t="s">
        <v>8314</v>
      </c>
      <c r="T17" t="s">
        <v>8315</v>
      </c>
    </row>
    <row r="18" spans="1:20" ht="42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1"/>
        <v>41806.229166666664</v>
      </c>
      <c r="K18">
        <v>1398971211</v>
      </c>
      <c r="L18" s="10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100.24166666666667</v>
      </c>
      <c r="R18" s="6">
        <f t="shared" si="3"/>
        <v>6049.5</v>
      </c>
      <c r="S18" t="s">
        <v>8314</v>
      </c>
      <c r="T18" t="s">
        <v>8315</v>
      </c>
    </row>
    <row r="19" spans="1:20" ht="42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1"/>
        <v>41947.773402777777</v>
      </c>
      <c r="K19">
        <v>1412530422</v>
      </c>
      <c r="L19" s="10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100.66666666666666</v>
      </c>
      <c r="R19" s="6">
        <f t="shared" si="3"/>
        <v>773</v>
      </c>
      <c r="S19" t="s">
        <v>8314</v>
      </c>
      <c r="T19" t="s">
        <v>8315</v>
      </c>
    </row>
    <row r="20" spans="1:20" ht="42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1"/>
        <v>41899.542314814818</v>
      </c>
      <c r="K20">
        <v>1408366856</v>
      </c>
      <c r="L20" s="10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106.32110000000002</v>
      </c>
      <c r="R20" s="6">
        <f t="shared" si="3"/>
        <v>16119.165000000001</v>
      </c>
      <c r="S20" t="s">
        <v>8314</v>
      </c>
      <c r="T20" t="s">
        <v>8315</v>
      </c>
    </row>
    <row r="21" spans="1:20" ht="42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1"/>
        <v>42205.816365740742</v>
      </c>
      <c r="K21">
        <v>1434828934</v>
      </c>
      <c r="L21" s="10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145.29411764705881</v>
      </c>
      <c r="R21" s="6">
        <f t="shared" si="3"/>
        <v>628.5</v>
      </c>
      <c r="S21" t="s">
        <v>8314</v>
      </c>
      <c r="T21" t="s">
        <v>8315</v>
      </c>
    </row>
    <row r="22" spans="1:20" ht="42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1"/>
        <v>42260.758240740746</v>
      </c>
      <c r="K22">
        <v>1436983912</v>
      </c>
      <c r="L22" s="10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100.2</v>
      </c>
      <c r="R22" s="6">
        <f t="shared" si="3"/>
        <v>1014.5</v>
      </c>
      <c r="S22" t="s">
        <v>8314</v>
      </c>
      <c r="T22" t="s">
        <v>8315</v>
      </c>
    </row>
    <row r="23" spans="1:20" ht="42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1"/>
        <v>41908.627187500002</v>
      </c>
      <c r="K23">
        <v>1409151789</v>
      </c>
      <c r="L23" s="10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109.13513513513513</v>
      </c>
      <c r="R23" s="6">
        <f t="shared" si="3"/>
        <v>10145.5</v>
      </c>
      <c r="S23" t="s">
        <v>8314</v>
      </c>
      <c r="T23" t="s">
        <v>8315</v>
      </c>
    </row>
    <row r="24" spans="1:20" ht="28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1"/>
        <v>42005.332638888889</v>
      </c>
      <c r="K24">
        <v>1418766740</v>
      </c>
      <c r="L24" s="10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117.14285714285715</v>
      </c>
      <c r="R24" s="6">
        <f t="shared" si="3"/>
        <v>209</v>
      </c>
      <c r="S24" t="s">
        <v>8314</v>
      </c>
      <c r="T24" t="s">
        <v>8315</v>
      </c>
    </row>
    <row r="25" spans="1:20" ht="42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1"/>
        <v>42124.638888888891</v>
      </c>
      <c r="K25">
        <v>1428086501</v>
      </c>
      <c r="L25" s="10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118.5</v>
      </c>
      <c r="R25" s="6">
        <f t="shared" si="3"/>
        <v>1196.5</v>
      </c>
      <c r="S25" t="s">
        <v>8314</v>
      </c>
      <c r="T25" t="s">
        <v>8315</v>
      </c>
    </row>
    <row r="26" spans="1:20" ht="28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1"/>
        <v>42262.818750000006</v>
      </c>
      <c r="K26">
        <v>1439494863</v>
      </c>
      <c r="L26" s="10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108.80768571428572</v>
      </c>
      <c r="R26" s="6">
        <f t="shared" si="3"/>
        <v>19328.345000000001</v>
      </c>
      <c r="S26" t="s">
        <v>8314</v>
      </c>
      <c r="T26" t="s">
        <v>8315</v>
      </c>
    </row>
    <row r="27" spans="1:20" ht="42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1"/>
        <v>42378.025011574078</v>
      </c>
      <c r="K27">
        <v>1447115761</v>
      </c>
      <c r="L27" s="10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133.33333333333331</v>
      </c>
      <c r="R27" s="6">
        <f t="shared" si="3"/>
        <v>407</v>
      </c>
      <c r="S27" t="s">
        <v>8314</v>
      </c>
      <c r="T27" t="s">
        <v>8315</v>
      </c>
    </row>
    <row r="28" spans="1:20" ht="42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1"/>
        <v>41868.515555555554</v>
      </c>
      <c r="K28">
        <v>1404822144</v>
      </c>
      <c r="L28" s="10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155.20000000000002</v>
      </c>
      <c r="R28" s="6">
        <f t="shared" si="3"/>
        <v>979.5</v>
      </c>
      <c r="S28" t="s">
        <v>8314</v>
      </c>
      <c r="T28" t="s">
        <v>8315</v>
      </c>
    </row>
    <row r="29" spans="1:20" ht="42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1"/>
        <v>41959.206400462965</v>
      </c>
      <c r="K29">
        <v>1413518233</v>
      </c>
      <c r="L29" s="10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111.72500000000001</v>
      </c>
      <c r="R29" s="6">
        <f t="shared" si="3"/>
        <v>11247.5</v>
      </c>
      <c r="S29" t="s">
        <v>8314</v>
      </c>
      <c r="T29" t="s">
        <v>8315</v>
      </c>
    </row>
    <row r="30" spans="1:20" ht="28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1"/>
        <v>42354.96393518518</v>
      </c>
      <c r="K30">
        <v>1447715284</v>
      </c>
      <c r="L30" s="10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100.35000000000001</v>
      </c>
      <c r="R30" s="6">
        <f t="shared" si="3"/>
        <v>6056.5</v>
      </c>
      <c r="S30" t="s">
        <v>8314</v>
      </c>
      <c r="T30" t="s">
        <v>8315</v>
      </c>
    </row>
    <row r="31" spans="1:20" ht="42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1"/>
        <v>41842.67324074074</v>
      </c>
      <c r="K31">
        <v>1403453368</v>
      </c>
      <c r="L31" s="10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123.33333333333334</v>
      </c>
      <c r="R31" s="6">
        <f t="shared" si="3"/>
        <v>1908.5</v>
      </c>
      <c r="S31" t="s">
        <v>8314</v>
      </c>
      <c r="T31" t="s">
        <v>8315</v>
      </c>
    </row>
    <row r="32" spans="1:20" ht="42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1"/>
        <v>41872.292997685188</v>
      </c>
      <c r="K32">
        <v>1406012515</v>
      </c>
      <c r="L32" s="10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101.29975</v>
      </c>
      <c r="R32" s="6">
        <f t="shared" si="3"/>
        <v>2052.4949999999999</v>
      </c>
      <c r="S32" t="s">
        <v>8314</v>
      </c>
      <c r="T32" t="s">
        <v>8315</v>
      </c>
    </row>
    <row r="33" spans="1:20" ht="42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1"/>
        <v>42394.79206018518</v>
      </c>
      <c r="K33">
        <v>1452193234</v>
      </c>
      <c r="L33" s="10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100</v>
      </c>
      <c r="R33" s="6">
        <f t="shared" si="3"/>
        <v>7</v>
      </c>
      <c r="S33" t="s">
        <v>8314</v>
      </c>
      <c r="T33" t="s">
        <v>8315</v>
      </c>
    </row>
    <row r="34" spans="1:20" ht="42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1"/>
        <v>42503.165972222225</v>
      </c>
      <c r="K34">
        <v>1459523017</v>
      </c>
      <c r="L34" s="10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ref="Q34:Q65" si="4">(1+((E34-D34)/D34))*100</f>
        <v>100.24604569420035</v>
      </c>
      <c r="R34" s="6">
        <f t="shared" si="3"/>
        <v>14304.5</v>
      </c>
      <c r="S34" t="s">
        <v>8314</v>
      </c>
      <c r="T34" t="s">
        <v>8315</v>
      </c>
    </row>
    <row r="35" spans="1:20" ht="42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1"/>
        <v>42316.702557870376</v>
      </c>
      <c r="K35">
        <v>1444405901</v>
      </c>
      <c r="L35" s="10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4"/>
        <v>102.0952380952381</v>
      </c>
      <c r="R35" s="6">
        <f t="shared" si="3"/>
        <v>2712</v>
      </c>
      <c r="S35" t="s">
        <v>8314</v>
      </c>
      <c r="T35" t="s">
        <v>8315</v>
      </c>
    </row>
    <row r="36" spans="1:20" ht="42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1"/>
        <v>41856.321770833332</v>
      </c>
      <c r="K36">
        <v>1405928601</v>
      </c>
      <c r="L36" s="10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4"/>
        <v>130.46153846153845</v>
      </c>
      <c r="R36" s="6">
        <f t="shared" si="3"/>
        <v>1730</v>
      </c>
      <c r="S36" t="s">
        <v>8314</v>
      </c>
      <c r="T36" t="s">
        <v>8315</v>
      </c>
    </row>
    <row r="37" spans="1:20" ht="42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1"/>
        <v>42122</v>
      </c>
      <c r="K37">
        <v>1428130814</v>
      </c>
      <c r="L37" s="10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4"/>
        <v>166.5</v>
      </c>
      <c r="R37" s="6">
        <f t="shared" si="3"/>
        <v>846.5</v>
      </c>
      <c r="S37" t="s">
        <v>8314</v>
      </c>
      <c r="T37" t="s">
        <v>8315</v>
      </c>
    </row>
    <row r="38" spans="1:20" ht="28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1"/>
        <v>42098.265335648146</v>
      </c>
      <c r="K38">
        <v>1425540125</v>
      </c>
      <c r="L38" s="10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4"/>
        <v>142.15</v>
      </c>
      <c r="R38" s="6">
        <f t="shared" si="3"/>
        <v>4286.5</v>
      </c>
      <c r="S38" t="s">
        <v>8314</v>
      </c>
      <c r="T38" t="s">
        <v>8315</v>
      </c>
    </row>
    <row r="39" spans="1:20" ht="42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1"/>
        <v>42062.693043981482</v>
      </c>
      <c r="K39">
        <v>1422463079</v>
      </c>
      <c r="L39" s="10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4"/>
        <v>183.44090909090909</v>
      </c>
      <c r="R39" s="6">
        <f t="shared" si="3"/>
        <v>20305</v>
      </c>
      <c r="S39" t="s">
        <v>8314</v>
      </c>
      <c r="T39" t="s">
        <v>8315</v>
      </c>
    </row>
    <row r="40" spans="1:20" ht="42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1"/>
        <v>41405.057222222218</v>
      </c>
      <c r="K40">
        <v>1365643344</v>
      </c>
      <c r="L40" s="10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4"/>
        <v>110.04</v>
      </c>
      <c r="R40" s="6">
        <f t="shared" si="3"/>
        <v>1408.5</v>
      </c>
      <c r="S40" t="s">
        <v>8314</v>
      </c>
      <c r="T40" t="s">
        <v>8315</v>
      </c>
    </row>
    <row r="41" spans="1:20" ht="42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1"/>
        <v>41784.957638888889</v>
      </c>
      <c r="K41">
        <v>1398388068</v>
      </c>
      <c r="L41" s="10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4"/>
        <v>130.98000000000002</v>
      </c>
      <c r="R41" s="6">
        <f t="shared" si="3"/>
        <v>16481</v>
      </c>
      <c r="S41" t="s">
        <v>8314</v>
      </c>
      <c r="T41" t="s">
        <v>8315</v>
      </c>
    </row>
    <row r="42" spans="1:20" ht="42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1"/>
        <v>41809.166666666664</v>
      </c>
      <c r="K42">
        <v>1401426488</v>
      </c>
      <c r="L42" s="10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4"/>
        <v>101.35000000000001</v>
      </c>
      <c r="R42" s="6">
        <f t="shared" si="3"/>
        <v>1021.5</v>
      </c>
      <c r="S42" t="s">
        <v>8314</v>
      </c>
      <c r="T42" t="s">
        <v>8315</v>
      </c>
    </row>
    <row r="43" spans="1:20" ht="42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1"/>
        <v>41917.568912037037</v>
      </c>
      <c r="K43">
        <v>1409924354</v>
      </c>
      <c r="L43" s="10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4"/>
        <v>100</v>
      </c>
      <c r="R43" s="6">
        <f t="shared" si="3"/>
        <v>1009.5</v>
      </c>
      <c r="S43" t="s">
        <v>8314</v>
      </c>
      <c r="T43" t="s">
        <v>8315</v>
      </c>
    </row>
    <row r="44" spans="1:20" ht="42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1"/>
        <v>42001.639189814814</v>
      </c>
      <c r="K44">
        <v>1417188026</v>
      </c>
      <c r="L44" s="10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4"/>
        <v>141.85714285714286</v>
      </c>
      <c r="R44" s="6">
        <f t="shared" si="3"/>
        <v>10014.5</v>
      </c>
      <c r="S44" t="s">
        <v>8314</v>
      </c>
      <c r="T44" t="s">
        <v>8315</v>
      </c>
    </row>
    <row r="45" spans="1:20" ht="42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1"/>
        <v>41833</v>
      </c>
      <c r="K45">
        <v>1402599486</v>
      </c>
      <c r="L45" s="10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4"/>
        <v>308.65999999999997</v>
      </c>
      <c r="R45" s="6">
        <f t="shared" si="3"/>
        <v>15564.5</v>
      </c>
      <c r="S45" t="s">
        <v>8314</v>
      </c>
      <c r="T45" t="s">
        <v>8315</v>
      </c>
    </row>
    <row r="46" spans="1:20" ht="42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1"/>
        <v>41919.098807870374</v>
      </c>
      <c r="K46">
        <v>1408760537</v>
      </c>
      <c r="L46" s="10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4"/>
        <v>100</v>
      </c>
      <c r="R46" s="6">
        <f t="shared" si="3"/>
        <v>1007.5</v>
      </c>
      <c r="S46" t="s">
        <v>8314</v>
      </c>
      <c r="T46" t="s">
        <v>8315</v>
      </c>
    </row>
    <row r="47" spans="1:20" ht="42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1"/>
        <v>42487.623923611114</v>
      </c>
      <c r="K47">
        <v>1459177107</v>
      </c>
      <c r="L47" s="10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4"/>
        <v>120</v>
      </c>
      <c r="R47" s="6">
        <f t="shared" si="3"/>
        <v>3030.5</v>
      </c>
      <c r="S47" t="s">
        <v>8314</v>
      </c>
      <c r="T47" t="s">
        <v>8315</v>
      </c>
    </row>
    <row r="48" spans="1:20" ht="42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1"/>
        <v>42353.964976851858</v>
      </c>
      <c r="K48">
        <v>1447628974</v>
      </c>
      <c r="L48" s="10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4"/>
        <v>104.16666666666667</v>
      </c>
      <c r="R48" s="6">
        <f t="shared" si="3"/>
        <v>4397.5</v>
      </c>
      <c r="S48" t="s">
        <v>8314</v>
      </c>
      <c r="T48" t="s">
        <v>8315</v>
      </c>
    </row>
    <row r="49" spans="1:20" ht="42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1"/>
        <v>41992.861192129625</v>
      </c>
      <c r="K49">
        <v>1413834007</v>
      </c>
      <c r="L49" s="10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4"/>
        <v>107.61100000000002</v>
      </c>
      <c r="R49" s="6">
        <f t="shared" si="3"/>
        <v>2725.2750000000001</v>
      </c>
      <c r="S49" t="s">
        <v>8314</v>
      </c>
      <c r="T49" t="s">
        <v>8315</v>
      </c>
    </row>
    <row r="50" spans="1:20" ht="42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1"/>
        <v>42064.5</v>
      </c>
      <c r="K50">
        <v>1422534260</v>
      </c>
      <c r="L50" s="10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4"/>
        <v>107.94999999999999</v>
      </c>
      <c r="R50" s="6">
        <f t="shared" si="3"/>
        <v>1098.5</v>
      </c>
      <c r="S50" t="s">
        <v>8314</v>
      </c>
      <c r="T50" t="s">
        <v>8315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1"/>
        <v>42301.176446759258</v>
      </c>
      <c r="K51">
        <v>1443068045</v>
      </c>
      <c r="L51" s="10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4"/>
        <v>100</v>
      </c>
      <c r="R51" s="6">
        <f t="shared" si="3"/>
        <v>6043.5</v>
      </c>
      <c r="S51" t="s">
        <v>8314</v>
      </c>
      <c r="T51" t="s">
        <v>8315</v>
      </c>
    </row>
    <row r="52" spans="1:20" ht="42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1"/>
        <v>42034.708333333328</v>
      </c>
      <c r="K52">
        <v>1419271458</v>
      </c>
      <c r="L52" s="10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4"/>
        <v>100</v>
      </c>
      <c r="R52" s="6">
        <f t="shared" si="3"/>
        <v>311</v>
      </c>
      <c r="S52" t="s">
        <v>8314</v>
      </c>
      <c r="T52" t="s">
        <v>8315</v>
      </c>
    </row>
    <row r="53" spans="1:20" ht="42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1"/>
        <v>42226.928668981483</v>
      </c>
      <c r="K53">
        <v>1436653037</v>
      </c>
      <c r="L53" s="10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4"/>
        <v>128.0181818181818</v>
      </c>
      <c r="R53" s="6">
        <f t="shared" si="3"/>
        <v>7100.5</v>
      </c>
      <c r="S53" t="s">
        <v>8314</v>
      </c>
      <c r="T53" t="s">
        <v>8315</v>
      </c>
    </row>
    <row r="54" spans="1:20" ht="42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1"/>
        <v>41837.701921296299</v>
      </c>
      <c r="K54">
        <v>1403023846</v>
      </c>
      <c r="L54" s="10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4"/>
        <v>116.21</v>
      </c>
      <c r="R54" s="6">
        <f t="shared" si="3"/>
        <v>5836.5</v>
      </c>
      <c r="S54" t="s">
        <v>8314</v>
      </c>
      <c r="T54" t="s">
        <v>8315</v>
      </c>
    </row>
    <row r="55" spans="1:20" ht="28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1"/>
        <v>41733.916666666664</v>
      </c>
      <c r="K55">
        <v>1395407445</v>
      </c>
      <c r="L55" s="10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4"/>
        <v>109.63333333333334</v>
      </c>
      <c r="R55" s="6">
        <f t="shared" si="3"/>
        <v>1703</v>
      </c>
      <c r="S55" t="s">
        <v>8314</v>
      </c>
      <c r="T55" t="s">
        <v>8315</v>
      </c>
    </row>
    <row r="56" spans="1:20" ht="42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1"/>
        <v>42363.713206018518</v>
      </c>
      <c r="K56">
        <v>1448471221</v>
      </c>
      <c r="L56" s="10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4"/>
        <v>101</v>
      </c>
      <c r="R56" s="6">
        <f t="shared" si="3"/>
        <v>5076</v>
      </c>
      <c r="S56" t="s">
        <v>8314</v>
      </c>
      <c r="T56" t="s">
        <v>8315</v>
      </c>
    </row>
    <row r="57" spans="1:20" ht="42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1"/>
        <v>42517.968935185185</v>
      </c>
      <c r="K57">
        <v>1462576516</v>
      </c>
      <c r="L57" s="10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4"/>
        <v>128.95348837209301</v>
      </c>
      <c r="R57" s="6">
        <f t="shared" si="3"/>
        <v>5588</v>
      </c>
      <c r="S57" t="s">
        <v>8314</v>
      </c>
      <c r="T57" t="s">
        <v>8315</v>
      </c>
    </row>
    <row r="58" spans="1:20" ht="28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1"/>
        <v>42163.666666666672</v>
      </c>
      <c r="K58">
        <v>1432559424</v>
      </c>
      <c r="L58" s="10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4"/>
        <v>107.26249999999999</v>
      </c>
      <c r="R58" s="6">
        <f t="shared" si="3"/>
        <v>4377.5</v>
      </c>
      <c r="S58" t="s">
        <v>8314</v>
      </c>
      <c r="T58" t="s">
        <v>8315</v>
      </c>
    </row>
    <row r="59" spans="1:20" ht="42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1"/>
        <v>42119.83289351852</v>
      </c>
      <c r="K59">
        <v>1427399962</v>
      </c>
      <c r="L59" s="10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4"/>
        <v>101.89999999999999</v>
      </c>
      <c r="R59" s="6">
        <f t="shared" si="3"/>
        <v>7677</v>
      </c>
      <c r="S59" t="s">
        <v>8314</v>
      </c>
      <c r="T59" t="s">
        <v>8315</v>
      </c>
    </row>
    <row r="60" spans="1:20" ht="42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1"/>
        <v>41962.786712962959</v>
      </c>
      <c r="K60">
        <v>1413827572</v>
      </c>
      <c r="L60" s="10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4"/>
        <v>102.91</v>
      </c>
      <c r="R60" s="6">
        <f t="shared" si="3"/>
        <v>5183</v>
      </c>
      <c r="S60" t="s">
        <v>8314</v>
      </c>
      <c r="T60" t="s">
        <v>8315</v>
      </c>
    </row>
    <row r="61" spans="1:20" ht="42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1"/>
        <v>42261.875</v>
      </c>
      <c r="K61">
        <v>1439530776</v>
      </c>
      <c r="L61" s="10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4"/>
        <v>100.12570000000001</v>
      </c>
      <c r="R61" s="6">
        <f t="shared" si="3"/>
        <v>10029.07</v>
      </c>
      <c r="S61" t="s">
        <v>8314</v>
      </c>
      <c r="T61" t="s">
        <v>8315</v>
      </c>
    </row>
    <row r="62" spans="1:20" ht="42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1"/>
        <v>41721</v>
      </c>
      <c r="K62">
        <v>1393882717</v>
      </c>
      <c r="L62" s="10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4"/>
        <v>103.29622222222221</v>
      </c>
      <c r="R62" s="6">
        <f t="shared" si="3"/>
        <v>2378.165</v>
      </c>
      <c r="S62" t="s">
        <v>8314</v>
      </c>
      <c r="T62" t="s">
        <v>8316</v>
      </c>
    </row>
    <row r="63" spans="1:20" ht="42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1"/>
        <v>41431.814317129632</v>
      </c>
      <c r="K63">
        <v>1368646357</v>
      </c>
      <c r="L63" s="10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4"/>
        <v>148.30000000000001</v>
      </c>
      <c r="R63" s="6">
        <f t="shared" si="3"/>
        <v>3719</v>
      </c>
      <c r="S63" t="s">
        <v>8314</v>
      </c>
      <c r="T63" t="s">
        <v>8316</v>
      </c>
    </row>
    <row r="64" spans="1:20" ht="42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1"/>
        <v>41336.799513888887</v>
      </c>
      <c r="K64">
        <v>1360177878</v>
      </c>
      <c r="L64" s="10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4"/>
        <v>154.73333333333335</v>
      </c>
      <c r="R64" s="6">
        <f t="shared" si="3"/>
        <v>2345</v>
      </c>
      <c r="S64" t="s">
        <v>8314</v>
      </c>
      <c r="T64" t="s">
        <v>8316</v>
      </c>
    </row>
    <row r="65" spans="1:20" ht="42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1"/>
        <v>41636.207638888889</v>
      </c>
      <c r="K65">
        <v>1386194013</v>
      </c>
      <c r="L65" s="10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4"/>
        <v>113.51849999999999</v>
      </c>
      <c r="R65" s="6">
        <f t="shared" si="3"/>
        <v>1167.1849999999999</v>
      </c>
      <c r="S65" t="s">
        <v>8314</v>
      </c>
      <c r="T65" t="s">
        <v>8316</v>
      </c>
    </row>
    <row r="66" spans="1:20" ht="42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1"/>
        <v>41463.01829861111</v>
      </c>
      <c r="K66">
        <v>1370651181</v>
      </c>
      <c r="L66" s="10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97" si="5">(1+((E66-D66)/D66))*100</f>
        <v>173.33333333333334</v>
      </c>
      <c r="R66" s="6">
        <f t="shared" si="3"/>
        <v>1052</v>
      </c>
      <c r="S66" t="s">
        <v>8314</v>
      </c>
      <c r="T66" t="s">
        <v>8316</v>
      </c>
    </row>
    <row r="67" spans="1:20" ht="42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5"/>
        <v>107.52857142857141</v>
      </c>
      <c r="R67" s="6">
        <f t="shared" ref="R67:R130" si="8">AVERAGE(E67,N67)</f>
        <v>3792</v>
      </c>
      <c r="S67" t="s">
        <v>8314</v>
      </c>
      <c r="T67" t="s">
        <v>8316</v>
      </c>
    </row>
    <row r="68" spans="1:20" ht="28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5"/>
        <v>118.6</v>
      </c>
      <c r="R68" s="6">
        <f t="shared" si="8"/>
        <v>1199</v>
      </c>
      <c r="S68" t="s">
        <v>8314</v>
      </c>
      <c r="T68" t="s">
        <v>8316</v>
      </c>
    </row>
    <row r="69" spans="1:20" ht="42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5"/>
        <v>116.25000000000001</v>
      </c>
      <c r="R69" s="6">
        <f t="shared" si="8"/>
        <v>1172.5</v>
      </c>
      <c r="S69" t="s">
        <v>8314</v>
      </c>
      <c r="T69" t="s">
        <v>8316</v>
      </c>
    </row>
    <row r="70" spans="1:20" ht="57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5"/>
        <v>127.16666666666667</v>
      </c>
      <c r="R70" s="6">
        <f t="shared" si="8"/>
        <v>399.5</v>
      </c>
      <c r="S70" t="s">
        <v>8314</v>
      </c>
      <c r="T70" t="s">
        <v>8316</v>
      </c>
    </row>
    <row r="71" spans="1:20" ht="42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5"/>
        <v>110.9423</v>
      </c>
      <c r="R71" s="6">
        <f t="shared" si="8"/>
        <v>5636.1149999999998</v>
      </c>
      <c r="S71" t="s">
        <v>8314</v>
      </c>
      <c r="T71" t="s">
        <v>8316</v>
      </c>
    </row>
    <row r="72" spans="1:20" ht="42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5"/>
        <v>127.2</v>
      </c>
      <c r="R72" s="6">
        <f t="shared" si="8"/>
        <v>326.5</v>
      </c>
      <c r="S72" t="s">
        <v>8314</v>
      </c>
      <c r="T72" t="s">
        <v>8316</v>
      </c>
    </row>
    <row r="73" spans="1:20" ht="42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5"/>
        <v>123.94444444444443</v>
      </c>
      <c r="R73" s="6">
        <f t="shared" si="8"/>
        <v>1131.5</v>
      </c>
      <c r="S73" t="s">
        <v>8314</v>
      </c>
      <c r="T73" t="s">
        <v>8316</v>
      </c>
    </row>
    <row r="74" spans="1:20" ht="42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5"/>
        <v>108.40909090909091</v>
      </c>
      <c r="R74" s="6">
        <f t="shared" si="8"/>
        <v>1213</v>
      </c>
      <c r="S74" t="s">
        <v>8314</v>
      </c>
      <c r="T74" t="s">
        <v>8316</v>
      </c>
    </row>
    <row r="75" spans="1:20" ht="42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5"/>
        <v>100</v>
      </c>
      <c r="R75" s="6">
        <f t="shared" si="8"/>
        <v>459</v>
      </c>
      <c r="S75" t="s">
        <v>8314</v>
      </c>
      <c r="T75" t="s">
        <v>8316</v>
      </c>
    </row>
    <row r="76" spans="1:20" ht="42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5"/>
        <v>112.93199999999999</v>
      </c>
      <c r="R76" s="6">
        <f t="shared" si="8"/>
        <v>296.83</v>
      </c>
      <c r="S76" t="s">
        <v>8314</v>
      </c>
      <c r="T76" t="s">
        <v>8316</v>
      </c>
    </row>
    <row r="77" spans="1:20" ht="42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5"/>
        <v>115.42857142857143</v>
      </c>
      <c r="R77" s="6">
        <f t="shared" si="8"/>
        <v>2043.5</v>
      </c>
      <c r="S77" t="s">
        <v>8314</v>
      </c>
      <c r="T77" t="s">
        <v>8316</v>
      </c>
    </row>
    <row r="78" spans="1:20" ht="42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5"/>
        <v>153.33333333333331</v>
      </c>
      <c r="R78" s="6">
        <f t="shared" si="8"/>
        <v>237.5</v>
      </c>
      <c r="S78" t="s">
        <v>8314</v>
      </c>
      <c r="T78" t="s">
        <v>8316</v>
      </c>
    </row>
    <row r="79" spans="1:20" ht="42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5"/>
        <v>392.5</v>
      </c>
      <c r="R79" s="6">
        <f t="shared" si="8"/>
        <v>798</v>
      </c>
      <c r="S79" t="s">
        <v>8314</v>
      </c>
      <c r="T79" t="s">
        <v>8316</v>
      </c>
    </row>
    <row r="80" spans="1:20" ht="85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5"/>
        <v>2702</v>
      </c>
      <c r="R80" s="6">
        <f t="shared" si="8"/>
        <v>693</v>
      </c>
      <c r="S80" t="s">
        <v>8314</v>
      </c>
      <c r="T80" t="s">
        <v>8316</v>
      </c>
    </row>
    <row r="81" spans="1:20" ht="42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5"/>
        <v>127</v>
      </c>
      <c r="R81" s="6">
        <f t="shared" si="8"/>
        <v>846</v>
      </c>
      <c r="S81" t="s">
        <v>8314</v>
      </c>
      <c r="T81" t="s">
        <v>8316</v>
      </c>
    </row>
    <row r="82" spans="1:20" ht="42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5"/>
        <v>107.25</v>
      </c>
      <c r="R82" s="6">
        <f t="shared" si="8"/>
        <v>6458.5</v>
      </c>
      <c r="S82" t="s">
        <v>8314</v>
      </c>
      <c r="T82" t="s">
        <v>8316</v>
      </c>
    </row>
    <row r="83" spans="1:20" ht="42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5"/>
        <v>198</v>
      </c>
      <c r="R83" s="6">
        <f t="shared" si="8"/>
        <v>756.5</v>
      </c>
      <c r="S83" t="s">
        <v>8314</v>
      </c>
      <c r="T83" t="s">
        <v>8316</v>
      </c>
    </row>
    <row r="84" spans="1:20" ht="42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5"/>
        <v>100.01249999999999</v>
      </c>
      <c r="R84" s="6">
        <f t="shared" si="8"/>
        <v>2050.25</v>
      </c>
      <c r="S84" t="s">
        <v>8314</v>
      </c>
      <c r="T84" t="s">
        <v>8316</v>
      </c>
    </row>
    <row r="85" spans="1:20" ht="42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5"/>
        <v>102.49999999999999</v>
      </c>
      <c r="R85" s="6">
        <f t="shared" si="8"/>
        <v>109</v>
      </c>
      <c r="S85" t="s">
        <v>8314</v>
      </c>
      <c r="T85" t="s">
        <v>8316</v>
      </c>
    </row>
    <row r="86" spans="1:20" ht="42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5"/>
        <v>100</v>
      </c>
      <c r="R86" s="6">
        <f t="shared" si="8"/>
        <v>253.5</v>
      </c>
      <c r="S86" t="s">
        <v>8314</v>
      </c>
      <c r="T86" t="s">
        <v>8316</v>
      </c>
    </row>
    <row r="87" spans="1:20" ht="42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5"/>
        <v>125.49999999999999</v>
      </c>
      <c r="R87" s="6">
        <f t="shared" si="8"/>
        <v>763.5</v>
      </c>
      <c r="S87" t="s">
        <v>8314</v>
      </c>
      <c r="T87" t="s">
        <v>8316</v>
      </c>
    </row>
    <row r="88" spans="1:20" ht="42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5"/>
        <v>106.46666666666667</v>
      </c>
      <c r="R88" s="6">
        <f t="shared" si="8"/>
        <v>3202.5</v>
      </c>
      <c r="S88" t="s">
        <v>8314</v>
      </c>
      <c r="T88" t="s">
        <v>8316</v>
      </c>
    </row>
    <row r="89" spans="1:20" ht="42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5"/>
        <v>104.60000000000001</v>
      </c>
      <c r="R89" s="6">
        <f t="shared" si="8"/>
        <v>1320</v>
      </c>
      <c r="S89" t="s">
        <v>8314</v>
      </c>
      <c r="T89" t="s">
        <v>8316</v>
      </c>
    </row>
    <row r="90" spans="1:20" ht="42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5"/>
        <v>102.85714285714285</v>
      </c>
      <c r="R90" s="6">
        <f t="shared" si="8"/>
        <v>1830</v>
      </c>
      <c r="S90" t="s">
        <v>8314</v>
      </c>
      <c r="T90" t="s">
        <v>8316</v>
      </c>
    </row>
    <row r="91" spans="1:20" ht="42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5"/>
        <v>115.06666666666668</v>
      </c>
      <c r="R91" s="6">
        <f t="shared" si="8"/>
        <v>3480</v>
      </c>
      <c r="S91" t="s">
        <v>8314</v>
      </c>
      <c r="T91" t="s">
        <v>8316</v>
      </c>
    </row>
    <row r="92" spans="1:20" ht="28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5"/>
        <v>100.4</v>
      </c>
      <c r="R92" s="6">
        <f t="shared" si="8"/>
        <v>259</v>
      </c>
      <c r="S92" t="s">
        <v>8314</v>
      </c>
      <c r="T92" t="s">
        <v>8316</v>
      </c>
    </row>
    <row r="93" spans="1:20" ht="42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5"/>
        <v>120</v>
      </c>
      <c r="R93" s="6">
        <f t="shared" si="8"/>
        <v>1823</v>
      </c>
      <c r="S93" t="s">
        <v>8314</v>
      </c>
      <c r="T93" t="s">
        <v>8316</v>
      </c>
    </row>
    <row r="94" spans="1:20" ht="42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5"/>
        <v>105.2</v>
      </c>
      <c r="R94" s="6">
        <f t="shared" si="8"/>
        <v>2651.5</v>
      </c>
      <c r="S94" t="s">
        <v>8314</v>
      </c>
      <c r="T94" t="s">
        <v>8316</v>
      </c>
    </row>
    <row r="95" spans="1:20" ht="57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5"/>
        <v>110.60000000000001</v>
      </c>
      <c r="R95" s="6">
        <f t="shared" si="8"/>
        <v>560.5</v>
      </c>
      <c r="S95" t="s">
        <v>8314</v>
      </c>
      <c r="T95" t="s">
        <v>8316</v>
      </c>
    </row>
    <row r="96" spans="1:20" ht="42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5"/>
        <v>104</v>
      </c>
      <c r="R96" s="6">
        <f t="shared" si="8"/>
        <v>136</v>
      </c>
      <c r="S96" t="s">
        <v>8314</v>
      </c>
      <c r="T96" t="s">
        <v>8316</v>
      </c>
    </row>
    <row r="97" spans="1:20" ht="42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5"/>
        <v>131.42857142857142</v>
      </c>
      <c r="R97" s="6">
        <f t="shared" si="8"/>
        <v>240.5</v>
      </c>
      <c r="S97" t="s">
        <v>8314</v>
      </c>
      <c r="T97" t="s">
        <v>8316</v>
      </c>
    </row>
    <row r="98" spans="1:20" ht="42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ref="Q98:Q121" si="9">(1+((E98-D98)/D98))*100</f>
        <v>114.66666666666667</v>
      </c>
      <c r="R98" s="6">
        <f t="shared" si="8"/>
        <v>877</v>
      </c>
      <c r="S98" t="s">
        <v>8314</v>
      </c>
      <c r="T98" t="s">
        <v>8316</v>
      </c>
    </row>
    <row r="99" spans="1:20" ht="42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9"/>
        <v>106.25</v>
      </c>
      <c r="R99" s="6">
        <f t="shared" si="8"/>
        <v>216.5</v>
      </c>
      <c r="S99" t="s">
        <v>8314</v>
      </c>
      <c r="T99" t="s">
        <v>8316</v>
      </c>
    </row>
    <row r="100" spans="1:20" ht="42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9"/>
        <v>106.25</v>
      </c>
      <c r="R100" s="6">
        <f t="shared" si="8"/>
        <v>1730</v>
      </c>
      <c r="S100" t="s">
        <v>8314</v>
      </c>
      <c r="T100" t="s">
        <v>8316</v>
      </c>
    </row>
    <row r="101" spans="1:20" ht="28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9"/>
        <v>106.01933333333334</v>
      </c>
      <c r="R101" s="6">
        <f t="shared" si="8"/>
        <v>814.64499999999998</v>
      </c>
      <c r="S101" t="s">
        <v>8314</v>
      </c>
      <c r="T101" t="s">
        <v>8316</v>
      </c>
    </row>
    <row r="102" spans="1:20" ht="42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9"/>
        <v>100</v>
      </c>
      <c r="R102" s="6">
        <f t="shared" si="8"/>
        <v>2513</v>
      </c>
      <c r="S102" t="s">
        <v>8314</v>
      </c>
      <c r="T102" t="s">
        <v>8316</v>
      </c>
    </row>
    <row r="103" spans="1:20" ht="42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9"/>
        <v>100</v>
      </c>
      <c r="R103" s="6">
        <f t="shared" si="8"/>
        <v>1767.5</v>
      </c>
      <c r="S103" t="s">
        <v>8314</v>
      </c>
      <c r="T103" t="s">
        <v>8316</v>
      </c>
    </row>
    <row r="104" spans="1:20" ht="42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9"/>
        <v>127.75000000000001</v>
      </c>
      <c r="R104" s="6">
        <f t="shared" si="8"/>
        <v>3865</v>
      </c>
      <c r="S104" t="s">
        <v>8314</v>
      </c>
      <c r="T104" t="s">
        <v>8316</v>
      </c>
    </row>
    <row r="105" spans="1:20" ht="42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9"/>
        <v>105.15384615384616</v>
      </c>
      <c r="R105" s="6">
        <f t="shared" si="8"/>
        <v>708</v>
      </c>
      <c r="S105" t="s">
        <v>8314</v>
      </c>
      <c r="T105" t="s">
        <v>8316</v>
      </c>
    </row>
    <row r="106" spans="1:20" ht="28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9"/>
        <v>120</v>
      </c>
      <c r="R106" s="6">
        <f t="shared" si="8"/>
        <v>305</v>
      </c>
      <c r="S106" t="s">
        <v>8314</v>
      </c>
      <c r="T106" t="s">
        <v>8316</v>
      </c>
    </row>
    <row r="107" spans="1:20" ht="42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9"/>
        <v>107.40909090909092</v>
      </c>
      <c r="R107" s="6">
        <f t="shared" si="8"/>
        <v>1211.5</v>
      </c>
      <c r="S107" t="s">
        <v>8314</v>
      </c>
      <c r="T107" t="s">
        <v>8316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9"/>
        <v>100.49999999999999</v>
      </c>
      <c r="R108" s="6">
        <f t="shared" si="8"/>
        <v>2526</v>
      </c>
      <c r="S108" t="s">
        <v>8314</v>
      </c>
      <c r="T108" t="s">
        <v>8316</v>
      </c>
    </row>
    <row r="109" spans="1:20" ht="42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9"/>
        <v>102.46666666666667</v>
      </c>
      <c r="R109" s="6">
        <f t="shared" si="8"/>
        <v>3877</v>
      </c>
      <c r="S109" t="s">
        <v>8314</v>
      </c>
      <c r="T109" t="s">
        <v>8316</v>
      </c>
    </row>
    <row r="110" spans="1:20" ht="42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9"/>
        <v>246.66666666666669</v>
      </c>
      <c r="R110" s="6">
        <f t="shared" si="8"/>
        <v>1873.5</v>
      </c>
      <c r="S110" t="s">
        <v>8314</v>
      </c>
      <c r="T110" t="s">
        <v>8316</v>
      </c>
    </row>
    <row r="111" spans="1:20" ht="42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9"/>
        <v>219.50000000000003</v>
      </c>
      <c r="R111" s="6">
        <f t="shared" si="8"/>
        <v>1121</v>
      </c>
      <c r="S111" t="s">
        <v>8314</v>
      </c>
      <c r="T111" t="s">
        <v>8316</v>
      </c>
    </row>
    <row r="112" spans="1:20" ht="42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9"/>
        <v>130.76923076923077</v>
      </c>
      <c r="R112" s="6">
        <f t="shared" si="8"/>
        <v>863</v>
      </c>
      <c r="S112" t="s">
        <v>8314</v>
      </c>
      <c r="T112" t="s">
        <v>8316</v>
      </c>
    </row>
    <row r="113" spans="1:20" ht="42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9"/>
        <v>154.57142857142858</v>
      </c>
      <c r="R113" s="6">
        <f t="shared" si="8"/>
        <v>2731.5</v>
      </c>
      <c r="S113" t="s">
        <v>8314</v>
      </c>
      <c r="T113" t="s">
        <v>8316</v>
      </c>
    </row>
    <row r="114" spans="1:20" ht="42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9"/>
        <v>104</v>
      </c>
      <c r="R114" s="6">
        <f t="shared" si="8"/>
        <v>2640.5</v>
      </c>
      <c r="S114" t="s">
        <v>8314</v>
      </c>
      <c r="T114" t="s">
        <v>8316</v>
      </c>
    </row>
    <row r="115" spans="1:20" ht="28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9"/>
        <v>141</v>
      </c>
      <c r="R115" s="6">
        <f t="shared" si="8"/>
        <v>3564</v>
      </c>
      <c r="S115" t="s">
        <v>8314</v>
      </c>
      <c r="T115" t="s">
        <v>8316</v>
      </c>
    </row>
    <row r="116" spans="1:20" ht="42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9"/>
        <v>103.33333333333334</v>
      </c>
      <c r="R116" s="6">
        <f t="shared" si="8"/>
        <v>1567.5</v>
      </c>
      <c r="S116" t="s">
        <v>8314</v>
      </c>
      <c r="T116" t="s">
        <v>8316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9"/>
        <v>140.44444444444443</v>
      </c>
      <c r="R117" s="6">
        <f t="shared" si="8"/>
        <v>327</v>
      </c>
      <c r="S117" t="s">
        <v>8314</v>
      </c>
      <c r="T117" t="s">
        <v>8316</v>
      </c>
    </row>
    <row r="118" spans="1:20" ht="42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9"/>
        <v>113.65714285714286</v>
      </c>
      <c r="R118" s="6">
        <f t="shared" si="8"/>
        <v>2017.5</v>
      </c>
      <c r="S118" t="s">
        <v>8314</v>
      </c>
      <c r="T118" t="s">
        <v>8316</v>
      </c>
    </row>
    <row r="119" spans="1:20" ht="57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9"/>
        <v>100.49377777777779</v>
      </c>
      <c r="R119" s="6">
        <f t="shared" si="8"/>
        <v>2274.61</v>
      </c>
      <c r="S119" t="s">
        <v>8314</v>
      </c>
      <c r="T119" t="s">
        <v>8316</v>
      </c>
    </row>
    <row r="120" spans="1:20" ht="28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9"/>
        <v>113.03160000000001</v>
      </c>
      <c r="R120" s="6">
        <f t="shared" si="8"/>
        <v>2845.29</v>
      </c>
      <c r="S120" t="s">
        <v>8314</v>
      </c>
      <c r="T120" t="s">
        <v>8316</v>
      </c>
    </row>
    <row r="121" spans="1:20" ht="42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9"/>
        <v>104.55692307692308</v>
      </c>
      <c r="R121" s="6">
        <f t="shared" si="8"/>
        <v>1717.55</v>
      </c>
      <c r="S121" t="s">
        <v>8314</v>
      </c>
      <c r="T121" t="s">
        <v>8316</v>
      </c>
    </row>
    <row r="122" spans="1:20" ht="42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ref="Q122:Q185" si="10">(1+((E122-D122)/D122))*100</f>
        <v>1.4285714285711126E-2</v>
      </c>
      <c r="R122" s="6">
        <f t="shared" si="8"/>
        <v>5.5</v>
      </c>
      <c r="S122" t="s">
        <v>8314</v>
      </c>
      <c r="T122" t="s">
        <v>8317</v>
      </c>
    </row>
    <row r="123" spans="1:20" ht="42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10"/>
        <v>3.3333333333329662E-2</v>
      </c>
      <c r="R123" s="6">
        <f t="shared" si="8"/>
        <v>1</v>
      </c>
      <c r="S123" t="s">
        <v>8314</v>
      </c>
      <c r="T123" t="s">
        <v>8317</v>
      </c>
    </row>
    <row r="124" spans="1:20" ht="28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10"/>
        <v>0</v>
      </c>
      <c r="R124" s="6">
        <f t="shared" si="8"/>
        <v>0</v>
      </c>
      <c r="S124" t="s">
        <v>8314</v>
      </c>
      <c r="T124" t="s">
        <v>8317</v>
      </c>
    </row>
    <row r="125" spans="1:20" ht="42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10"/>
        <v>0.27454545454544954</v>
      </c>
      <c r="R125" s="6">
        <f t="shared" si="8"/>
        <v>78.5</v>
      </c>
      <c r="S125" t="s">
        <v>8314</v>
      </c>
      <c r="T125" t="s">
        <v>8317</v>
      </c>
    </row>
    <row r="126" spans="1:20" ht="42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10"/>
        <v>0</v>
      </c>
      <c r="R126" s="6">
        <f t="shared" si="8"/>
        <v>0</v>
      </c>
      <c r="S126" t="s">
        <v>8314</v>
      </c>
      <c r="T126" t="s">
        <v>8317</v>
      </c>
    </row>
    <row r="127" spans="1:20" ht="42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10"/>
        <v>14.000000000000002</v>
      </c>
      <c r="R127" s="6">
        <f t="shared" si="8"/>
        <v>38</v>
      </c>
      <c r="S127" t="s">
        <v>8314</v>
      </c>
      <c r="T127" t="s">
        <v>8317</v>
      </c>
    </row>
    <row r="128" spans="1:20" ht="42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10"/>
        <v>5.5479999999999974</v>
      </c>
      <c r="R128" s="6">
        <f t="shared" si="8"/>
        <v>700</v>
      </c>
      <c r="S128" t="s">
        <v>8314</v>
      </c>
      <c r="T128" t="s">
        <v>8317</v>
      </c>
    </row>
    <row r="129" spans="1:20" ht="42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10"/>
        <v>2.3750000000000049</v>
      </c>
      <c r="R129" s="6">
        <f t="shared" si="8"/>
        <v>97</v>
      </c>
      <c r="S129" t="s">
        <v>8314</v>
      </c>
      <c r="T129" t="s">
        <v>8317</v>
      </c>
    </row>
    <row r="130" spans="1:20" ht="28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10"/>
        <v>1.8669999999999964</v>
      </c>
      <c r="R130" s="6">
        <f t="shared" si="8"/>
        <v>936.5</v>
      </c>
      <c r="S130" t="s">
        <v>8314</v>
      </c>
      <c r="T130" t="s">
        <v>8317</v>
      </c>
    </row>
    <row r="131" spans="1:20" ht="42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1">(((I131/60)/60)/24)+DATE(1970,1,1)</f>
        <v>41942.937303240738</v>
      </c>
      <c r="K131">
        <v>1409524183</v>
      </c>
      <c r="L131" s="10">
        <f t="shared" ref="L131:L194" si="12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0"/>
        <v>0</v>
      </c>
      <c r="R131" s="6">
        <f t="shared" ref="R131:R194" si="13">AVERAGE(E131,N131)</f>
        <v>0</v>
      </c>
      <c r="S131" t="s">
        <v>8314</v>
      </c>
      <c r="T131" t="s">
        <v>8317</v>
      </c>
    </row>
    <row r="132" spans="1:20" ht="42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1"/>
        <v>41806.844444444447</v>
      </c>
      <c r="K132">
        <v>1400536692</v>
      </c>
      <c r="L132" s="10">
        <f t="shared" si="12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>
        <f t="shared" si="13"/>
        <v>0</v>
      </c>
      <c r="S132" t="s">
        <v>8314</v>
      </c>
      <c r="T132" t="s">
        <v>8317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1"/>
        <v>42557</v>
      </c>
      <c r="K133">
        <v>1466453161</v>
      </c>
      <c r="L133" s="10">
        <f t="shared" si="12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>
        <f t="shared" si="13"/>
        <v>0</v>
      </c>
      <c r="S133" t="s">
        <v>8314</v>
      </c>
      <c r="T133" t="s">
        <v>8317</v>
      </c>
    </row>
    <row r="134" spans="1:20" ht="42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1"/>
        <v>41950.854247685187</v>
      </c>
      <c r="K134">
        <v>1411500607</v>
      </c>
      <c r="L134" s="10">
        <f t="shared" si="12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9.5687500000000032</v>
      </c>
      <c r="R134" s="6">
        <f t="shared" si="13"/>
        <v>3868</v>
      </c>
      <c r="S134" t="s">
        <v>8314</v>
      </c>
      <c r="T134" t="s">
        <v>8317</v>
      </c>
    </row>
    <row r="135" spans="1:20" ht="28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1"/>
        <v>42521.729861111111</v>
      </c>
      <c r="K135">
        <v>1462130584</v>
      </c>
      <c r="L135" s="10">
        <f t="shared" si="12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>
        <f t="shared" si="13"/>
        <v>0</v>
      </c>
      <c r="S135" t="s">
        <v>8314</v>
      </c>
      <c r="T135" t="s">
        <v>8317</v>
      </c>
    </row>
    <row r="136" spans="1:20" ht="28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1"/>
        <v>42251.708333333328</v>
      </c>
      <c r="K136">
        <v>1438811418</v>
      </c>
      <c r="L136" s="10">
        <f t="shared" si="12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>
        <f t="shared" si="13"/>
        <v>0</v>
      </c>
      <c r="S136" t="s">
        <v>8314</v>
      </c>
      <c r="T136" t="s">
        <v>8317</v>
      </c>
    </row>
    <row r="137" spans="1:20" ht="42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1"/>
        <v>41821.791666666664</v>
      </c>
      <c r="K137">
        <v>1401354597</v>
      </c>
      <c r="L137" s="10">
        <f t="shared" si="12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13.43333333333333</v>
      </c>
      <c r="R137" s="6">
        <f t="shared" si="13"/>
        <v>204</v>
      </c>
      <c r="S137" t="s">
        <v>8314</v>
      </c>
      <c r="T137" t="s">
        <v>8317</v>
      </c>
    </row>
    <row r="138" spans="1:20" ht="42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1"/>
        <v>42140.427777777775</v>
      </c>
      <c r="K138">
        <v>1427968234</v>
      </c>
      <c r="L138" s="10">
        <f t="shared" si="12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>
        <f t="shared" si="13"/>
        <v>0</v>
      </c>
      <c r="S138" t="s">
        <v>8314</v>
      </c>
      <c r="T138" t="s">
        <v>8317</v>
      </c>
    </row>
    <row r="139" spans="1:20" ht="42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1"/>
        <v>42289.573993055557</v>
      </c>
      <c r="K139">
        <v>1440337593</v>
      </c>
      <c r="L139" s="10">
        <f t="shared" si="12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>
        <f t="shared" si="13"/>
        <v>0</v>
      </c>
      <c r="S139" t="s">
        <v>8314</v>
      </c>
      <c r="T139" t="s">
        <v>8317</v>
      </c>
    </row>
    <row r="140" spans="1:20" ht="42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1"/>
        <v>42217.207638888889</v>
      </c>
      <c r="K140">
        <v>1435731041</v>
      </c>
      <c r="L140" s="10">
        <f t="shared" si="12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3.1413333333333293</v>
      </c>
      <c r="R140" s="6">
        <f t="shared" si="13"/>
        <v>2385</v>
      </c>
      <c r="S140" t="s">
        <v>8314</v>
      </c>
      <c r="T140" t="s">
        <v>8317</v>
      </c>
    </row>
    <row r="141" spans="1:20" ht="42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1"/>
        <v>42197.920972222222</v>
      </c>
      <c r="K141">
        <v>1435874772</v>
      </c>
      <c r="L141" s="10">
        <f t="shared" si="12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100</v>
      </c>
      <c r="R141" s="6">
        <f t="shared" si="13"/>
        <v>250.5</v>
      </c>
      <c r="S141" t="s">
        <v>8314</v>
      </c>
      <c r="T141" t="s">
        <v>8317</v>
      </c>
    </row>
    <row r="142" spans="1:20" ht="42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1"/>
        <v>42083.15662037037</v>
      </c>
      <c r="K142">
        <v>1424234732</v>
      </c>
      <c r="L142" s="10">
        <f t="shared" si="12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>
        <f t="shared" si="13"/>
        <v>0</v>
      </c>
      <c r="S142" t="s">
        <v>8314</v>
      </c>
      <c r="T142" t="s">
        <v>8317</v>
      </c>
    </row>
    <row r="143" spans="1:20" ht="42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1"/>
        <v>42155.153043981481</v>
      </c>
      <c r="K143">
        <v>1429155623</v>
      </c>
      <c r="L143" s="10">
        <f t="shared" si="12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10.775000000000002</v>
      </c>
      <c r="R143" s="6">
        <f t="shared" si="13"/>
        <v>660.5</v>
      </c>
      <c r="S143" t="s">
        <v>8314</v>
      </c>
      <c r="T143" t="s">
        <v>8317</v>
      </c>
    </row>
    <row r="144" spans="1:20" ht="42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1"/>
        <v>41959.934930555552</v>
      </c>
      <c r="K144">
        <v>1414358778</v>
      </c>
      <c r="L144" s="10">
        <f t="shared" si="12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0.33333333333332993</v>
      </c>
      <c r="R144" s="6">
        <f t="shared" si="13"/>
        <v>5.5</v>
      </c>
      <c r="S144" t="s">
        <v>8314</v>
      </c>
      <c r="T144" t="s">
        <v>8317</v>
      </c>
    </row>
    <row r="145" spans="1:20" ht="42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1"/>
        <v>42616.246527777781</v>
      </c>
      <c r="K145">
        <v>1467941542</v>
      </c>
      <c r="L145" s="10">
        <f t="shared" si="12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>
        <f t="shared" si="13"/>
        <v>0</v>
      </c>
      <c r="S145" t="s">
        <v>8314</v>
      </c>
      <c r="T145" t="s">
        <v>8317</v>
      </c>
    </row>
    <row r="146" spans="1:20" ht="42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1"/>
        <v>42107.72074074074</v>
      </c>
      <c r="K146">
        <v>1423765072</v>
      </c>
      <c r="L146" s="10">
        <f t="shared" si="12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27.6</v>
      </c>
      <c r="R146" s="6">
        <f t="shared" si="13"/>
        <v>1053.5</v>
      </c>
      <c r="S146" t="s">
        <v>8314</v>
      </c>
      <c r="T146" t="s">
        <v>8317</v>
      </c>
    </row>
    <row r="147" spans="1:20" ht="42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1"/>
        <v>42227.542268518519</v>
      </c>
      <c r="K147">
        <v>1436965252</v>
      </c>
      <c r="L147" s="10">
        <f t="shared" si="12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7.5111111111111128</v>
      </c>
      <c r="R147" s="6">
        <f t="shared" si="13"/>
        <v>173.5</v>
      </c>
      <c r="S147" t="s">
        <v>8314</v>
      </c>
      <c r="T147" t="s">
        <v>8317</v>
      </c>
    </row>
    <row r="148" spans="1:20" ht="42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1"/>
        <v>42753.016180555554</v>
      </c>
      <c r="K148">
        <v>1479514998</v>
      </c>
      <c r="L148" s="10">
        <f t="shared" si="12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0.57500000000000329</v>
      </c>
      <c r="R148" s="6">
        <f t="shared" si="13"/>
        <v>59</v>
      </c>
      <c r="S148" t="s">
        <v>8314</v>
      </c>
      <c r="T148" t="s">
        <v>8317</v>
      </c>
    </row>
    <row r="149" spans="1:20" ht="28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1"/>
        <v>42012.762499999997</v>
      </c>
      <c r="K149">
        <v>1417026340</v>
      </c>
      <c r="L149" s="10">
        <f t="shared" si="12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>
        <f t="shared" si="13"/>
        <v>0</v>
      </c>
      <c r="S149" t="s">
        <v>8314</v>
      </c>
      <c r="T149" t="s">
        <v>8317</v>
      </c>
    </row>
    <row r="150" spans="1:20" ht="42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1"/>
        <v>42427.281666666662</v>
      </c>
      <c r="K150">
        <v>1453963536</v>
      </c>
      <c r="L150" s="10">
        <f t="shared" si="12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8.0000000000002292E-2</v>
      </c>
      <c r="R150" s="6">
        <f t="shared" si="13"/>
        <v>21</v>
      </c>
      <c r="S150" t="s">
        <v>8314</v>
      </c>
      <c r="T150" t="s">
        <v>8317</v>
      </c>
    </row>
    <row r="151" spans="1:20" ht="42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1"/>
        <v>41998.333333333328</v>
      </c>
      <c r="K151">
        <v>1416888470</v>
      </c>
      <c r="L151" s="10">
        <f t="shared" si="12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0.9199999999999986</v>
      </c>
      <c r="R151" s="6">
        <f t="shared" si="13"/>
        <v>49</v>
      </c>
      <c r="S151" t="s">
        <v>8314</v>
      </c>
      <c r="T151" t="s">
        <v>8317</v>
      </c>
    </row>
    <row r="152" spans="1:20" ht="42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1"/>
        <v>42150.161828703705</v>
      </c>
      <c r="K152">
        <v>1427428382</v>
      </c>
      <c r="L152" s="10">
        <f t="shared" si="12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23.163076923076918</v>
      </c>
      <c r="R152" s="6">
        <f t="shared" si="13"/>
        <v>15089.5</v>
      </c>
      <c r="S152" t="s">
        <v>8314</v>
      </c>
      <c r="T152" t="s">
        <v>8317</v>
      </c>
    </row>
    <row r="153" spans="1:20" ht="42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1"/>
        <v>42173.550821759258</v>
      </c>
      <c r="K153">
        <v>1429449191</v>
      </c>
      <c r="L153" s="10">
        <f t="shared" si="12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5.6000000000000494E-2</v>
      </c>
      <c r="R153" s="6">
        <f t="shared" si="13"/>
        <v>72.5</v>
      </c>
      <c r="S153" t="s">
        <v>8314</v>
      </c>
      <c r="T153" t="s">
        <v>8317</v>
      </c>
    </row>
    <row r="154" spans="1:20" ht="28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1"/>
        <v>41905.077546296299</v>
      </c>
      <c r="K154">
        <v>1408845100</v>
      </c>
      <c r="L154" s="10">
        <f t="shared" si="12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7.894736842106731E-3</v>
      </c>
      <c r="R154" s="6">
        <f t="shared" si="13"/>
        <v>16</v>
      </c>
      <c r="S154" t="s">
        <v>8314</v>
      </c>
      <c r="T154" t="s">
        <v>8317</v>
      </c>
    </row>
    <row r="155" spans="1:20" ht="42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1"/>
        <v>41975.627824074079</v>
      </c>
      <c r="K155">
        <v>1413900244</v>
      </c>
      <c r="L155" s="10">
        <f t="shared" si="12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0.71799999999999642</v>
      </c>
      <c r="R155" s="6">
        <f t="shared" si="13"/>
        <v>184.5</v>
      </c>
      <c r="S155" t="s">
        <v>8314</v>
      </c>
      <c r="T155" t="s">
        <v>8317</v>
      </c>
    </row>
    <row r="156" spans="1:20" ht="28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1"/>
        <v>42158.547395833331</v>
      </c>
      <c r="K156">
        <v>1429621695</v>
      </c>
      <c r="L156" s="10">
        <f t="shared" si="12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2.6666666666666616</v>
      </c>
      <c r="R156" s="6">
        <f t="shared" si="13"/>
        <v>21.5</v>
      </c>
      <c r="S156" t="s">
        <v>8314</v>
      </c>
      <c r="T156" t="s">
        <v>8317</v>
      </c>
    </row>
    <row r="157" spans="1:20" ht="57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1"/>
        <v>42208.559432870374</v>
      </c>
      <c r="K157">
        <v>1434201935</v>
      </c>
      <c r="L157" s="10">
        <f t="shared" si="12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5.9999999999948983E-3</v>
      </c>
      <c r="R157" s="6">
        <f t="shared" si="13"/>
        <v>42.5</v>
      </c>
      <c r="S157" t="s">
        <v>8314</v>
      </c>
      <c r="T157" t="s">
        <v>8317</v>
      </c>
    </row>
    <row r="158" spans="1:20" ht="42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1"/>
        <v>41854.124953703707</v>
      </c>
      <c r="K158">
        <v>1401850796</v>
      </c>
      <c r="L158" s="10">
        <f t="shared" si="12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5.100000000000005</v>
      </c>
      <c r="R158" s="6">
        <f t="shared" si="13"/>
        <v>900</v>
      </c>
      <c r="S158" t="s">
        <v>8314</v>
      </c>
      <c r="T158" t="s">
        <v>8317</v>
      </c>
    </row>
    <row r="159" spans="1:20" ht="42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1"/>
        <v>42426.911712962959</v>
      </c>
      <c r="K159">
        <v>1453931572</v>
      </c>
      <c r="L159" s="10">
        <f t="shared" si="12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0.26711185308847529</v>
      </c>
      <c r="R159" s="6">
        <f t="shared" si="13"/>
        <v>5</v>
      </c>
      <c r="S159" t="s">
        <v>8314</v>
      </c>
      <c r="T159" t="s">
        <v>8317</v>
      </c>
    </row>
    <row r="160" spans="1:20" ht="42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1"/>
        <v>41934.07671296296</v>
      </c>
      <c r="K160">
        <v>1411350628</v>
      </c>
      <c r="L160" s="10">
        <f t="shared" si="12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>
        <f t="shared" si="13"/>
        <v>0</v>
      </c>
      <c r="S160" t="s">
        <v>8314</v>
      </c>
      <c r="T160" t="s">
        <v>8317</v>
      </c>
    </row>
    <row r="161" spans="1:20" ht="42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1"/>
        <v>42554.434548611112</v>
      </c>
      <c r="K161">
        <v>1464085545</v>
      </c>
      <c r="L161" s="10">
        <f t="shared" si="12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2.0000000000020002E-3</v>
      </c>
      <c r="R161" s="6">
        <f t="shared" si="13"/>
        <v>5.5</v>
      </c>
      <c r="S161" t="s">
        <v>8314</v>
      </c>
      <c r="T161" t="s">
        <v>8317</v>
      </c>
    </row>
    <row r="162" spans="1:20" ht="42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1"/>
        <v>42231.913090277783</v>
      </c>
      <c r="K162">
        <v>1434491691</v>
      </c>
      <c r="L162" s="10">
        <f t="shared" si="12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>
        <f t="shared" si="13"/>
        <v>0</v>
      </c>
      <c r="S162" t="s">
        <v>8314</v>
      </c>
      <c r="T162" t="s">
        <v>8318</v>
      </c>
    </row>
    <row r="163" spans="1:20" ht="42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1"/>
        <v>41822.687442129631</v>
      </c>
      <c r="K163">
        <v>1401726595</v>
      </c>
      <c r="L163" s="10">
        <f t="shared" si="12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9.9999999999988987E-3</v>
      </c>
      <c r="R163" s="6">
        <f t="shared" si="13"/>
        <v>3</v>
      </c>
      <c r="S163" t="s">
        <v>8314</v>
      </c>
      <c r="T163" t="s">
        <v>8318</v>
      </c>
    </row>
    <row r="164" spans="1:20" ht="42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1"/>
        <v>41867.987500000003</v>
      </c>
      <c r="K164">
        <v>1405393356</v>
      </c>
      <c r="L164" s="10">
        <f t="shared" si="12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15.535714285714286</v>
      </c>
      <c r="R164" s="6">
        <f t="shared" si="13"/>
        <v>222.5</v>
      </c>
      <c r="S164" t="s">
        <v>8314</v>
      </c>
      <c r="T164" t="s">
        <v>8318</v>
      </c>
    </row>
    <row r="165" spans="1:20" ht="57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1"/>
        <v>42278</v>
      </c>
      <c r="K165">
        <v>1440716654</v>
      </c>
      <c r="L165" s="10">
        <f t="shared" si="12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>
        <f t="shared" si="13"/>
        <v>0</v>
      </c>
      <c r="S165" t="s">
        <v>8314</v>
      </c>
      <c r="T165" t="s">
        <v>8318</v>
      </c>
    </row>
    <row r="166" spans="1:20" ht="42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1"/>
        <v>41901.762743055559</v>
      </c>
      <c r="K166">
        <v>1405966701</v>
      </c>
      <c r="L166" s="10">
        <f t="shared" si="12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0.53333333333333011</v>
      </c>
      <c r="R166" s="6">
        <f t="shared" si="13"/>
        <v>323.5</v>
      </c>
      <c r="S166" t="s">
        <v>8314</v>
      </c>
      <c r="T166" t="s">
        <v>8318</v>
      </c>
    </row>
    <row r="167" spans="1:20" ht="28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1"/>
        <v>42381.658842592587</v>
      </c>
      <c r="K167">
        <v>1450021724</v>
      </c>
      <c r="L167" s="10">
        <f t="shared" si="12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>
        <f t="shared" si="13"/>
        <v>0</v>
      </c>
      <c r="S167" t="s">
        <v>8314</v>
      </c>
      <c r="T167" t="s">
        <v>8318</v>
      </c>
    </row>
    <row r="168" spans="1:20" ht="42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1"/>
        <v>42751.075949074075</v>
      </c>
      <c r="K168">
        <v>1481939362</v>
      </c>
      <c r="L168" s="10">
        <f t="shared" si="12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60</v>
      </c>
      <c r="R168" s="6">
        <f t="shared" si="13"/>
        <v>1500.5</v>
      </c>
      <c r="S168" t="s">
        <v>8314</v>
      </c>
      <c r="T168" t="s">
        <v>8318</v>
      </c>
    </row>
    <row r="169" spans="1:20" ht="42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1"/>
        <v>42220.927488425921</v>
      </c>
      <c r="K169">
        <v>1433542535</v>
      </c>
      <c r="L169" s="10">
        <f t="shared" si="12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9.9999999999988987E-3</v>
      </c>
      <c r="R169" s="6">
        <f t="shared" si="13"/>
        <v>6.5</v>
      </c>
      <c r="S169" t="s">
        <v>8314</v>
      </c>
      <c r="T169" t="s">
        <v>8318</v>
      </c>
    </row>
    <row r="170" spans="1:20" ht="42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1"/>
        <v>42082.793634259258</v>
      </c>
      <c r="K170">
        <v>1424203370</v>
      </c>
      <c r="L170" s="10">
        <f t="shared" si="12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4.0625000000000018</v>
      </c>
      <c r="R170" s="6">
        <f t="shared" si="13"/>
        <v>164</v>
      </c>
      <c r="S170" t="s">
        <v>8314</v>
      </c>
      <c r="T170" t="s">
        <v>8318</v>
      </c>
    </row>
    <row r="171" spans="1:20" ht="42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1"/>
        <v>41930.505312499998</v>
      </c>
      <c r="K171">
        <v>1411042059</v>
      </c>
      <c r="L171" s="10">
        <f t="shared" si="12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22.4</v>
      </c>
      <c r="R171" s="6">
        <f t="shared" si="13"/>
        <v>285</v>
      </c>
      <c r="S171" t="s">
        <v>8314</v>
      </c>
      <c r="T171" t="s">
        <v>8318</v>
      </c>
    </row>
    <row r="172" spans="1:20" ht="42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1"/>
        <v>42246.227777777778</v>
      </c>
      <c r="K172">
        <v>1438385283</v>
      </c>
      <c r="L172" s="10">
        <f t="shared" si="12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3.2499999999999973</v>
      </c>
      <c r="R172" s="6">
        <f t="shared" si="13"/>
        <v>167.5</v>
      </c>
      <c r="S172" t="s">
        <v>8314</v>
      </c>
      <c r="T172" t="s">
        <v>8318</v>
      </c>
    </row>
    <row r="173" spans="1:20" ht="42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1"/>
        <v>42594.180717592593</v>
      </c>
      <c r="K173">
        <v>1465791614</v>
      </c>
      <c r="L173" s="10">
        <f t="shared" si="12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2.0000000000020002E-3</v>
      </c>
      <c r="R173" s="6">
        <f t="shared" si="13"/>
        <v>1</v>
      </c>
      <c r="S173" t="s">
        <v>8314</v>
      </c>
      <c r="T173" t="s">
        <v>8318</v>
      </c>
    </row>
    <row r="174" spans="1:20" ht="42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1"/>
        <v>42082.353275462956</v>
      </c>
      <c r="K174">
        <v>1423733323</v>
      </c>
      <c r="L174" s="10">
        <f t="shared" si="12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>
        <f t="shared" si="13"/>
        <v>0</v>
      </c>
      <c r="S174" t="s">
        <v>8314</v>
      </c>
      <c r="T174" t="s">
        <v>8318</v>
      </c>
    </row>
    <row r="175" spans="1:20" ht="42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1"/>
        <v>42063.573009259257</v>
      </c>
      <c r="K175">
        <v>1422539108</v>
      </c>
      <c r="L175" s="10">
        <f t="shared" si="12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>
        <f t="shared" si="13"/>
        <v>0</v>
      </c>
      <c r="S175" t="s">
        <v>8314</v>
      </c>
      <c r="T175" t="s">
        <v>8318</v>
      </c>
    </row>
    <row r="176" spans="1:20" ht="42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1"/>
        <v>42132.758981481486</v>
      </c>
      <c r="K176">
        <v>1425924776</v>
      </c>
      <c r="L176" s="10">
        <f t="shared" si="12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>
        <f t="shared" si="13"/>
        <v>0</v>
      </c>
      <c r="S176" t="s">
        <v>8314</v>
      </c>
      <c r="T176" t="s">
        <v>8318</v>
      </c>
    </row>
    <row r="177" spans="1:20" ht="42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1"/>
        <v>41880.777905092589</v>
      </c>
      <c r="K177">
        <v>1407177611</v>
      </c>
      <c r="L177" s="10">
        <f t="shared" si="12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6.4849999999999959</v>
      </c>
      <c r="R177" s="6">
        <f t="shared" si="13"/>
        <v>661.5</v>
      </c>
      <c r="S177" t="s">
        <v>8314</v>
      </c>
      <c r="T177" t="s">
        <v>8318</v>
      </c>
    </row>
    <row r="178" spans="1:20" ht="42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1"/>
        <v>42221.824062500003</v>
      </c>
      <c r="K178">
        <v>1436211999</v>
      </c>
      <c r="L178" s="10">
        <f t="shared" si="12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>
        <f t="shared" si="13"/>
        <v>0</v>
      </c>
      <c r="S178" t="s">
        <v>8314</v>
      </c>
      <c r="T178" t="s">
        <v>8318</v>
      </c>
    </row>
    <row r="179" spans="1:20" ht="28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1"/>
        <v>42087.00608796296</v>
      </c>
      <c r="K179">
        <v>1425690526</v>
      </c>
      <c r="L179" s="10">
        <f t="shared" si="12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40</v>
      </c>
      <c r="R179" s="6">
        <f t="shared" si="13"/>
        <v>93.5</v>
      </c>
      <c r="S179" t="s">
        <v>8314</v>
      </c>
      <c r="T179" t="s">
        <v>8318</v>
      </c>
    </row>
    <row r="180" spans="1:20" ht="28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1"/>
        <v>42334.997048611112</v>
      </c>
      <c r="K180">
        <v>1445986545</v>
      </c>
      <c r="L180" s="10">
        <f t="shared" si="12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>
        <f t="shared" si="13"/>
        <v>0</v>
      </c>
      <c r="S180" t="s">
        <v>8314</v>
      </c>
      <c r="T180" t="s">
        <v>8318</v>
      </c>
    </row>
    <row r="181" spans="1:20" ht="28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1"/>
        <v>42433.080497685187</v>
      </c>
      <c r="K181">
        <v>1454464555</v>
      </c>
      <c r="L181" s="10">
        <f t="shared" si="12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19.999999999999996</v>
      </c>
      <c r="R181" s="6">
        <f t="shared" si="13"/>
        <v>101</v>
      </c>
      <c r="S181" t="s">
        <v>8314</v>
      </c>
      <c r="T181" t="s">
        <v>8318</v>
      </c>
    </row>
    <row r="182" spans="1:20" ht="42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1"/>
        <v>42107.791666666672</v>
      </c>
      <c r="K182">
        <v>1425512843</v>
      </c>
      <c r="L182" s="10">
        <f t="shared" si="12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33.416666666666664</v>
      </c>
      <c r="R182" s="6">
        <f t="shared" si="13"/>
        <v>207</v>
      </c>
      <c r="S182" t="s">
        <v>8314</v>
      </c>
      <c r="T182" t="s">
        <v>8318</v>
      </c>
    </row>
    <row r="183" spans="1:20" ht="42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1"/>
        <v>42177.741840277777</v>
      </c>
      <c r="K183">
        <v>1432403295</v>
      </c>
      <c r="L183" s="10">
        <f t="shared" si="12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21.092608822670165</v>
      </c>
      <c r="R183" s="6">
        <f t="shared" si="13"/>
        <v>363</v>
      </c>
      <c r="S183" t="s">
        <v>8314</v>
      </c>
      <c r="T183" t="s">
        <v>8318</v>
      </c>
    </row>
    <row r="184" spans="1:20" ht="42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1"/>
        <v>42742.011944444443</v>
      </c>
      <c r="K184">
        <v>1481156232</v>
      </c>
      <c r="L184" s="10">
        <f t="shared" si="12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>
        <f t="shared" si="13"/>
        <v>0</v>
      </c>
      <c r="S184" t="s">
        <v>8314</v>
      </c>
      <c r="T184" t="s">
        <v>8318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1"/>
        <v>41969.851967592593</v>
      </c>
      <c r="K185">
        <v>1414438010</v>
      </c>
      <c r="L185" s="10">
        <f t="shared" si="12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35.856000000000002</v>
      </c>
      <c r="R185" s="6">
        <f t="shared" si="13"/>
        <v>2247</v>
      </c>
      <c r="S185" t="s">
        <v>8314</v>
      </c>
      <c r="T185" t="s">
        <v>8318</v>
      </c>
    </row>
    <row r="186" spans="1:20" ht="42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1"/>
        <v>41883.165972222225</v>
      </c>
      <c r="K186">
        <v>1404586762</v>
      </c>
      <c r="L186" s="10">
        <f t="shared" si="12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ref="Q186:Q249" si="14">(1+((E186-D186)/D186))*100</f>
        <v>3.400000000000003</v>
      </c>
      <c r="R186" s="6">
        <f t="shared" si="13"/>
        <v>26.5</v>
      </c>
      <c r="S186" t="s">
        <v>8314</v>
      </c>
      <c r="T186" t="s">
        <v>8318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1"/>
        <v>42600.91133101852</v>
      </c>
      <c r="K187">
        <v>1468965139</v>
      </c>
      <c r="L187" s="10">
        <f t="shared" si="12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5.5000000000000053</v>
      </c>
      <c r="R187" s="6">
        <f t="shared" si="13"/>
        <v>1105</v>
      </c>
      <c r="S187" t="s">
        <v>8314</v>
      </c>
      <c r="T187" t="s">
        <v>8318</v>
      </c>
    </row>
    <row r="188" spans="1:20" ht="42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1"/>
        <v>42797.833333333328</v>
      </c>
      <c r="K188">
        <v>1485977434</v>
      </c>
      <c r="L188" s="10">
        <f t="shared" si="12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>
        <f t="shared" si="13"/>
        <v>0</v>
      </c>
      <c r="S188" t="s">
        <v>8314</v>
      </c>
      <c r="T188" t="s">
        <v>8318</v>
      </c>
    </row>
    <row r="189" spans="1:20" ht="28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1"/>
        <v>42206.290972222225</v>
      </c>
      <c r="K189">
        <v>1435383457</v>
      </c>
      <c r="L189" s="10">
        <f t="shared" si="12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16.000000000000004</v>
      </c>
      <c r="R189" s="6">
        <f t="shared" si="13"/>
        <v>402.5</v>
      </c>
      <c r="S189" t="s">
        <v>8314</v>
      </c>
      <c r="T189" t="s">
        <v>8318</v>
      </c>
    </row>
    <row r="190" spans="1:20" ht="42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1"/>
        <v>41887.18304398148</v>
      </c>
      <c r="K190">
        <v>1407299015</v>
      </c>
      <c r="L190" s="10">
        <f t="shared" si="12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>
        <f t="shared" si="13"/>
        <v>0</v>
      </c>
      <c r="S190" t="s">
        <v>8314</v>
      </c>
      <c r="T190" t="s">
        <v>8318</v>
      </c>
    </row>
    <row r="191" spans="1:20" ht="42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1"/>
        <v>42616.690706018519</v>
      </c>
      <c r="K191">
        <v>1467736477</v>
      </c>
      <c r="L191" s="10">
        <f t="shared" si="12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6.8999999999996842E-2</v>
      </c>
      <c r="R191" s="6">
        <f t="shared" si="13"/>
        <v>175</v>
      </c>
      <c r="S191" t="s">
        <v>8314</v>
      </c>
      <c r="T191" t="s">
        <v>8318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1"/>
        <v>42537.650995370372</v>
      </c>
      <c r="K192">
        <v>1465227446</v>
      </c>
      <c r="L192" s="10">
        <f t="shared" si="12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0.41666666666666519</v>
      </c>
      <c r="R192" s="6">
        <f t="shared" si="13"/>
        <v>25.5</v>
      </c>
      <c r="S192" t="s">
        <v>8314</v>
      </c>
      <c r="T192" t="s">
        <v>8318</v>
      </c>
    </row>
    <row r="193" spans="1:20" ht="42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1"/>
        <v>42279.441412037035</v>
      </c>
      <c r="K193">
        <v>1440326138</v>
      </c>
      <c r="L193" s="10">
        <f t="shared" si="12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5.0000000000000044</v>
      </c>
      <c r="R193" s="6">
        <f t="shared" si="13"/>
        <v>126.5</v>
      </c>
      <c r="S193" t="s">
        <v>8314</v>
      </c>
      <c r="T193" t="s">
        <v>8318</v>
      </c>
    </row>
    <row r="194" spans="1:20" ht="42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1"/>
        <v>41929.792037037041</v>
      </c>
      <c r="K194">
        <v>1410980432</v>
      </c>
      <c r="L194" s="10">
        <f t="shared" si="12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1.7000000000044757E-3</v>
      </c>
      <c r="R194" s="6">
        <f t="shared" si="13"/>
        <v>10</v>
      </c>
      <c r="S194" t="s">
        <v>8314</v>
      </c>
      <c r="T194" t="s">
        <v>8318</v>
      </c>
    </row>
    <row r="195" spans="1:20" ht="42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5">(((I195/60)/60)/24)+DATE(1970,1,1)</f>
        <v>41971.976458333331</v>
      </c>
      <c r="K195">
        <v>1412029566</v>
      </c>
      <c r="L195" s="10">
        <f t="shared" ref="L195:L258" si="16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4"/>
        <v>0</v>
      </c>
      <c r="R195" s="6">
        <f t="shared" ref="R195:R258" si="17">AVERAGE(E195,N195)</f>
        <v>0</v>
      </c>
      <c r="S195" t="s">
        <v>8314</v>
      </c>
      <c r="T195" t="s">
        <v>8318</v>
      </c>
    </row>
    <row r="196" spans="1:20" ht="42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5"/>
        <v>42435.996886574074</v>
      </c>
      <c r="K196">
        <v>1452124531</v>
      </c>
      <c r="L196" s="10">
        <f t="shared" si="16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0.11999999999999789</v>
      </c>
      <c r="R196" s="6">
        <f t="shared" si="17"/>
        <v>3</v>
      </c>
      <c r="S196" t="s">
        <v>8314</v>
      </c>
      <c r="T196" t="s">
        <v>8318</v>
      </c>
    </row>
    <row r="197" spans="1:20" ht="42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5"/>
        <v>42195.67050925926</v>
      </c>
      <c r="K197">
        <v>1431360332</v>
      </c>
      <c r="L197" s="10">
        <f t="shared" si="16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>
        <f t="shared" si="17"/>
        <v>0</v>
      </c>
      <c r="S197" t="s">
        <v>8314</v>
      </c>
      <c r="T197" t="s">
        <v>8318</v>
      </c>
    </row>
    <row r="198" spans="1:20" ht="42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5"/>
        <v>42287.875</v>
      </c>
      <c r="K198">
        <v>1442062898</v>
      </c>
      <c r="L198" s="10">
        <f t="shared" si="16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41.857142857142861</v>
      </c>
      <c r="R198" s="6">
        <f t="shared" si="17"/>
        <v>742</v>
      </c>
      <c r="S198" t="s">
        <v>8314</v>
      </c>
      <c r="T198" t="s">
        <v>8318</v>
      </c>
    </row>
    <row r="199" spans="1:20" ht="42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5"/>
        <v>42783.875</v>
      </c>
      <c r="K199">
        <v>1483734100</v>
      </c>
      <c r="L199" s="10">
        <f t="shared" si="16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10.48</v>
      </c>
      <c r="R199" s="6">
        <f t="shared" si="17"/>
        <v>135</v>
      </c>
      <c r="S199" t="s">
        <v>8314</v>
      </c>
      <c r="T199" t="s">
        <v>8318</v>
      </c>
    </row>
    <row r="200" spans="1:20" ht="42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5"/>
        <v>41917.383356481485</v>
      </c>
      <c r="K200">
        <v>1409908322</v>
      </c>
      <c r="L200" s="10">
        <f t="shared" si="16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1.1159999999999948</v>
      </c>
      <c r="R200" s="6">
        <f t="shared" si="17"/>
        <v>142.5</v>
      </c>
      <c r="S200" t="s">
        <v>8314</v>
      </c>
      <c r="T200" t="s">
        <v>8318</v>
      </c>
    </row>
    <row r="201" spans="1:20" ht="42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5"/>
        <v>42614.123865740738</v>
      </c>
      <c r="K201">
        <v>1470106702</v>
      </c>
      <c r="L201" s="10">
        <f t="shared" si="1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>
        <f t="shared" si="17"/>
        <v>0</v>
      </c>
      <c r="S201" t="s">
        <v>8314</v>
      </c>
      <c r="T201" t="s">
        <v>8318</v>
      </c>
    </row>
    <row r="202" spans="1:20" ht="28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5"/>
        <v>41897.083368055559</v>
      </c>
      <c r="K202">
        <v>1408154403</v>
      </c>
      <c r="L202" s="10">
        <f t="shared" si="1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26.192500000000006</v>
      </c>
      <c r="R202" s="6">
        <f t="shared" si="17"/>
        <v>794.77499999999998</v>
      </c>
      <c r="S202" t="s">
        <v>8314</v>
      </c>
      <c r="T202" t="s">
        <v>8318</v>
      </c>
    </row>
    <row r="203" spans="1:20" ht="42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5"/>
        <v>42043.818622685183</v>
      </c>
      <c r="K203">
        <v>1421696329</v>
      </c>
      <c r="L203" s="10">
        <f t="shared" si="1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58.461538461538453</v>
      </c>
      <c r="R203" s="6">
        <f t="shared" si="17"/>
        <v>193.5</v>
      </c>
      <c r="S203" t="s">
        <v>8314</v>
      </c>
      <c r="T203" t="s">
        <v>8318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5"/>
        <v>42285.874305555553</v>
      </c>
      <c r="K204">
        <v>1441750564</v>
      </c>
      <c r="L204" s="10">
        <f t="shared" si="1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>
        <f t="shared" si="17"/>
        <v>0</v>
      </c>
      <c r="S204" t="s">
        <v>8314</v>
      </c>
      <c r="T204" t="s">
        <v>8318</v>
      </c>
    </row>
    <row r="205" spans="1:20" ht="42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5"/>
        <v>42033.847962962958</v>
      </c>
      <c r="K205">
        <v>1417378864</v>
      </c>
      <c r="L205" s="10">
        <f t="shared" si="1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29.84</v>
      </c>
      <c r="R205" s="6">
        <f t="shared" si="17"/>
        <v>377</v>
      </c>
      <c r="S205" t="s">
        <v>8314</v>
      </c>
      <c r="T205" t="s">
        <v>8318</v>
      </c>
    </row>
    <row r="206" spans="1:20" ht="42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5"/>
        <v>42586.583368055552</v>
      </c>
      <c r="K206">
        <v>1467727203</v>
      </c>
      <c r="L206" s="10">
        <f t="shared" si="1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50.721666666666664</v>
      </c>
      <c r="R206" s="6">
        <f t="shared" si="17"/>
        <v>76729</v>
      </c>
      <c r="S206" t="s">
        <v>8314</v>
      </c>
      <c r="T206" t="s">
        <v>8318</v>
      </c>
    </row>
    <row r="207" spans="1:20" ht="42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5"/>
        <v>42283.632199074069</v>
      </c>
      <c r="K207">
        <v>1441120222</v>
      </c>
      <c r="L207" s="10">
        <f t="shared" si="1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16.249999999999996</v>
      </c>
      <c r="R207" s="6">
        <f t="shared" si="17"/>
        <v>658.5</v>
      </c>
      <c r="S207" t="s">
        <v>8314</v>
      </c>
      <c r="T207" t="s">
        <v>8318</v>
      </c>
    </row>
    <row r="208" spans="1:20" ht="42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5"/>
        <v>42588.004432870366</v>
      </c>
      <c r="K208">
        <v>1468627583</v>
      </c>
      <c r="L208" s="10">
        <f t="shared" si="1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>
        <f t="shared" si="17"/>
        <v>0</v>
      </c>
      <c r="S208" t="s">
        <v>8314</v>
      </c>
      <c r="T208" t="s">
        <v>8318</v>
      </c>
    </row>
    <row r="209" spans="1:20" ht="42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5"/>
        <v>42008.197199074071</v>
      </c>
      <c r="K209">
        <v>1417754638</v>
      </c>
      <c r="L209" s="10">
        <f t="shared" si="1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15.214285714285714</v>
      </c>
      <c r="R209" s="6">
        <f t="shared" si="17"/>
        <v>1071.5</v>
      </c>
      <c r="S209" t="s">
        <v>8314</v>
      </c>
      <c r="T209" t="s">
        <v>8318</v>
      </c>
    </row>
    <row r="210" spans="1:20" ht="42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5"/>
        <v>41989.369988425926</v>
      </c>
      <c r="K210">
        <v>1416127967</v>
      </c>
      <c r="L210" s="10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>
        <f t="shared" si="17"/>
        <v>0</v>
      </c>
      <c r="S210" t="s">
        <v>8314</v>
      </c>
      <c r="T210" t="s">
        <v>8318</v>
      </c>
    </row>
    <row r="211" spans="1:20" ht="42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5"/>
        <v>42195.922858796301</v>
      </c>
      <c r="K211">
        <v>1433974135</v>
      </c>
      <c r="L211" s="10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>
        <f t="shared" si="17"/>
        <v>0</v>
      </c>
      <c r="S211" t="s">
        <v>8314</v>
      </c>
      <c r="T211" t="s">
        <v>8318</v>
      </c>
    </row>
    <row r="212" spans="1:20" ht="42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5"/>
        <v>42278.208333333328</v>
      </c>
      <c r="K212">
        <v>1441157592</v>
      </c>
      <c r="L212" s="10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25.249999999999993</v>
      </c>
      <c r="R212" s="6">
        <f t="shared" si="17"/>
        <v>1531.5</v>
      </c>
      <c r="S212" t="s">
        <v>8314</v>
      </c>
      <c r="T212" t="s">
        <v>8318</v>
      </c>
    </row>
    <row r="213" spans="1:20" ht="42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5"/>
        <v>42266.159918981488</v>
      </c>
      <c r="K213">
        <v>1440042617</v>
      </c>
      <c r="L213" s="10">
        <f t="shared" si="1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44.599999999999994</v>
      </c>
      <c r="R213" s="6">
        <f t="shared" si="17"/>
        <v>1121</v>
      </c>
      <c r="S213" t="s">
        <v>8314</v>
      </c>
      <c r="T213" t="s">
        <v>8318</v>
      </c>
    </row>
    <row r="214" spans="1:20" ht="28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5"/>
        <v>42476.839351851857</v>
      </c>
      <c r="K214">
        <v>1455656920</v>
      </c>
      <c r="L214" s="10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1.5873015873013596E-2</v>
      </c>
      <c r="R214" s="6">
        <f t="shared" si="17"/>
        <v>1</v>
      </c>
      <c r="S214" t="s">
        <v>8314</v>
      </c>
      <c r="T214" t="s">
        <v>8318</v>
      </c>
    </row>
    <row r="215" spans="1:20" ht="42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5"/>
        <v>42232.587974537033</v>
      </c>
      <c r="K215">
        <v>1437142547</v>
      </c>
      <c r="L215" s="10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3.9999999999995595E-2</v>
      </c>
      <c r="R215" s="6">
        <f t="shared" si="17"/>
        <v>10.5</v>
      </c>
      <c r="S215" t="s">
        <v>8314</v>
      </c>
      <c r="T215" t="s">
        <v>8318</v>
      </c>
    </row>
    <row r="216" spans="1:20" ht="42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5"/>
        <v>42069.64061342593</v>
      </c>
      <c r="K216">
        <v>1420471349</v>
      </c>
      <c r="L216" s="10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7.9999999999968985E-3</v>
      </c>
      <c r="R216" s="6">
        <f t="shared" si="17"/>
        <v>1</v>
      </c>
      <c r="S216" t="s">
        <v>8314</v>
      </c>
      <c r="T216" t="s">
        <v>8318</v>
      </c>
    </row>
    <row r="217" spans="1:20" ht="42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5"/>
        <v>42417.999305555553</v>
      </c>
      <c r="K217">
        <v>1452058282</v>
      </c>
      <c r="L217" s="10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0.22727272727273151</v>
      </c>
      <c r="R217" s="6">
        <f t="shared" si="17"/>
        <v>5.5</v>
      </c>
      <c r="S217" t="s">
        <v>8314</v>
      </c>
      <c r="T217" t="s">
        <v>8318</v>
      </c>
    </row>
    <row r="218" spans="1:20" ht="42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5"/>
        <v>42116.917094907403</v>
      </c>
      <c r="K218">
        <v>1425423637</v>
      </c>
      <c r="L218" s="10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55.698440000000005</v>
      </c>
      <c r="R218" s="6">
        <f t="shared" si="17"/>
        <v>13966.61</v>
      </c>
      <c r="S218" t="s">
        <v>8314</v>
      </c>
      <c r="T218" t="s">
        <v>8318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5"/>
        <v>42001.64061342593</v>
      </c>
      <c r="K219">
        <v>1417101749</v>
      </c>
      <c r="L219" s="10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11.943000000000003</v>
      </c>
      <c r="R219" s="6">
        <f t="shared" si="17"/>
        <v>5990.5</v>
      </c>
      <c r="S219" t="s">
        <v>8314</v>
      </c>
      <c r="T219" t="s">
        <v>8318</v>
      </c>
    </row>
    <row r="220" spans="1:20" ht="42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5"/>
        <v>42139.628344907411</v>
      </c>
      <c r="K220">
        <v>1426518289</v>
      </c>
      <c r="L220" s="10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2.0000000000000018</v>
      </c>
      <c r="R220" s="6">
        <f t="shared" si="17"/>
        <v>50.5</v>
      </c>
      <c r="S220" t="s">
        <v>8314</v>
      </c>
      <c r="T220" t="s">
        <v>8318</v>
      </c>
    </row>
    <row r="221" spans="1:20" ht="28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5"/>
        <v>42461.290972222225</v>
      </c>
      <c r="K221">
        <v>1456732225</v>
      </c>
      <c r="L221" s="10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17.630000000000003</v>
      </c>
      <c r="R221" s="6">
        <f t="shared" si="17"/>
        <v>4445.5</v>
      </c>
      <c r="S221" t="s">
        <v>8314</v>
      </c>
      <c r="T221" t="s">
        <v>8318</v>
      </c>
    </row>
    <row r="222" spans="1:20" ht="42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5"/>
        <v>42236.837499999994</v>
      </c>
      <c r="K222">
        <v>1436542030</v>
      </c>
      <c r="L222" s="10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0.71999999999999842</v>
      </c>
      <c r="R222" s="6">
        <f t="shared" si="17"/>
        <v>181.5</v>
      </c>
      <c r="S222" t="s">
        <v>8314</v>
      </c>
      <c r="T222" t="s">
        <v>8318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5"/>
        <v>42091.79587962963</v>
      </c>
      <c r="K223">
        <v>1422389164</v>
      </c>
      <c r="L223" s="10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>
        <f t="shared" si="17"/>
        <v>0</v>
      </c>
      <c r="S223" t="s">
        <v>8314</v>
      </c>
      <c r="T223" t="s">
        <v>8318</v>
      </c>
    </row>
    <row r="224" spans="1:20" ht="42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5"/>
        <v>42090.110416666663</v>
      </c>
      <c r="K224">
        <v>1422383318</v>
      </c>
      <c r="L224" s="10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13</v>
      </c>
      <c r="R224" s="6">
        <f t="shared" si="17"/>
        <v>66</v>
      </c>
      <c r="S224" t="s">
        <v>8314</v>
      </c>
      <c r="T224" t="s">
        <v>8318</v>
      </c>
    </row>
    <row r="225" spans="1:20" ht="42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5"/>
        <v>42512.045138888891</v>
      </c>
      <c r="K225">
        <v>1461287350</v>
      </c>
      <c r="L225" s="10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>
        <f t="shared" si="17"/>
        <v>0</v>
      </c>
      <c r="S225" t="s">
        <v>8314</v>
      </c>
      <c r="T225" t="s">
        <v>8318</v>
      </c>
    </row>
    <row r="226" spans="1:20" ht="42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5"/>
        <v>42195.235254629632</v>
      </c>
      <c r="K226">
        <v>1431322726</v>
      </c>
      <c r="L226" s="10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>
        <f t="shared" si="17"/>
        <v>0</v>
      </c>
      <c r="S226" t="s">
        <v>8314</v>
      </c>
      <c r="T226" t="s">
        <v>8318</v>
      </c>
    </row>
    <row r="227" spans="1:20" ht="42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5"/>
        <v>42468.919606481482</v>
      </c>
      <c r="K227">
        <v>1457564654</v>
      </c>
      <c r="L227" s="10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>
        <f t="shared" si="17"/>
        <v>0</v>
      </c>
      <c r="S227" t="s">
        <v>8314</v>
      </c>
      <c r="T227" t="s">
        <v>8318</v>
      </c>
    </row>
    <row r="228" spans="1:20" ht="42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5"/>
        <v>42155.395138888889</v>
      </c>
      <c r="K228">
        <v>1428854344</v>
      </c>
      <c r="L228" s="10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0.86206896551723755</v>
      </c>
      <c r="R228" s="6">
        <f t="shared" si="17"/>
        <v>126</v>
      </c>
      <c r="S228" t="s">
        <v>8314</v>
      </c>
      <c r="T228" t="s">
        <v>8318</v>
      </c>
    </row>
    <row r="229" spans="1:20" ht="42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5"/>
        <v>42194.893993055557</v>
      </c>
      <c r="K229">
        <v>1433885241</v>
      </c>
      <c r="L229" s="10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>
        <f t="shared" si="17"/>
        <v>0</v>
      </c>
      <c r="S229" t="s">
        <v>8314</v>
      </c>
      <c r="T229" t="s">
        <v>8318</v>
      </c>
    </row>
    <row r="230" spans="1:20" ht="28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5"/>
        <v>42156.686400462961</v>
      </c>
      <c r="K230">
        <v>1427992105</v>
      </c>
      <c r="L230" s="10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>
        <f t="shared" si="17"/>
        <v>0</v>
      </c>
      <c r="S230" t="s">
        <v>8314</v>
      </c>
      <c r="T230" t="s">
        <v>8318</v>
      </c>
    </row>
    <row r="231" spans="1:20" ht="42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5"/>
        <v>42413.933993055558</v>
      </c>
      <c r="K231">
        <v>1452810297</v>
      </c>
      <c r="L231" s="10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>
        <f t="shared" si="17"/>
        <v>0</v>
      </c>
      <c r="S231" t="s">
        <v>8314</v>
      </c>
      <c r="T231" t="s">
        <v>8318</v>
      </c>
    </row>
    <row r="232" spans="1:20" ht="42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5"/>
        <v>42159.777210648142</v>
      </c>
      <c r="K232">
        <v>1430851151</v>
      </c>
      <c r="L232" s="10">
        <f t="shared" si="1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0.40000000000000036</v>
      </c>
      <c r="R232" s="6">
        <f t="shared" si="17"/>
        <v>31</v>
      </c>
      <c r="S232" t="s">
        <v>8314</v>
      </c>
      <c r="T232" t="s">
        <v>8318</v>
      </c>
    </row>
    <row r="233" spans="1:20" ht="42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5"/>
        <v>42371.958923611113</v>
      </c>
      <c r="K233">
        <v>1449183651</v>
      </c>
      <c r="L233" s="10">
        <f t="shared" si="1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>
        <f t="shared" si="17"/>
        <v>0</v>
      </c>
      <c r="S233" t="s">
        <v>8314</v>
      </c>
      <c r="T233" t="s">
        <v>8318</v>
      </c>
    </row>
    <row r="234" spans="1:20" ht="42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5"/>
        <v>42062.82576388889</v>
      </c>
      <c r="K234">
        <v>1422474546</v>
      </c>
      <c r="L234" s="10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2.7499999999999969</v>
      </c>
      <c r="R234" s="6">
        <f t="shared" si="17"/>
        <v>58.5</v>
      </c>
      <c r="S234" t="s">
        <v>8314</v>
      </c>
      <c r="T234" t="s">
        <v>8318</v>
      </c>
    </row>
    <row r="235" spans="1:20" ht="42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5"/>
        <v>42642.911712962959</v>
      </c>
      <c r="K235">
        <v>1472593972</v>
      </c>
      <c r="L235" s="10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>
        <f t="shared" si="17"/>
        <v>0</v>
      </c>
      <c r="S235" t="s">
        <v>8314</v>
      </c>
      <c r="T235" t="s">
        <v>8318</v>
      </c>
    </row>
    <row r="236" spans="1:20" ht="42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5"/>
        <v>42176.035405092596</v>
      </c>
      <c r="K236">
        <v>1431391859</v>
      </c>
      <c r="L236" s="10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40.1</v>
      </c>
      <c r="R236" s="6">
        <f t="shared" si="17"/>
        <v>203</v>
      </c>
      <c r="S236" t="s">
        <v>8314</v>
      </c>
      <c r="T236" t="s">
        <v>8318</v>
      </c>
    </row>
    <row r="237" spans="1:20" ht="42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5"/>
        <v>42194.908530092594</v>
      </c>
      <c r="K237">
        <v>1433886497</v>
      </c>
      <c r="L237" s="10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>
        <f t="shared" si="17"/>
        <v>0</v>
      </c>
      <c r="S237" t="s">
        <v>8314</v>
      </c>
      <c r="T237" t="s">
        <v>8318</v>
      </c>
    </row>
    <row r="238" spans="1:20" ht="42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5"/>
        <v>42374</v>
      </c>
      <c r="K238">
        <v>1447380099</v>
      </c>
      <c r="L238" s="10">
        <f t="shared" si="16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>
        <f t="shared" si="17"/>
        <v>0</v>
      </c>
      <c r="S238" t="s">
        <v>8314</v>
      </c>
      <c r="T238" t="s">
        <v>8318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5"/>
        <v>42437.577187499999</v>
      </c>
      <c r="K239">
        <v>1452261069</v>
      </c>
      <c r="L239" s="10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0.33333333333332993</v>
      </c>
      <c r="R239" s="6">
        <f t="shared" si="17"/>
        <v>25.5</v>
      </c>
      <c r="S239" t="s">
        <v>8314</v>
      </c>
      <c r="T239" t="s">
        <v>8318</v>
      </c>
    </row>
    <row r="240" spans="1:20" ht="42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5"/>
        <v>42734.375</v>
      </c>
      <c r="K240">
        <v>1481324760</v>
      </c>
      <c r="L240" s="10">
        <f t="shared" si="1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>
        <f t="shared" si="17"/>
        <v>0</v>
      </c>
      <c r="S240" t="s">
        <v>8314</v>
      </c>
      <c r="T240" t="s">
        <v>8318</v>
      </c>
    </row>
    <row r="241" spans="1:20" ht="42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5"/>
        <v>42316.5</v>
      </c>
      <c r="K241">
        <v>1445308730</v>
      </c>
      <c r="L241" s="10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25</v>
      </c>
      <c r="R241" s="6">
        <f t="shared" si="17"/>
        <v>127.5</v>
      </c>
      <c r="S241" t="s">
        <v>8314</v>
      </c>
      <c r="T241" t="s">
        <v>8318</v>
      </c>
    </row>
    <row r="242" spans="1:20" ht="42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5"/>
        <v>41399.708460648151</v>
      </c>
      <c r="K242">
        <v>1363885211</v>
      </c>
      <c r="L242" s="10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107.63413333333334</v>
      </c>
      <c r="R242" s="6">
        <f t="shared" si="17"/>
        <v>8141.06</v>
      </c>
      <c r="S242" t="s">
        <v>8314</v>
      </c>
      <c r="T242" t="s">
        <v>8319</v>
      </c>
    </row>
    <row r="243" spans="1:20" ht="42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5"/>
        <v>41994.697962962964</v>
      </c>
      <c r="K243">
        <v>1415292304</v>
      </c>
      <c r="L243" s="10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112.63736263736264</v>
      </c>
      <c r="R243" s="6">
        <f t="shared" si="17"/>
        <v>20688</v>
      </c>
      <c r="S243" t="s">
        <v>8314</v>
      </c>
      <c r="T243" t="s">
        <v>8319</v>
      </c>
    </row>
    <row r="244" spans="1:20" ht="42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5"/>
        <v>40897.492939814816</v>
      </c>
      <c r="K244">
        <v>1321357790</v>
      </c>
      <c r="L244" s="10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113.46153846153845</v>
      </c>
      <c r="R244" s="6">
        <f t="shared" si="17"/>
        <v>7476</v>
      </c>
      <c r="S244" t="s">
        <v>8314</v>
      </c>
      <c r="T244" t="s">
        <v>8319</v>
      </c>
    </row>
    <row r="245" spans="1:20" ht="42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5"/>
        <v>41692.047500000001</v>
      </c>
      <c r="K245">
        <v>1390439304</v>
      </c>
      <c r="L245" s="10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102.592</v>
      </c>
      <c r="R245" s="6">
        <f t="shared" si="17"/>
        <v>12988</v>
      </c>
      <c r="S245" t="s">
        <v>8314</v>
      </c>
      <c r="T245" t="s">
        <v>8319</v>
      </c>
    </row>
    <row r="246" spans="1:20" ht="57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5"/>
        <v>40253.29583333333</v>
      </c>
      <c r="K246">
        <v>1265269559</v>
      </c>
      <c r="L246" s="10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113.75714285714284</v>
      </c>
      <c r="R246" s="6">
        <f t="shared" si="17"/>
        <v>2032.75</v>
      </c>
      <c r="S246" t="s">
        <v>8314</v>
      </c>
      <c r="T246" t="s">
        <v>8319</v>
      </c>
    </row>
    <row r="247" spans="1:20" ht="42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5"/>
        <v>41137.053067129629</v>
      </c>
      <c r="K247">
        <v>1342487785</v>
      </c>
      <c r="L247" s="10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103.71999999999998</v>
      </c>
      <c r="R247" s="6">
        <f t="shared" si="17"/>
        <v>2641</v>
      </c>
      <c r="S247" t="s">
        <v>8314</v>
      </c>
      <c r="T247" t="s">
        <v>8319</v>
      </c>
    </row>
    <row r="248" spans="1:20" ht="42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5"/>
        <v>40530.405150462961</v>
      </c>
      <c r="K248">
        <v>1288341805</v>
      </c>
      <c r="L248" s="10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305.46000000000004</v>
      </c>
      <c r="R248" s="6">
        <f t="shared" si="17"/>
        <v>7748</v>
      </c>
      <c r="S248" t="s">
        <v>8314</v>
      </c>
      <c r="T248" t="s">
        <v>8319</v>
      </c>
    </row>
    <row r="249" spans="1:20" ht="57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5"/>
        <v>40467.152083333334</v>
      </c>
      <c r="K249">
        <v>1284042614</v>
      </c>
      <c r="L249" s="10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134.1</v>
      </c>
      <c r="R249" s="6">
        <f t="shared" si="17"/>
        <v>3383.5</v>
      </c>
      <c r="S249" t="s">
        <v>8314</v>
      </c>
      <c r="T249" t="s">
        <v>8319</v>
      </c>
    </row>
    <row r="250" spans="1:20" ht="42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5"/>
        <v>40915.774409722224</v>
      </c>
      <c r="K250">
        <v>1322073309</v>
      </c>
      <c r="L250" s="10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ref="Q250:Q313" si="18">(1+((E250-D250)/D250))*100</f>
        <v>101.33294117647058</v>
      </c>
      <c r="R250" s="6">
        <f t="shared" si="17"/>
        <v>43139.5</v>
      </c>
      <c r="S250" t="s">
        <v>8314</v>
      </c>
      <c r="T250" t="s">
        <v>8319</v>
      </c>
    </row>
    <row r="251" spans="1:20" ht="57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5"/>
        <v>40412.736111111109</v>
      </c>
      <c r="K251">
        <v>1275603020</v>
      </c>
      <c r="L251" s="10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8"/>
        <v>112.92</v>
      </c>
      <c r="R251" s="6">
        <f t="shared" si="17"/>
        <v>5763.5</v>
      </c>
      <c r="S251" t="s">
        <v>8314</v>
      </c>
      <c r="T251" t="s">
        <v>8319</v>
      </c>
    </row>
    <row r="252" spans="1:20" ht="42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5"/>
        <v>41431.565868055557</v>
      </c>
      <c r="K252">
        <v>1367933691</v>
      </c>
      <c r="L252" s="10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8"/>
        <v>105.58333333333334</v>
      </c>
      <c r="R252" s="6">
        <f t="shared" si="17"/>
        <v>16056</v>
      </c>
      <c r="S252" t="s">
        <v>8314</v>
      </c>
      <c r="T252" t="s">
        <v>8319</v>
      </c>
    </row>
    <row r="253" spans="1:20" ht="42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5"/>
        <v>41045.791666666664</v>
      </c>
      <c r="K253">
        <v>1334429646</v>
      </c>
      <c r="L253" s="10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8"/>
        <v>125.57142857142858</v>
      </c>
      <c r="R253" s="6">
        <f t="shared" si="17"/>
        <v>2236</v>
      </c>
      <c r="S253" t="s">
        <v>8314</v>
      </c>
      <c r="T253" t="s">
        <v>8319</v>
      </c>
    </row>
    <row r="254" spans="1:20" ht="42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5"/>
        <v>40330.165972222225</v>
      </c>
      <c r="K254">
        <v>1269878058</v>
      </c>
      <c r="L254" s="10">
        <f t="shared" si="1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8"/>
        <v>184.56</v>
      </c>
      <c r="R254" s="6">
        <f t="shared" si="17"/>
        <v>4668</v>
      </c>
      <c r="S254" t="s">
        <v>8314</v>
      </c>
      <c r="T254" t="s">
        <v>8319</v>
      </c>
    </row>
    <row r="255" spans="1:20" ht="42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5"/>
        <v>40954.650868055556</v>
      </c>
      <c r="K255">
        <v>1326728235</v>
      </c>
      <c r="L255" s="10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8"/>
        <v>100.73333333333335</v>
      </c>
      <c r="R255" s="6">
        <f t="shared" si="17"/>
        <v>759</v>
      </c>
      <c r="S255" t="s">
        <v>8314</v>
      </c>
      <c r="T255" t="s">
        <v>8319</v>
      </c>
    </row>
    <row r="256" spans="1:20" ht="42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5"/>
        <v>42294.083333333328</v>
      </c>
      <c r="K256">
        <v>1442443910</v>
      </c>
      <c r="L256" s="10">
        <f t="shared" si="1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8"/>
        <v>116.94725</v>
      </c>
      <c r="R256" s="6">
        <f t="shared" si="17"/>
        <v>14190.67</v>
      </c>
      <c r="S256" t="s">
        <v>8314</v>
      </c>
      <c r="T256" t="s">
        <v>8319</v>
      </c>
    </row>
    <row r="257" spans="1:20" ht="28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5"/>
        <v>40618.48474537037</v>
      </c>
      <c r="K257">
        <v>1297687082</v>
      </c>
      <c r="L257" s="10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8"/>
        <v>106.73325</v>
      </c>
      <c r="R257" s="6">
        <f t="shared" si="17"/>
        <v>4363.33</v>
      </c>
      <c r="S257" t="s">
        <v>8314</v>
      </c>
      <c r="T257" t="s">
        <v>8319</v>
      </c>
    </row>
    <row r="258" spans="1:20" ht="42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5"/>
        <v>41349.769293981481</v>
      </c>
      <c r="K258">
        <v>1360866467</v>
      </c>
      <c r="L258" s="10">
        <f t="shared" si="1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8"/>
        <v>139.1</v>
      </c>
      <c r="R258" s="6">
        <f t="shared" si="17"/>
        <v>9179</v>
      </c>
      <c r="S258" t="s">
        <v>8314</v>
      </c>
      <c r="T258" t="s">
        <v>8319</v>
      </c>
    </row>
    <row r="259" spans="1:20" ht="42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9">(((I259/60)/60)/24)+DATE(1970,1,1)</f>
        <v>42509.626875000002</v>
      </c>
      <c r="K259">
        <v>1461078162</v>
      </c>
      <c r="L259" s="10">
        <f t="shared" ref="L259:L322" si="20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8"/>
        <v>106.72648571428572</v>
      </c>
      <c r="R259" s="6">
        <f t="shared" ref="R259:R322" si="21">AVERAGE(E259,N259)</f>
        <v>18957.134999999998</v>
      </c>
      <c r="S259" t="s">
        <v>8314</v>
      </c>
      <c r="T259" t="s">
        <v>8319</v>
      </c>
    </row>
    <row r="260" spans="1:20" ht="42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9"/>
        <v>40712.051689814813</v>
      </c>
      <c r="K260">
        <v>1305767666</v>
      </c>
      <c r="L260" s="10">
        <f t="shared" si="20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191.14</v>
      </c>
      <c r="R260" s="6">
        <f t="shared" si="21"/>
        <v>29015</v>
      </c>
      <c r="S260" t="s">
        <v>8314</v>
      </c>
      <c r="T260" t="s">
        <v>8319</v>
      </c>
    </row>
    <row r="261" spans="1:20" ht="42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9"/>
        <v>42102.738067129627</v>
      </c>
      <c r="K261">
        <v>1425922969</v>
      </c>
      <c r="L261" s="10">
        <f t="shared" si="20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131.93789333333334</v>
      </c>
      <c r="R261" s="6">
        <f t="shared" si="21"/>
        <v>49947.71</v>
      </c>
      <c r="S261" t="s">
        <v>8314</v>
      </c>
      <c r="T261" t="s">
        <v>8319</v>
      </c>
    </row>
    <row r="262" spans="1:20" ht="42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9"/>
        <v>40376.415972222225</v>
      </c>
      <c r="K262">
        <v>1275415679</v>
      </c>
      <c r="L262" s="10">
        <f t="shared" si="20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106.4</v>
      </c>
      <c r="R262" s="6">
        <f t="shared" si="21"/>
        <v>5364</v>
      </c>
      <c r="S262" t="s">
        <v>8314</v>
      </c>
      <c r="T262" t="s">
        <v>8319</v>
      </c>
    </row>
    <row r="263" spans="1:20" ht="28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9"/>
        <v>41067.621527777781</v>
      </c>
      <c r="K263">
        <v>1334783704</v>
      </c>
      <c r="L263" s="10">
        <f t="shared" si="20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107.4</v>
      </c>
      <c r="R263" s="6">
        <f t="shared" si="21"/>
        <v>10850</v>
      </c>
      <c r="S263" t="s">
        <v>8314</v>
      </c>
      <c r="T263" t="s">
        <v>8319</v>
      </c>
    </row>
    <row r="264" spans="1:20" ht="28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9"/>
        <v>40600.24800925926</v>
      </c>
      <c r="K264">
        <v>1294811828</v>
      </c>
      <c r="L264" s="10">
        <f t="shared" si="20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240</v>
      </c>
      <c r="R264" s="6">
        <f t="shared" si="21"/>
        <v>3072.5</v>
      </c>
      <c r="S264" t="s">
        <v>8314</v>
      </c>
      <c r="T264" t="s">
        <v>8319</v>
      </c>
    </row>
    <row r="265" spans="1:20" ht="57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9"/>
        <v>41179.954791666663</v>
      </c>
      <c r="K265">
        <v>1346194494</v>
      </c>
      <c r="L265" s="10">
        <f t="shared" si="20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118.08108</v>
      </c>
      <c r="R265" s="6">
        <f t="shared" si="21"/>
        <v>15241.635</v>
      </c>
      <c r="S265" t="s">
        <v>8314</v>
      </c>
      <c r="T265" t="s">
        <v>8319</v>
      </c>
    </row>
    <row r="266" spans="1:20" ht="57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9"/>
        <v>41040.620312500003</v>
      </c>
      <c r="K266">
        <v>1334155995</v>
      </c>
      <c r="L266" s="10">
        <f t="shared" si="20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118.19999999999999</v>
      </c>
      <c r="R266" s="6">
        <f t="shared" si="21"/>
        <v>3000.5</v>
      </c>
      <c r="S266" t="s">
        <v>8314</v>
      </c>
      <c r="T266" t="s">
        <v>8319</v>
      </c>
    </row>
    <row r="267" spans="1:20" ht="57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9"/>
        <v>40308.844444444447</v>
      </c>
      <c r="K267">
        <v>1269928430</v>
      </c>
      <c r="L267" s="10">
        <f t="shared" si="20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111.1</v>
      </c>
      <c r="R267" s="6">
        <f t="shared" si="21"/>
        <v>2806.5</v>
      </c>
      <c r="S267" t="s">
        <v>8314</v>
      </c>
      <c r="T267" t="s">
        <v>8319</v>
      </c>
    </row>
    <row r="268" spans="1:20" ht="57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9"/>
        <v>40291.160416666666</v>
      </c>
      <c r="K268">
        <v>1264565507</v>
      </c>
      <c r="L268" s="10">
        <f t="shared" si="20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145.5</v>
      </c>
      <c r="R268" s="6">
        <f t="shared" si="21"/>
        <v>745.5</v>
      </c>
      <c r="S268" t="s">
        <v>8314</v>
      </c>
      <c r="T268" t="s">
        <v>8319</v>
      </c>
    </row>
    <row r="269" spans="1:20" ht="42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9"/>
        <v>41815.452534722222</v>
      </c>
      <c r="K269">
        <v>1401101499</v>
      </c>
      <c r="L269" s="10">
        <f t="shared" si="20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131.62883248730967</v>
      </c>
      <c r="R269" s="6">
        <f t="shared" si="21"/>
        <v>6565.22</v>
      </c>
      <c r="S269" t="s">
        <v>8314</v>
      </c>
      <c r="T269" t="s">
        <v>8319</v>
      </c>
    </row>
    <row r="270" spans="1:20" ht="42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9"/>
        <v>40854.194189814814</v>
      </c>
      <c r="K270">
        <v>1316749178</v>
      </c>
      <c r="L270" s="10">
        <f t="shared" si="20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111.4</v>
      </c>
      <c r="R270" s="6">
        <f t="shared" si="21"/>
        <v>2840.5</v>
      </c>
      <c r="S270" t="s">
        <v>8314</v>
      </c>
      <c r="T270" t="s">
        <v>8319</v>
      </c>
    </row>
    <row r="271" spans="1:20" ht="42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9"/>
        <v>42788.197013888886</v>
      </c>
      <c r="K271">
        <v>1485146622</v>
      </c>
      <c r="L271" s="10">
        <f t="shared" si="20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147.23376999999999</v>
      </c>
      <c r="R271" s="6">
        <f t="shared" si="21"/>
        <v>74414.884999999995</v>
      </c>
      <c r="S271" t="s">
        <v>8314</v>
      </c>
      <c r="T271" t="s">
        <v>8319</v>
      </c>
    </row>
    <row r="272" spans="1:20" ht="42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9"/>
        <v>40688.166666666664</v>
      </c>
      <c r="K272">
        <v>1301950070</v>
      </c>
      <c r="L272" s="10">
        <f t="shared" si="20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152.60869565217391</v>
      </c>
      <c r="R272" s="6">
        <f t="shared" si="21"/>
        <v>1785.5</v>
      </c>
      <c r="S272" t="s">
        <v>8314</v>
      </c>
      <c r="T272" t="s">
        <v>8319</v>
      </c>
    </row>
    <row r="273" spans="1:20" ht="42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9"/>
        <v>41641.333333333336</v>
      </c>
      <c r="K273">
        <v>1386123861</v>
      </c>
      <c r="L273" s="10">
        <f t="shared" si="20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104.67999999999999</v>
      </c>
      <c r="R273" s="6">
        <f t="shared" si="21"/>
        <v>15845.5</v>
      </c>
      <c r="S273" t="s">
        <v>8314</v>
      </c>
      <c r="T273" t="s">
        <v>8319</v>
      </c>
    </row>
    <row r="274" spans="1:20" ht="42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9"/>
        <v>40296.78402777778</v>
      </c>
      <c r="K274">
        <v>1267220191</v>
      </c>
      <c r="L274" s="10">
        <f t="shared" si="20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177.43366666666668</v>
      </c>
      <c r="R274" s="6">
        <f t="shared" si="21"/>
        <v>2694.0050000000001</v>
      </c>
      <c r="S274" t="s">
        <v>8314</v>
      </c>
      <c r="T274" t="s">
        <v>8319</v>
      </c>
    </row>
    <row r="275" spans="1:20" ht="42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9"/>
        <v>40727.498449074075</v>
      </c>
      <c r="K275">
        <v>1307102266</v>
      </c>
      <c r="L275" s="10">
        <f t="shared" si="20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107.7758</v>
      </c>
      <c r="R275" s="6">
        <f t="shared" si="21"/>
        <v>2753.395</v>
      </c>
      <c r="S275" t="s">
        <v>8314</v>
      </c>
      <c r="T275" t="s">
        <v>8319</v>
      </c>
    </row>
    <row r="276" spans="1:20" ht="42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9"/>
        <v>41004.290972222225</v>
      </c>
      <c r="K276">
        <v>1330638829</v>
      </c>
      <c r="L276" s="10">
        <f t="shared" si="20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156</v>
      </c>
      <c r="R276" s="6">
        <f t="shared" si="21"/>
        <v>3176.5</v>
      </c>
      <c r="S276" t="s">
        <v>8314</v>
      </c>
      <c r="T276" t="s">
        <v>8319</v>
      </c>
    </row>
    <row r="277" spans="1:20" ht="42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9"/>
        <v>41223.073680555557</v>
      </c>
      <c r="K277">
        <v>1349916366</v>
      </c>
      <c r="L277" s="10">
        <f t="shared" si="20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108.395</v>
      </c>
      <c r="R277" s="6">
        <f t="shared" si="21"/>
        <v>11005.5</v>
      </c>
      <c r="S277" t="s">
        <v>8314</v>
      </c>
      <c r="T277" t="s">
        <v>8319</v>
      </c>
    </row>
    <row r="278" spans="1:20" ht="42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9"/>
        <v>41027.040208333332</v>
      </c>
      <c r="K278">
        <v>1330394274</v>
      </c>
      <c r="L278" s="10">
        <f t="shared" si="20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147.6</v>
      </c>
      <c r="R278" s="6">
        <f t="shared" si="21"/>
        <v>2983</v>
      </c>
      <c r="S278" t="s">
        <v>8314</v>
      </c>
      <c r="T278" t="s">
        <v>8319</v>
      </c>
    </row>
    <row r="279" spans="1:20" ht="42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9"/>
        <v>42147.891423611116</v>
      </c>
      <c r="K279">
        <v>1429824219</v>
      </c>
      <c r="L279" s="10">
        <f t="shared" si="20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110.38153846153847</v>
      </c>
      <c r="R279" s="6">
        <f t="shared" si="21"/>
        <v>36349.5</v>
      </c>
      <c r="S279" t="s">
        <v>8314</v>
      </c>
      <c r="T279" t="s">
        <v>8319</v>
      </c>
    </row>
    <row r="280" spans="1:20" ht="28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9"/>
        <v>41194.040960648148</v>
      </c>
      <c r="K280">
        <v>1347411539</v>
      </c>
      <c r="L280" s="10">
        <f t="shared" si="20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150.34814814814817</v>
      </c>
      <c r="R280" s="6">
        <f t="shared" si="21"/>
        <v>20504.5</v>
      </c>
      <c r="S280" t="s">
        <v>8314</v>
      </c>
      <c r="T280" t="s">
        <v>8319</v>
      </c>
    </row>
    <row r="281" spans="1:20" ht="42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9"/>
        <v>42793.084027777775</v>
      </c>
      <c r="K281">
        <v>1485237096</v>
      </c>
      <c r="L281" s="10">
        <f t="shared" si="20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157.31829411764707</v>
      </c>
      <c r="R281" s="6">
        <f t="shared" si="21"/>
        <v>13524.555</v>
      </c>
      <c r="S281" t="s">
        <v>8314</v>
      </c>
      <c r="T281" t="s">
        <v>8319</v>
      </c>
    </row>
    <row r="282" spans="1:20" ht="42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9"/>
        <v>41789.590682870366</v>
      </c>
      <c r="K282">
        <v>1397571035</v>
      </c>
      <c r="L282" s="10">
        <f t="shared" si="20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156.14400000000001</v>
      </c>
      <c r="R282" s="6">
        <f t="shared" si="21"/>
        <v>59623.5</v>
      </c>
      <c r="S282" t="s">
        <v>8314</v>
      </c>
      <c r="T282" t="s">
        <v>8319</v>
      </c>
    </row>
    <row r="283" spans="1:20" ht="42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9"/>
        <v>40035.80972222222</v>
      </c>
      <c r="K283">
        <v>1242532513</v>
      </c>
      <c r="L283" s="10">
        <f t="shared" si="20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120.58763636363636</v>
      </c>
      <c r="R283" s="6">
        <f t="shared" si="21"/>
        <v>3355.66</v>
      </c>
      <c r="S283" t="s">
        <v>8314</v>
      </c>
      <c r="T283" t="s">
        <v>8319</v>
      </c>
    </row>
    <row r="284" spans="1:20" ht="42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9"/>
        <v>40231.916666666664</v>
      </c>
      <c r="K284">
        <v>1263679492</v>
      </c>
      <c r="L284" s="10">
        <f t="shared" si="20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101.18888888888888</v>
      </c>
      <c r="R284" s="6">
        <f t="shared" si="21"/>
        <v>22857</v>
      </c>
      <c r="S284" t="s">
        <v>8314</v>
      </c>
      <c r="T284" t="s">
        <v>8319</v>
      </c>
    </row>
    <row r="285" spans="1:20" ht="28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9"/>
        <v>40695.207638888889</v>
      </c>
      <c r="K285">
        <v>1305219744</v>
      </c>
      <c r="L285" s="10">
        <f t="shared" si="20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114.27249999999999</v>
      </c>
      <c r="R285" s="6">
        <f t="shared" si="21"/>
        <v>10385.525</v>
      </c>
      <c r="S285" t="s">
        <v>8314</v>
      </c>
      <c r="T285" t="s">
        <v>8319</v>
      </c>
    </row>
    <row r="286" spans="1:20" ht="42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9"/>
        <v>40929.738194444442</v>
      </c>
      <c r="K286">
        <v>1325007780</v>
      </c>
      <c r="L286" s="10">
        <f t="shared" si="20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104.62615</v>
      </c>
      <c r="R286" s="6">
        <f t="shared" si="21"/>
        <v>21305.23</v>
      </c>
      <c r="S286" t="s">
        <v>8314</v>
      </c>
      <c r="T286" t="s">
        <v>8319</v>
      </c>
    </row>
    <row r="287" spans="1:20" ht="42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9"/>
        <v>41536.756111111114</v>
      </c>
      <c r="K287">
        <v>1377022128</v>
      </c>
      <c r="L287" s="10">
        <f t="shared" si="20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228.82507142857142</v>
      </c>
      <c r="R287" s="6">
        <f t="shared" si="21"/>
        <v>16299.254999999999</v>
      </c>
      <c r="S287" t="s">
        <v>8314</v>
      </c>
      <c r="T287" t="s">
        <v>8319</v>
      </c>
    </row>
    <row r="288" spans="1:20" ht="42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9"/>
        <v>41358.774583333332</v>
      </c>
      <c r="K288">
        <v>1360352124</v>
      </c>
      <c r="L288" s="10">
        <f t="shared" si="20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109.15333333333332</v>
      </c>
      <c r="R288" s="6">
        <f t="shared" si="21"/>
        <v>8254</v>
      </c>
      <c r="S288" t="s">
        <v>8314</v>
      </c>
      <c r="T288" t="s">
        <v>8319</v>
      </c>
    </row>
    <row r="289" spans="1:20" ht="28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9"/>
        <v>41215.166666666664</v>
      </c>
      <c r="K289">
        <v>1349160018</v>
      </c>
      <c r="L289" s="10">
        <f t="shared" si="20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176.29999999999998</v>
      </c>
      <c r="R289" s="6">
        <f t="shared" si="21"/>
        <v>13367.5</v>
      </c>
      <c r="S289" t="s">
        <v>8314</v>
      </c>
      <c r="T289" t="s">
        <v>8319</v>
      </c>
    </row>
    <row r="290" spans="1:20" ht="57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9"/>
        <v>41086.168900462959</v>
      </c>
      <c r="K290">
        <v>1337659393</v>
      </c>
      <c r="L290" s="10">
        <f t="shared" si="20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103.21061999999999</v>
      </c>
      <c r="R290" s="6">
        <f t="shared" si="21"/>
        <v>26026.154999999999</v>
      </c>
      <c r="S290" t="s">
        <v>8314</v>
      </c>
      <c r="T290" t="s">
        <v>8319</v>
      </c>
    </row>
    <row r="291" spans="1:20" ht="42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9"/>
        <v>41580.456412037034</v>
      </c>
      <c r="K291">
        <v>1380797834</v>
      </c>
      <c r="L291" s="10">
        <f t="shared" si="20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104.82000000000001</v>
      </c>
      <c r="R291" s="6">
        <f t="shared" si="21"/>
        <v>7977.5</v>
      </c>
      <c r="S291" t="s">
        <v>8314</v>
      </c>
      <c r="T291" t="s">
        <v>8319</v>
      </c>
    </row>
    <row r="292" spans="1:20" ht="28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9"/>
        <v>40576.332638888889</v>
      </c>
      <c r="K292">
        <v>1292316697</v>
      </c>
      <c r="L292" s="10">
        <f t="shared" si="20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106.68444444444445</v>
      </c>
      <c r="R292" s="6">
        <f t="shared" si="21"/>
        <v>2484.4</v>
      </c>
      <c r="S292" t="s">
        <v>8314</v>
      </c>
      <c r="T292" t="s">
        <v>8319</v>
      </c>
    </row>
    <row r="293" spans="1:20" ht="42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9"/>
        <v>41395.000694444447</v>
      </c>
      <c r="K293">
        <v>1365791246</v>
      </c>
      <c r="L293" s="10">
        <f t="shared" si="20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120.02</v>
      </c>
      <c r="R293" s="6">
        <f t="shared" si="21"/>
        <v>3064.5</v>
      </c>
      <c r="S293" t="s">
        <v>8314</v>
      </c>
      <c r="T293" t="s">
        <v>8319</v>
      </c>
    </row>
    <row r="294" spans="1:20" ht="42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9"/>
        <v>40845.165972222225</v>
      </c>
      <c r="K294">
        <v>1317064599</v>
      </c>
      <c r="L294" s="10">
        <f t="shared" si="20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101.50693333333334</v>
      </c>
      <c r="R294" s="6">
        <f t="shared" si="21"/>
        <v>38311.599999999999</v>
      </c>
      <c r="S294" t="s">
        <v>8314</v>
      </c>
      <c r="T294" t="s">
        <v>8319</v>
      </c>
    </row>
    <row r="295" spans="1:20" ht="42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9"/>
        <v>41749.667986111112</v>
      </c>
      <c r="K295">
        <v>1395417714</v>
      </c>
      <c r="L295" s="10">
        <f t="shared" si="20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101.38461538461539</v>
      </c>
      <c r="R295" s="6">
        <f t="shared" si="21"/>
        <v>13245.5</v>
      </c>
      <c r="S295" t="s">
        <v>8314</v>
      </c>
      <c r="T295" t="s">
        <v>8319</v>
      </c>
    </row>
    <row r="296" spans="1:20" ht="57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9"/>
        <v>40378.666666666664</v>
      </c>
      <c r="K296">
        <v>1276480894</v>
      </c>
      <c r="L296" s="10">
        <f t="shared" si="20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100</v>
      </c>
      <c r="R296" s="6">
        <f t="shared" si="21"/>
        <v>2525</v>
      </c>
      <c r="S296" t="s">
        <v>8314</v>
      </c>
      <c r="T296" t="s">
        <v>8319</v>
      </c>
    </row>
    <row r="297" spans="1:20" ht="42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9"/>
        <v>41579</v>
      </c>
      <c r="K297">
        <v>1378080409</v>
      </c>
      <c r="L297" s="10">
        <f t="shared" si="20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133.10911999999999</v>
      </c>
      <c r="R297" s="6">
        <f t="shared" si="21"/>
        <v>33609.78</v>
      </c>
      <c r="S297" t="s">
        <v>8314</v>
      </c>
      <c r="T297" t="s">
        <v>8319</v>
      </c>
    </row>
    <row r="298" spans="1:20" ht="42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9"/>
        <v>41159.475497685184</v>
      </c>
      <c r="K298">
        <v>1344857083</v>
      </c>
      <c r="L298" s="10">
        <f t="shared" si="20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118.72620000000001</v>
      </c>
      <c r="R298" s="6">
        <f t="shared" si="21"/>
        <v>14905.275</v>
      </c>
      <c r="S298" t="s">
        <v>8314</v>
      </c>
      <c r="T298" t="s">
        <v>8319</v>
      </c>
    </row>
    <row r="299" spans="1:20" ht="42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9"/>
        <v>42125.165972222225</v>
      </c>
      <c r="K299">
        <v>1427390901</v>
      </c>
      <c r="L299" s="10">
        <f t="shared" si="20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100.64</v>
      </c>
      <c r="R299" s="6">
        <f t="shared" si="21"/>
        <v>10135</v>
      </c>
      <c r="S299" t="s">
        <v>8314</v>
      </c>
      <c r="T299" t="s">
        <v>8319</v>
      </c>
    </row>
    <row r="300" spans="1:20" ht="28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9"/>
        <v>41768.875</v>
      </c>
      <c r="K300">
        <v>1394536048</v>
      </c>
      <c r="L300" s="10">
        <f t="shared" si="20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108.93241269841269</v>
      </c>
      <c r="R300" s="6">
        <f t="shared" si="21"/>
        <v>69845.42</v>
      </c>
      <c r="S300" t="s">
        <v>8314</v>
      </c>
      <c r="T300" t="s">
        <v>8319</v>
      </c>
    </row>
    <row r="301" spans="1:20" ht="42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9"/>
        <v>40499.266898148147</v>
      </c>
      <c r="K301">
        <v>1287379460</v>
      </c>
      <c r="L301" s="10">
        <f t="shared" si="20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178.95250000000001</v>
      </c>
      <c r="R301" s="6">
        <f t="shared" si="21"/>
        <v>9069.625</v>
      </c>
      <c r="S301" t="s">
        <v>8314</v>
      </c>
      <c r="T301" t="s">
        <v>8319</v>
      </c>
    </row>
    <row r="302" spans="1:20" ht="42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9"/>
        <v>40657.959930555553</v>
      </c>
      <c r="K302">
        <v>1301007738</v>
      </c>
      <c r="L302" s="10">
        <f t="shared" si="20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101.72264</v>
      </c>
      <c r="R302" s="6">
        <f t="shared" si="21"/>
        <v>12864.33</v>
      </c>
      <c r="S302" t="s">
        <v>8314</v>
      </c>
      <c r="T302" t="s">
        <v>8319</v>
      </c>
    </row>
    <row r="303" spans="1:20" ht="42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9"/>
        <v>41352.696006944447</v>
      </c>
      <c r="K303">
        <v>1360258935</v>
      </c>
      <c r="L303" s="10">
        <f t="shared" si="20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118.73499999999999</v>
      </c>
      <c r="R303" s="6">
        <f t="shared" si="21"/>
        <v>7843.2749999999996</v>
      </c>
      <c r="S303" t="s">
        <v>8314</v>
      </c>
      <c r="T303" t="s">
        <v>8319</v>
      </c>
    </row>
    <row r="304" spans="1:20" ht="57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9"/>
        <v>40963.856921296298</v>
      </c>
      <c r="K304">
        <v>1327523638</v>
      </c>
      <c r="L304" s="10">
        <f t="shared" si="20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100.46</v>
      </c>
      <c r="R304" s="6">
        <f t="shared" si="21"/>
        <v>5077</v>
      </c>
      <c r="S304" t="s">
        <v>8314</v>
      </c>
      <c r="T304" t="s">
        <v>8319</v>
      </c>
    </row>
    <row r="305" spans="1:20" ht="42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9"/>
        <v>41062.071134259262</v>
      </c>
      <c r="K305">
        <v>1336009346</v>
      </c>
      <c r="L305" s="10">
        <f t="shared" si="20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137.46666666666667</v>
      </c>
      <c r="R305" s="6">
        <f t="shared" si="21"/>
        <v>2103</v>
      </c>
      <c r="S305" t="s">
        <v>8314</v>
      </c>
      <c r="T305" t="s">
        <v>8319</v>
      </c>
    </row>
    <row r="306" spans="1:20" ht="28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9"/>
        <v>41153.083333333336</v>
      </c>
      <c r="K306">
        <v>1343096197</v>
      </c>
      <c r="L306" s="10">
        <f t="shared" si="20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231.64705882352939</v>
      </c>
      <c r="R306" s="6">
        <f t="shared" si="21"/>
        <v>3975</v>
      </c>
      <c r="S306" t="s">
        <v>8314</v>
      </c>
      <c r="T306" t="s">
        <v>8319</v>
      </c>
    </row>
    <row r="307" spans="1:20" ht="42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9"/>
        <v>40978.630196759259</v>
      </c>
      <c r="K307">
        <v>1328800049</v>
      </c>
      <c r="L307" s="10">
        <f t="shared" si="20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130.33333333333331</v>
      </c>
      <c r="R307" s="6">
        <f t="shared" si="21"/>
        <v>4982</v>
      </c>
      <c r="S307" t="s">
        <v>8314</v>
      </c>
      <c r="T307" t="s">
        <v>8319</v>
      </c>
    </row>
    <row r="308" spans="1:20" ht="28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9"/>
        <v>41353.795520833337</v>
      </c>
      <c r="K308">
        <v>1362081933</v>
      </c>
      <c r="L308" s="10">
        <f t="shared" si="20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292.90000000000003</v>
      </c>
      <c r="R308" s="6">
        <f t="shared" si="21"/>
        <v>1504.5</v>
      </c>
      <c r="S308" t="s">
        <v>8314</v>
      </c>
      <c r="T308" t="s">
        <v>8319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9"/>
        <v>41312.944456018515</v>
      </c>
      <c r="K309">
        <v>1357684801</v>
      </c>
      <c r="L309" s="10">
        <f t="shared" si="20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111.31818181818183</v>
      </c>
      <c r="R309" s="6">
        <f t="shared" si="21"/>
        <v>12533</v>
      </c>
      <c r="S309" t="s">
        <v>8314</v>
      </c>
      <c r="T309" t="s">
        <v>8319</v>
      </c>
    </row>
    <row r="310" spans="1:20" ht="42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9"/>
        <v>40612.694560185184</v>
      </c>
      <c r="K310">
        <v>1295887210</v>
      </c>
      <c r="L310" s="10">
        <f t="shared" si="20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105.56666666666668</v>
      </c>
      <c r="R310" s="6">
        <f t="shared" si="21"/>
        <v>6435</v>
      </c>
      <c r="S310" t="s">
        <v>8314</v>
      </c>
      <c r="T310" t="s">
        <v>8319</v>
      </c>
    </row>
    <row r="311" spans="1:20" ht="42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9"/>
        <v>41155.751550925925</v>
      </c>
      <c r="K311">
        <v>1344880934</v>
      </c>
      <c r="L311" s="10">
        <f t="shared" si="20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118.94444444444446</v>
      </c>
      <c r="R311" s="6">
        <f t="shared" si="21"/>
        <v>10824</v>
      </c>
      <c r="S311" t="s">
        <v>8314</v>
      </c>
      <c r="T311" t="s">
        <v>8319</v>
      </c>
    </row>
    <row r="312" spans="1:20" ht="42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9"/>
        <v>40836.083333333336</v>
      </c>
      <c r="K312">
        <v>1317788623</v>
      </c>
      <c r="L312" s="10">
        <f t="shared" si="20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104.129</v>
      </c>
      <c r="R312" s="6">
        <f t="shared" si="21"/>
        <v>538.64499999999998</v>
      </c>
      <c r="S312" t="s">
        <v>8314</v>
      </c>
      <c r="T312" t="s">
        <v>8319</v>
      </c>
    </row>
    <row r="313" spans="1:20" ht="42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9"/>
        <v>40909.332638888889</v>
      </c>
      <c r="K313">
        <v>1321852592</v>
      </c>
      <c r="L313" s="10">
        <f t="shared" si="20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104.10165000000001</v>
      </c>
      <c r="R313" s="6">
        <f t="shared" si="21"/>
        <v>10485.165000000001</v>
      </c>
      <c r="S313" t="s">
        <v>8314</v>
      </c>
      <c r="T313" t="s">
        <v>8319</v>
      </c>
    </row>
    <row r="314" spans="1:20" ht="42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9"/>
        <v>41378.877685185187</v>
      </c>
      <c r="K314">
        <v>1363381432</v>
      </c>
      <c r="L314" s="10">
        <f t="shared" si="20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ref="Q314:Q377" si="22">(1+((E314-D314)/D314))*100</f>
        <v>111.87499999999999</v>
      </c>
      <c r="R314" s="6">
        <f t="shared" si="21"/>
        <v>4548</v>
      </c>
      <c r="S314" t="s">
        <v>8314</v>
      </c>
      <c r="T314" t="s">
        <v>8319</v>
      </c>
    </row>
    <row r="315" spans="1:20" ht="57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9"/>
        <v>40401.665972222225</v>
      </c>
      <c r="K315">
        <v>1277702894</v>
      </c>
      <c r="L315" s="10">
        <f t="shared" si="20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2"/>
        <v>104.73529411764706</v>
      </c>
      <c r="R315" s="6">
        <f t="shared" si="21"/>
        <v>9013.5</v>
      </c>
      <c r="S315" t="s">
        <v>8314</v>
      </c>
      <c r="T315" t="s">
        <v>8319</v>
      </c>
    </row>
    <row r="316" spans="1:20" ht="42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9"/>
        <v>41334.833194444444</v>
      </c>
      <c r="K316">
        <v>1359575988</v>
      </c>
      <c r="L316" s="10">
        <f t="shared" si="20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2"/>
        <v>385.15000000000003</v>
      </c>
      <c r="R316" s="6">
        <f t="shared" si="21"/>
        <v>1985.75</v>
      </c>
      <c r="S316" t="s">
        <v>8314</v>
      </c>
      <c r="T316" t="s">
        <v>8319</v>
      </c>
    </row>
    <row r="317" spans="1:20" ht="42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9"/>
        <v>41143.77238425926</v>
      </c>
      <c r="K317">
        <v>1343068334</v>
      </c>
      <c r="L317" s="10">
        <f t="shared" si="20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2"/>
        <v>101.248</v>
      </c>
      <c r="R317" s="6">
        <f t="shared" si="21"/>
        <v>12719</v>
      </c>
      <c r="S317" t="s">
        <v>8314</v>
      </c>
      <c r="T317" t="s">
        <v>8319</v>
      </c>
    </row>
    <row r="318" spans="1:20" ht="28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9"/>
        <v>41984.207638888889</v>
      </c>
      <c r="K318">
        <v>1415398197</v>
      </c>
      <c r="L318" s="10">
        <f t="shared" si="20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2"/>
        <v>113.77333333333333</v>
      </c>
      <c r="R318" s="6">
        <f t="shared" si="21"/>
        <v>8612</v>
      </c>
      <c r="S318" t="s">
        <v>8314</v>
      </c>
      <c r="T318" t="s">
        <v>8319</v>
      </c>
    </row>
    <row r="319" spans="1:20" ht="42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9"/>
        <v>41619.676886574074</v>
      </c>
      <c r="K319">
        <v>1384186483</v>
      </c>
      <c r="L319" s="10">
        <f t="shared" si="20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2"/>
        <v>100.80333333333333</v>
      </c>
      <c r="R319" s="6">
        <f t="shared" si="21"/>
        <v>15278.5</v>
      </c>
      <c r="S319" t="s">
        <v>8314</v>
      </c>
      <c r="T319" t="s">
        <v>8319</v>
      </c>
    </row>
    <row r="320" spans="1:20" ht="42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9"/>
        <v>41359.997118055559</v>
      </c>
      <c r="K320">
        <v>1361753751</v>
      </c>
      <c r="L320" s="10">
        <f t="shared" si="20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2"/>
        <v>283.32</v>
      </c>
      <c r="R320" s="6">
        <f t="shared" si="21"/>
        <v>7225</v>
      </c>
      <c r="S320" t="s">
        <v>8314</v>
      </c>
      <c r="T320" t="s">
        <v>8319</v>
      </c>
    </row>
    <row r="321" spans="1:20" ht="57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9"/>
        <v>40211.332638888889</v>
      </c>
      <c r="K321">
        <v>1257538029</v>
      </c>
      <c r="L321" s="10">
        <f t="shared" si="20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2"/>
        <v>112.68</v>
      </c>
      <c r="R321" s="6">
        <f t="shared" si="21"/>
        <v>2842.5</v>
      </c>
      <c r="S321" t="s">
        <v>8314</v>
      </c>
      <c r="T321" t="s">
        <v>8319</v>
      </c>
    </row>
    <row r="322" spans="1:20" ht="42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9"/>
        <v>42360.958333333328</v>
      </c>
      <c r="K322">
        <v>1448284433</v>
      </c>
      <c r="L322" s="10">
        <f t="shared" si="20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2"/>
        <v>106.58000000000001</v>
      </c>
      <c r="R322" s="6">
        <f t="shared" si="21"/>
        <v>10737</v>
      </c>
      <c r="S322" t="s">
        <v>8314</v>
      </c>
      <c r="T322" t="s">
        <v>8319</v>
      </c>
    </row>
    <row r="323" spans="1:20" ht="42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3">(((I323/60)/60)/24)+DATE(1970,1,1)</f>
        <v>42682.488263888896</v>
      </c>
      <c r="K323">
        <v>1475577786</v>
      </c>
      <c r="L323" s="10">
        <f t="shared" ref="L323:L386" si="24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2"/>
        <v>102.66285714285715</v>
      </c>
      <c r="R323" s="6">
        <f t="shared" ref="R323:R386" si="25">AVERAGE(E323,N323)</f>
        <v>18134.5</v>
      </c>
      <c r="S323" t="s">
        <v>8314</v>
      </c>
      <c r="T323" t="s">
        <v>8319</v>
      </c>
    </row>
    <row r="324" spans="1:20" ht="42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3"/>
        <v>42503.57</v>
      </c>
      <c r="K324">
        <v>1460554848</v>
      </c>
      <c r="L324" s="10">
        <f t="shared" si="24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107.91200000000001</v>
      </c>
      <c r="R324" s="6">
        <f t="shared" si="25"/>
        <v>13582</v>
      </c>
      <c r="S324" t="s">
        <v>8314</v>
      </c>
      <c r="T324" t="s">
        <v>8319</v>
      </c>
    </row>
    <row r="325" spans="1:20" ht="42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3"/>
        <v>42725.332638888889</v>
      </c>
      <c r="K325">
        <v>1479886966</v>
      </c>
      <c r="L325" s="10">
        <f t="shared" si="24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123.07407407407408</v>
      </c>
      <c r="R325" s="6">
        <f t="shared" si="25"/>
        <v>3352</v>
      </c>
      <c r="S325" t="s">
        <v>8314</v>
      </c>
      <c r="T325" t="s">
        <v>8319</v>
      </c>
    </row>
    <row r="326" spans="1:20" ht="42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3"/>
        <v>42217.626250000001</v>
      </c>
      <c r="K326">
        <v>1435590108</v>
      </c>
      <c r="L326" s="10">
        <f t="shared" si="24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101.6</v>
      </c>
      <c r="R326" s="6">
        <f t="shared" si="25"/>
        <v>4359</v>
      </c>
      <c r="S326" t="s">
        <v>8314</v>
      </c>
      <c r="T326" t="s">
        <v>8319</v>
      </c>
    </row>
    <row r="327" spans="1:20" ht="42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3"/>
        <v>42724.187881944439</v>
      </c>
      <c r="K327">
        <v>1479184233</v>
      </c>
      <c r="L327" s="10">
        <f t="shared" si="24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104.396</v>
      </c>
      <c r="R327" s="6">
        <f t="shared" si="25"/>
        <v>26467</v>
      </c>
      <c r="S327" t="s">
        <v>8314</v>
      </c>
      <c r="T327" t="s">
        <v>8319</v>
      </c>
    </row>
    <row r="328" spans="1:20" ht="42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3"/>
        <v>42808.956250000003</v>
      </c>
      <c r="K328">
        <v>1486625606</v>
      </c>
      <c r="L328" s="10">
        <f t="shared" si="24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112.92973333333333</v>
      </c>
      <c r="R328" s="6">
        <f t="shared" si="25"/>
        <v>85272.8</v>
      </c>
      <c r="S328" t="s">
        <v>8314</v>
      </c>
      <c r="T328" t="s">
        <v>8319</v>
      </c>
    </row>
    <row r="329" spans="1:20" ht="42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3"/>
        <v>42085.333333333328</v>
      </c>
      <c r="K329">
        <v>1424669929</v>
      </c>
      <c r="L329" s="10">
        <f t="shared" si="24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136.39999999999998</v>
      </c>
      <c r="R329" s="6">
        <f t="shared" si="25"/>
        <v>2745</v>
      </c>
      <c r="S329" t="s">
        <v>8314</v>
      </c>
      <c r="T329" t="s">
        <v>8319</v>
      </c>
    </row>
    <row r="330" spans="1:20" ht="42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3"/>
        <v>42309.166666666672</v>
      </c>
      <c r="K330">
        <v>1443739388</v>
      </c>
      <c r="L330" s="10">
        <f t="shared" si="24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103.61439999999999</v>
      </c>
      <c r="R330" s="6">
        <f t="shared" si="25"/>
        <v>39104.400000000001</v>
      </c>
      <c r="S330" t="s">
        <v>8314</v>
      </c>
      <c r="T330" t="s">
        <v>8319</v>
      </c>
    </row>
    <row r="331" spans="1:20" ht="42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3"/>
        <v>42315.166666666672</v>
      </c>
      <c r="K331">
        <v>1444821127</v>
      </c>
      <c r="L331" s="10">
        <f t="shared" si="24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105.5</v>
      </c>
      <c r="R331" s="6">
        <f t="shared" si="25"/>
        <v>5358.5</v>
      </c>
      <c r="S331" t="s">
        <v>8314</v>
      </c>
      <c r="T331" t="s">
        <v>8319</v>
      </c>
    </row>
    <row r="332" spans="1:20" ht="42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3"/>
        <v>41411.165972222225</v>
      </c>
      <c r="K332">
        <v>1366028563</v>
      </c>
      <c r="L332" s="10">
        <f t="shared" si="24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101.82857142857142</v>
      </c>
      <c r="R332" s="6">
        <f t="shared" si="25"/>
        <v>17990</v>
      </c>
      <c r="S332" t="s">
        <v>8314</v>
      </c>
      <c r="T332" t="s">
        <v>8319</v>
      </c>
    </row>
    <row r="333" spans="1:20" ht="42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3"/>
        <v>42538.581412037034</v>
      </c>
      <c r="K333">
        <v>1463493434</v>
      </c>
      <c r="L333" s="10">
        <f t="shared" si="24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106.60499999999999</v>
      </c>
      <c r="R333" s="6">
        <f t="shared" si="25"/>
        <v>21540</v>
      </c>
      <c r="S333" t="s">
        <v>8314</v>
      </c>
      <c r="T333" t="s">
        <v>8319</v>
      </c>
    </row>
    <row r="334" spans="1:20" ht="42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3"/>
        <v>42305.333333333328</v>
      </c>
      <c r="K334">
        <v>1442420377</v>
      </c>
      <c r="L334" s="10">
        <f t="shared" si="24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113.015</v>
      </c>
      <c r="R334" s="6">
        <f t="shared" si="25"/>
        <v>56785</v>
      </c>
      <c r="S334" t="s">
        <v>8314</v>
      </c>
      <c r="T334" t="s">
        <v>8319</v>
      </c>
    </row>
    <row r="335" spans="1:20" ht="42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3"/>
        <v>42467.59480324074</v>
      </c>
      <c r="K335">
        <v>1457450191</v>
      </c>
      <c r="L335" s="10">
        <f t="shared" si="24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125.22750000000001</v>
      </c>
      <c r="R335" s="6">
        <f t="shared" si="25"/>
        <v>25178.5</v>
      </c>
      <c r="S335" t="s">
        <v>8314</v>
      </c>
      <c r="T335" t="s">
        <v>8319</v>
      </c>
    </row>
    <row r="336" spans="1:20" ht="42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3"/>
        <v>42139.791666666672</v>
      </c>
      <c r="K336">
        <v>1428423757</v>
      </c>
      <c r="L336" s="10">
        <f t="shared" si="24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101.19</v>
      </c>
      <c r="R336" s="6">
        <f t="shared" si="25"/>
        <v>5094</v>
      </c>
      <c r="S336" t="s">
        <v>8314</v>
      </c>
      <c r="T336" t="s">
        <v>8319</v>
      </c>
    </row>
    <row r="337" spans="1:20" ht="42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3"/>
        <v>42132.916666666672</v>
      </c>
      <c r="K337">
        <v>1428428515</v>
      </c>
      <c r="L337" s="10">
        <f t="shared" si="24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102.76470588235294</v>
      </c>
      <c r="R337" s="6">
        <f t="shared" si="25"/>
        <v>4407.5</v>
      </c>
      <c r="S337" t="s">
        <v>8314</v>
      </c>
      <c r="T337" t="s">
        <v>8319</v>
      </c>
    </row>
    <row r="338" spans="1:20" ht="42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3"/>
        <v>42321.637939814813</v>
      </c>
      <c r="K338">
        <v>1444832318</v>
      </c>
      <c r="L338" s="10">
        <f t="shared" si="24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116.83911999999998</v>
      </c>
      <c r="R338" s="6">
        <f t="shared" si="25"/>
        <v>14851.39</v>
      </c>
      <c r="S338" t="s">
        <v>8314</v>
      </c>
      <c r="T338" t="s">
        <v>8319</v>
      </c>
    </row>
    <row r="339" spans="1:20" ht="42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3"/>
        <v>42077.086898148147</v>
      </c>
      <c r="K339">
        <v>1423710308</v>
      </c>
      <c r="L339" s="10">
        <f t="shared" si="24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101.16833333333335</v>
      </c>
      <c r="R339" s="6">
        <f t="shared" si="25"/>
        <v>1533.0250000000001</v>
      </c>
      <c r="S339" t="s">
        <v>8314</v>
      </c>
      <c r="T339" t="s">
        <v>8319</v>
      </c>
    </row>
    <row r="340" spans="1:20" ht="42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3"/>
        <v>42616.041666666672</v>
      </c>
      <c r="K340">
        <v>1468001290</v>
      </c>
      <c r="L340" s="10">
        <f t="shared" si="24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110.13360000000002</v>
      </c>
      <c r="R340" s="6">
        <f t="shared" si="25"/>
        <v>8378.02</v>
      </c>
      <c r="S340" t="s">
        <v>8314</v>
      </c>
      <c r="T340" t="s">
        <v>8319</v>
      </c>
    </row>
    <row r="341" spans="1:20" ht="42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3"/>
        <v>42123.760046296295</v>
      </c>
      <c r="K341">
        <v>1427739268</v>
      </c>
      <c r="L341" s="10">
        <f t="shared" si="24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108.08333333333333</v>
      </c>
      <c r="R341" s="6">
        <f t="shared" si="25"/>
        <v>3287</v>
      </c>
      <c r="S341" t="s">
        <v>8314</v>
      </c>
      <c r="T341" t="s">
        <v>8319</v>
      </c>
    </row>
    <row r="342" spans="1:20" ht="42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3"/>
        <v>42802.875</v>
      </c>
      <c r="K342">
        <v>1486397007</v>
      </c>
      <c r="L342" s="10">
        <f t="shared" si="24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125.02285714285715</v>
      </c>
      <c r="R342" s="6">
        <f t="shared" si="25"/>
        <v>22028.5</v>
      </c>
      <c r="S342" t="s">
        <v>8314</v>
      </c>
      <c r="T342" t="s">
        <v>8319</v>
      </c>
    </row>
    <row r="343" spans="1:20" ht="42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3"/>
        <v>41913.165972222225</v>
      </c>
      <c r="K343">
        <v>1410555998</v>
      </c>
      <c r="L343" s="10">
        <f t="shared" si="24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106.71428571428572</v>
      </c>
      <c r="R343" s="6">
        <f t="shared" si="25"/>
        <v>1895</v>
      </c>
      <c r="S343" t="s">
        <v>8314</v>
      </c>
      <c r="T343" t="s">
        <v>8319</v>
      </c>
    </row>
    <row r="344" spans="1:20" ht="28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3"/>
        <v>42489.780844907407</v>
      </c>
      <c r="K344">
        <v>1459363465</v>
      </c>
      <c r="L344" s="10">
        <f t="shared" si="24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100.36639999999998</v>
      </c>
      <c r="R344" s="6">
        <f t="shared" si="25"/>
        <v>27763.26</v>
      </c>
      <c r="S344" t="s">
        <v>8314</v>
      </c>
      <c r="T344" t="s">
        <v>8319</v>
      </c>
    </row>
    <row r="345" spans="1:20" ht="42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3"/>
        <v>41957.125</v>
      </c>
      <c r="K345">
        <v>1413308545</v>
      </c>
      <c r="L345" s="10">
        <f t="shared" si="24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102.02863333333335</v>
      </c>
      <c r="R345" s="6">
        <f t="shared" si="25"/>
        <v>15566.295</v>
      </c>
      <c r="S345" t="s">
        <v>8314</v>
      </c>
      <c r="T345" t="s">
        <v>8319</v>
      </c>
    </row>
    <row r="346" spans="1:20" ht="42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3"/>
        <v>42156.097222222219</v>
      </c>
      <c r="K346">
        <v>1429312694</v>
      </c>
      <c r="L346" s="10">
        <f t="shared" si="24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102.08358208955224</v>
      </c>
      <c r="R346" s="6">
        <f t="shared" si="25"/>
        <v>17241.5</v>
      </c>
      <c r="S346" t="s">
        <v>8314</v>
      </c>
      <c r="T346" t="s">
        <v>8319</v>
      </c>
    </row>
    <row r="347" spans="1:20" ht="42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3"/>
        <v>42144.944328703699</v>
      </c>
      <c r="K347">
        <v>1429569590</v>
      </c>
      <c r="L347" s="10">
        <f t="shared" si="24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123.27586206896552</v>
      </c>
      <c r="R347" s="6">
        <f t="shared" si="25"/>
        <v>9027</v>
      </c>
      <c r="S347" t="s">
        <v>8314</v>
      </c>
      <c r="T347" t="s">
        <v>8319</v>
      </c>
    </row>
    <row r="348" spans="1:20" ht="42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3"/>
        <v>42291.500243055561</v>
      </c>
      <c r="K348">
        <v>1442232021</v>
      </c>
      <c r="L348" s="10">
        <f t="shared" si="24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170.28880000000001</v>
      </c>
      <c r="R348" s="6">
        <f t="shared" si="25"/>
        <v>8608.44</v>
      </c>
      <c r="S348" t="s">
        <v>8314</v>
      </c>
      <c r="T348" t="s">
        <v>8319</v>
      </c>
    </row>
    <row r="349" spans="1:20" ht="42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3"/>
        <v>42322.537141203706</v>
      </c>
      <c r="K349">
        <v>1444910009</v>
      </c>
      <c r="L349" s="10">
        <f t="shared" si="24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111.59049999999999</v>
      </c>
      <c r="R349" s="6">
        <f t="shared" si="25"/>
        <v>22507.599999999999</v>
      </c>
      <c r="S349" t="s">
        <v>8314</v>
      </c>
      <c r="T349" t="s">
        <v>8319</v>
      </c>
    </row>
    <row r="350" spans="1:20" ht="42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3"/>
        <v>42237.58699074074</v>
      </c>
      <c r="K350">
        <v>1437573916</v>
      </c>
      <c r="L350" s="10">
        <f t="shared" si="24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103</v>
      </c>
      <c r="R350" s="6">
        <f t="shared" si="25"/>
        <v>5209.5</v>
      </c>
      <c r="S350" t="s">
        <v>8314</v>
      </c>
      <c r="T350" t="s">
        <v>8319</v>
      </c>
    </row>
    <row r="351" spans="1:20" ht="42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3"/>
        <v>42790.498935185184</v>
      </c>
      <c r="K351">
        <v>1485345508</v>
      </c>
      <c r="L351" s="10">
        <f t="shared" si="24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106.63570159857905</v>
      </c>
      <c r="R351" s="6">
        <f t="shared" si="25"/>
        <v>6087.09</v>
      </c>
      <c r="S351" t="s">
        <v>8314</v>
      </c>
      <c r="T351" t="s">
        <v>8319</v>
      </c>
    </row>
    <row r="352" spans="1:20" ht="42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3"/>
        <v>42624.165972222225</v>
      </c>
      <c r="K352">
        <v>1470274509</v>
      </c>
      <c r="L352" s="10">
        <f t="shared" si="24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114.75999999999999</v>
      </c>
      <c r="R352" s="6">
        <f t="shared" si="25"/>
        <v>14455.5</v>
      </c>
      <c r="S352" t="s">
        <v>8314</v>
      </c>
      <c r="T352" t="s">
        <v>8319</v>
      </c>
    </row>
    <row r="353" spans="1:20" ht="42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3"/>
        <v>42467.923078703709</v>
      </c>
      <c r="K353">
        <v>1456614554</v>
      </c>
      <c r="L353" s="10">
        <f t="shared" si="24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127.34117647058825</v>
      </c>
      <c r="R353" s="6">
        <f t="shared" si="25"/>
        <v>22130</v>
      </c>
      <c r="S353" t="s">
        <v>8314</v>
      </c>
      <c r="T353" t="s">
        <v>8319</v>
      </c>
    </row>
    <row r="354" spans="1:20" ht="42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3"/>
        <v>41920.167453703703</v>
      </c>
      <c r="K354">
        <v>1410148868</v>
      </c>
      <c r="L354" s="10">
        <f t="shared" si="24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116.56</v>
      </c>
      <c r="R354" s="6">
        <f t="shared" si="25"/>
        <v>5971</v>
      </c>
      <c r="S354" t="s">
        <v>8314</v>
      </c>
      <c r="T354" t="s">
        <v>8319</v>
      </c>
    </row>
    <row r="355" spans="1:20" ht="42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3"/>
        <v>42327.833553240736</v>
      </c>
      <c r="K355">
        <v>1445367619</v>
      </c>
      <c r="L355" s="10">
        <f t="shared" si="24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108.61819426615318</v>
      </c>
      <c r="R355" s="6">
        <f t="shared" si="25"/>
        <v>32036.59</v>
      </c>
      <c r="S355" t="s">
        <v>8314</v>
      </c>
      <c r="T355" t="s">
        <v>8319</v>
      </c>
    </row>
    <row r="356" spans="1:20" ht="42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3"/>
        <v>42468.786122685182</v>
      </c>
      <c r="K356">
        <v>1457553121</v>
      </c>
      <c r="L356" s="10">
        <f t="shared" si="24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103.94285714285714</v>
      </c>
      <c r="R356" s="6">
        <f t="shared" si="25"/>
        <v>1833.5</v>
      </c>
      <c r="S356" t="s">
        <v>8314</v>
      </c>
      <c r="T356" t="s">
        <v>8319</v>
      </c>
    </row>
    <row r="357" spans="1:20" ht="28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3"/>
        <v>41974.3355787037</v>
      </c>
      <c r="K357">
        <v>1414738994</v>
      </c>
      <c r="L357" s="10">
        <f t="shared" si="24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116.25714285714285</v>
      </c>
      <c r="R357" s="6">
        <f t="shared" si="25"/>
        <v>20427.5</v>
      </c>
      <c r="S357" t="s">
        <v>8314</v>
      </c>
      <c r="T357" t="s">
        <v>8319</v>
      </c>
    </row>
    <row r="358" spans="1:20" ht="28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3"/>
        <v>42445.761493055557</v>
      </c>
      <c r="K358">
        <v>1455563793</v>
      </c>
      <c r="L358" s="10">
        <f t="shared" si="24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102.69239999999999</v>
      </c>
      <c r="R358" s="6">
        <f t="shared" si="25"/>
        <v>3899.4650000000001</v>
      </c>
      <c r="S358" t="s">
        <v>8314</v>
      </c>
      <c r="T358" t="s">
        <v>8319</v>
      </c>
    </row>
    <row r="359" spans="1:20" ht="42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3"/>
        <v>42118.222187499996</v>
      </c>
      <c r="K359">
        <v>1426396797</v>
      </c>
      <c r="L359" s="10">
        <f t="shared" si="24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174</v>
      </c>
      <c r="R359" s="6">
        <f t="shared" si="25"/>
        <v>13201.5</v>
      </c>
      <c r="S359" t="s">
        <v>8314</v>
      </c>
      <c r="T359" t="s">
        <v>8319</v>
      </c>
    </row>
    <row r="360" spans="1:20" ht="42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3"/>
        <v>42536.625</v>
      </c>
      <c r="K360">
        <v>1463517521</v>
      </c>
      <c r="L360" s="10">
        <f t="shared" si="24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103.08800000000001</v>
      </c>
      <c r="R360" s="6">
        <f t="shared" si="25"/>
        <v>25905.5</v>
      </c>
      <c r="S360" t="s">
        <v>8314</v>
      </c>
      <c r="T360" t="s">
        <v>8319</v>
      </c>
    </row>
    <row r="361" spans="1:20" ht="42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3"/>
        <v>41957.216666666667</v>
      </c>
      <c r="K361">
        <v>1414028490</v>
      </c>
      <c r="L361" s="10">
        <f t="shared" si="24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104.85537190082646</v>
      </c>
      <c r="R361" s="6">
        <f t="shared" si="25"/>
        <v>12838.5</v>
      </c>
      <c r="S361" t="s">
        <v>8314</v>
      </c>
      <c r="T361" t="s">
        <v>8319</v>
      </c>
    </row>
    <row r="362" spans="1:20" ht="42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3"/>
        <v>42208.132638888885</v>
      </c>
      <c r="K362">
        <v>1433799180</v>
      </c>
      <c r="L362" s="10">
        <f t="shared" si="24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101.375</v>
      </c>
      <c r="R362" s="6">
        <f t="shared" si="25"/>
        <v>6126</v>
      </c>
      <c r="S362" t="s">
        <v>8314</v>
      </c>
      <c r="T362" t="s">
        <v>8319</v>
      </c>
    </row>
    <row r="363" spans="1:20" ht="42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3"/>
        <v>41966.042893518519</v>
      </c>
      <c r="K363">
        <v>1414108906</v>
      </c>
      <c r="L363" s="10">
        <f t="shared" si="24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111.07699999999998</v>
      </c>
      <c r="R363" s="6">
        <f t="shared" si="25"/>
        <v>19615.474999999999</v>
      </c>
      <c r="S363" t="s">
        <v>8314</v>
      </c>
      <c r="T363" t="s">
        <v>8319</v>
      </c>
    </row>
    <row r="364" spans="1:20" ht="42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3"/>
        <v>41859</v>
      </c>
      <c r="K364">
        <v>1405573391</v>
      </c>
      <c r="L364" s="10">
        <f t="shared" si="24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124.15933781686496</v>
      </c>
      <c r="R364" s="6">
        <f t="shared" si="25"/>
        <v>6043</v>
      </c>
      <c r="S364" t="s">
        <v>8314</v>
      </c>
      <c r="T364" t="s">
        <v>8319</v>
      </c>
    </row>
    <row r="365" spans="1:20" ht="42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3"/>
        <v>40300.806944444441</v>
      </c>
      <c r="K365">
        <v>1268934736</v>
      </c>
      <c r="L365" s="10">
        <f t="shared" si="24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101.33333333333334</v>
      </c>
      <c r="R365" s="6">
        <f t="shared" si="25"/>
        <v>4535</v>
      </c>
      <c r="S365" t="s">
        <v>8314</v>
      </c>
      <c r="T365" t="s">
        <v>8319</v>
      </c>
    </row>
    <row r="366" spans="1:20" ht="42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3"/>
        <v>41811.165972222225</v>
      </c>
      <c r="K366">
        <v>1400704672</v>
      </c>
      <c r="L366" s="10">
        <f t="shared" si="24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110.16142857142856</v>
      </c>
      <c r="R366" s="6">
        <f t="shared" si="25"/>
        <v>3912.15</v>
      </c>
      <c r="S366" t="s">
        <v>8314</v>
      </c>
      <c r="T366" t="s">
        <v>8319</v>
      </c>
    </row>
    <row r="367" spans="1:20" ht="42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3"/>
        <v>41698.606469907405</v>
      </c>
      <c r="K367">
        <v>1391005999</v>
      </c>
      <c r="L367" s="10">
        <f t="shared" si="24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103.97333333333334</v>
      </c>
      <c r="R367" s="6">
        <f t="shared" si="25"/>
        <v>7830.5</v>
      </c>
      <c r="S367" t="s">
        <v>8314</v>
      </c>
      <c r="T367" t="s">
        <v>8319</v>
      </c>
    </row>
    <row r="368" spans="1:20" ht="42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3"/>
        <v>41049.793032407404</v>
      </c>
      <c r="K368">
        <v>1334948518</v>
      </c>
      <c r="L368" s="10">
        <f t="shared" si="24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101.31578947368421</v>
      </c>
      <c r="R368" s="6">
        <f t="shared" si="25"/>
        <v>19317</v>
      </c>
      <c r="S368" t="s">
        <v>8314</v>
      </c>
      <c r="T368" t="s">
        <v>8319</v>
      </c>
    </row>
    <row r="369" spans="1:20" ht="42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3"/>
        <v>41395.207638888889</v>
      </c>
      <c r="K369">
        <v>1363960278</v>
      </c>
      <c r="L369" s="10">
        <f t="shared" si="24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103.3501</v>
      </c>
      <c r="R369" s="6">
        <f t="shared" si="25"/>
        <v>5227.0050000000001</v>
      </c>
      <c r="S369" t="s">
        <v>8314</v>
      </c>
      <c r="T369" t="s">
        <v>8319</v>
      </c>
    </row>
    <row r="370" spans="1:20" ht="42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3"/>
        <v>42078.563912037032</v>
      </c>
      <c r="K370">
        <v>1423405922</v>
      </c>
      <c r="L370" s="10">
        <f t="shared" si="24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104.11200000000001</v>
      </c>
      <c r="R370" s="6">
        <f t="shared" si="25"/>
        <v>6586.5</v>
      </c>
      <c r="S370" t="s">
        <v>8314</v>
      </c>
      <c r="T370" t="s">
        <v>8319</v>
      </c>
    </row>
    <row r="371" spans="1:20" ht="42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3"/>
        <v>40923.551724537036</v>
      </c>
      <c r="K371">
        <v>1324041269</v>
      </c>
      <c r="L371" s="10">
        <f t="shared" si="24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110.15569230769231</v>
      </c>
      <c r="R371" s="6">
        <f t="shared" si="25"/>
        <v>3663.56</v>
      </c>
      <c r="S371" t="s">
        <v>8314</v>
      </c>
      <c r="T371" t="s">
        <v>8319</v>
      </c>
    </row>
    <row r="372" spans="1:20" ht="42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3"/>
        <v>42741.795138888891</v>
      </c>
      <c r="K372">
        <v>1481137500</v>
      </c>
      <c r="L372" s="10">
        <f t="shared" si="24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122.02</v>
      </c>
      <c r="R372" s="6">
        <f t="shared" si="25"/>
        <v>15274</v>
      </c>
      <c r="S372" t="s">
        <v>8314</v>
      </c>
      <c r="T372" t="s">
        <v>8319</v>
      </c>
    </row>
    <row r="373" spans="1:20" ht="42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3"/>
        <v>41306.767812500002</v>
      </c>
      <c r="K373">
        <v>1355855139</v>
      </c>
      <c r="L373" s="10">
        <f t="shared" si="24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114.16866666666667</v>
      </c>
      <c r="R373" s="6">
        <f t="shared" si="25"/>
        <v>86157.5</v>
      </c>
      <c r="S373" t="s">
        <v>8314</v>
      </c>
      <c r="T373" t="s">
        <v>8319</v>
      </c>
    </row>
    <row r="374" spans="1:20" ht="28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3"/>
        <v>42465.666666666672</v>
      </c>
      <c r="K374">
        <v>1456408244</v>
      </c>
      <c r="L374" s="10">
        <f t="shared" si="24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125.33333333333334</v>
      </c>
      <c r="R374" s="6">
        <f t="shared" si="25"/>
        <v>192.5</v>
      </c>
      <c r="S374" t="s">
        <v>8314</v>
      </c>
      <c r="T374" t="s">
        <v>8319</v>
      </c>
    </row>
    <row r="375" spans="1:20" ht="42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3"/>
        <v>41108.91201388889</v>
      </c>
      <c r="K375">
        <v>1340056398</v>
      </c>
      <c r="L375" s="10">
        <f t="shared" si="24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106.66666666666667</v>
      </c>
      <c r="R375" s="6">
        <f t="shared" si="25"/>
        <v>4044.5</v>
      </c>
      <c r="S375" t="s">
        <v>8314</v>
      </c>
      <c r="T375" t="s">
        <v>8319</v>
      </c>
    </row>
    <row r="376" spans="1:20" ht="42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3"/>
        <v>40802.889247685183</v>
      </c>
      <c r="K376">
        <v>1312320031</v>
      </c>
      <c r="L376" s="10">
        <f t="shared" si="24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130.65</v>
      </c>
      <c r="R376" s="6">
        <f t="shared" si="25"/>
        <v>4006.5</v>
      </c>
      <c r="S376" t="s">
        <v>8314</v>
      </c>
      <c r="T376" t="s">
        <v>8319</v>
      </c>
    </row>
    <row r="377" spans="1:20" ht="42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3"/>
        <v>41699.720833333333</v>
      </c>
      <c r="K377">
        <v>1390088311</v>
      </c>
      <c r="L377" s="10">
        <f t="shared" si="24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120</v>
      </c>
      <c r="R377" s="6">
        <f t="shared" si="25"/>
        <v>307</v>
      </c>
      <c r="S377" t="s">
        <v>8314</v>
      </c>
      <c r="T377" t="s">
        <v>8319</v>
      </c>
    </row>
    <row r="378" spans="1:20" ht="42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3"/>
        <v>42607.452731481477</v>
      </c>
      <c r="K378">
        <v>1469443916</v>
      </c>
      <c r="L378" s="10">
        <f t="shared" si="24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ref="Q378:Q441" si="26">(1+((E378-D378)/D378))*100</f>
        <v>105.9591836734694</v>
      </c>
      <c r="R378" s="6">
        <f t="shared" si="25"/>
        <v>1322</v>
      </c>
      <c r="S378" t="s">
        <v>8314</v>
      </c>
      <c r="T378" t="s">
        <v>8319</v>
      </c>
    </row>
    <row r="379" spans="1:20" ht="42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3"/>
        <v>42322.292361111111</v>
      </c>
      <c r="K379">
        <v>1444888868</v>
      </c>
      <c r="L379" s="10">
        <f t="shared" si="24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6"/>
        <v>114.39999999999999</v>
      </c>
      <c r="R379" s="6">
        <f t="shared" si="25"/>
        <v>6930.5</v>
      </c>
      <c r="S379" t="s">
        <v>8314</v>
      </c>
      <c r="T379" t="s">
        <v>8319</v>
      </c>
    </row>
    <row r="380" spans="1:20" ht="57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3"/>
        <v>42394.994444444441</v>
      </c>
      <c r="K380">
        <v>1451655808</v>
      </c>
      <c r="L380" s="10">
        <f t="shared" si="24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6"/>
        <v>111.76666666666665</v>
      </c>
      <c r="R380" s="6">
        <f t="shared" si="25"/>
        <v>1718</v>
      </c>
      <c r="S380" t="s">
        <v>8314</v>
      </c>
      <c r="T380" t="s">
        <v>8319</v>
      </c>
    </row>
    <row r="381" spans="1:20" ht="42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3"/>
        <v>41032.688333333332</v>
      </c>
      <c r="K381">
        <v>1332174672</v>
      </c>
      <c r="L381" s="10">
        <f t="shared" si="24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6"/>
        <v>116.08000000000001</v>
      </c>
      <c r="R381" s="6">
        <f t="shared" si="25"/>
        <v>8780.5</v>
      </c>
      <c r="S381" t="s">
        <v>8314</v>
      </c>
      <c r="T381" t="s">
        <v>8319</v>
      </c>
    </row>
    <row r="382" spans="1:20" ht="42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3"/>
        <v>42392.719814814816</v>
      </c>
      <c r="K382">
        <v>1451409392</v>
      </c>
      <c r="L382" s="10">
        <f t="shared" si="24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6"/>
        <v>141.5</v>
      </c>
      <c r="R382" s="6">
        <f t="shared" si="25"/>
        <v>2854.5</v>
      </c>
      <c r="S382" t="s">
        <v>8314</v>
      </c>
      <c r="T382" t="s">
        <v>8319</v>
      </c>
    </row>
    <row r="383" spans="1:20" ht="42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3"/>
        <v>41120.208333333336</v>
      </c>
      <c r="K383">
        <v>1340642717</v>
      </c>
      <c r="L383" s="10">
        <f t="shared" si="24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6"/>
        <v>104.72999999999999</v>
      </c>
      <c r="R383" s="6">
        <f t="shared" si="25"/>
        <v>13216.75</v>
      </c>
      <c r="S383" t="s">
        <v>8314</v>
      </c>
      <c r="T383" t="s">
        <v>8319</v>
      </c>
    </row>
    <row r="384" spans="1:20" ht="57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3"/>
        <v>41158.709490740745</v>
      </c>
      <c r="K384">
        <v>1345741300</v>
      </c>
      <c r="L384" s="10">
        <f t="shared" si="24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6"/>
        <v>255.83333333333337</v>
      </c>
      <c r="R384" s="6">
        <f t="shared" si="25"/>
        <v>778.5</v>
      </c>
      <c r="S384" t="s">
        <v>8314</v>
      </c>
      <c r="T384" t="s">
        <v>8319</v>
      </c>
    </row>
    <row r="385" spans="1:20" ht="42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3"/>
        <v>41778.117581018516</v>
      </c>
      <c r="K385">
        <v>1398480559</v>
      </c>
      <c r="L385" s="10">
        <f t="shared" si="24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6"/>
        <v>206.70670670670671</v>
      </c>
      <c r="R385" s="6">
        <f t="shared" si="25"/>
        <v>1056.5</v>
      </c>
      <c r="S385" t="s">
        <v>8314</v>
      </c>
      <c r="T385" t="s">
        <v>8319</v>
      </c>
    </row>
    <row r="386" spans="1:20" ht="42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3"/>
        <v>42010.781793981485</v>
      </c>
      <c r="K386">
        <v>1417977947</v>
      </c>
      <c r="L386" s="10">
        <f t="shared" si="24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6"/>
        <v>112.105</v>
      </c>
      <c r="R386" s="6">
        <f t="shared" si="25"/>
        <v>11402</v>
      </c>
      <c r="S386" t="s">
        <v>8314</v>
      </c>
      <c r="T386" t="s">
        <v>8319</v>
      </c>
    </row>
    <row r="387" spans="1:20" ht="42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7">(((I387/60)/60)/24)+DATE(1970,1,1)</f>
        <v>41964.626168981486</v>
      </c>
      <c r="K387">
        <v>1413986501</v>
      </c>
      <c r="L387" s="10">
        <f t="shared" ref="L387:L450" si="28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6"/>
        <v>105.982</v>
      </c>
      <c r="R387" s="6">
        <f t="shared" ref="R387:R450" si="29">AVERAGE(E387,N387)</f>
        <v>13366.25</v>
      </c>
      <c r="S387" t="s">
        <v>8314</v>
      </c>
      <c r="T387" t="s">
        <v>8319</v>
      </c>
    </row>
    <row r="388" spans="1:20" ht="42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7"/>
        <v>42226.951284722221</v>
      </c>
      <c r="K388">
        <v>1437950991</v>
      </c>
      <c r="L388" s="10">
        <f t="shared" si="2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100.16666666666667</v>
      </c>
      <c r="R388" s="6">
        <f t="shared" si="29"/>
        <v>307</v>
      </c>
      <c r="S388" t="s">
        <v>8314</v>
      </c>
      <c r="T388" t="s">
        <v>8319</v>
      </c>
    </row>
    <row r="389" spans="1:20" ht="42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7"/>
        <v>42231.25</v>
      </c>
      <c r="K389">
        <v>1436976858</v>
      </c>
      <c r="L389" s="10">
        <f t="shared" si="2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213.98947368421057</v>
      </c>
      <c r="R389" s="6">
        <f t="shared" si="29"/>
        <v>40939</v>
      </c>
      <c r="S389" t="s">
        <v>8314</v>
      </c>
      <c r="T389" t="s">
        <v>8319</v>
      </c>
    </row>
    <row r="390" spans="1:20" ht="42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7"/>
        <v>42579.076157407413</v>
      </c>
      <c r="K390">
        <v>1467078580</v>
      </c>
      <c r="L390" s="10">
        <f t="shared" si="2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126.16000000000001</v>
      </c>
      <c r="R390" s="6">
        <f t="shared" si="29"/>
        <v>3189.5</v>
      </c>
      <c r="S390" t="s">
        <v>8314</v>
      </c>
      <c r="T390" t="s">
        <v>8319</v>
      </c>
    </row>
    <row r="391" spans="1:20" ht="42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7"/>
        <v>41705.957638888889</v>
      </c>
      <c r="K391">
        <v>1391477450</v>
      </c>
      <c r="L391" s="10">
        <f t="shared" si="2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181.53547058823528</v>
      </c>
      <c r="R391" s="6">
        <f t="shared" si="29"/>
        <v>62477.06</v>
      </c>
      <c r="S391" t="s">
        <v>8314</v>
      </c>
      <c r="T391" t="s">
        <v>8319</v>
      </c>
    </row>
    <row r="392" spans="1:20" ht="42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7"/>
        <v>42132.036712962959</v>
      </c>
      <c r="K392">
        <v>1429318372</v>
      </c>
      <c r="L392" s="10">
        <f t="shared" si="2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100</v>
      </c>
      <c r="R392" s="6">
        <f t="shared" si="29"/>
        <v>507</v>
      </c>
      <c r="S392" t="s">
        <v>8314</v>
      </c>
      <c r="T392" t="s">
        <v>8319</v>
      </c>
    </row>
    <row r="393" spans="1:20" ht="42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7"/>
        <v>40895.040972222225</v>
      </c>
      <c r="K393">
        <v>1321578051</v>
      </c>
      <c r="L393" s="10">
        <f t="shared" si="2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100.61</v>
      </c>
      <c r="R393" s="6">
        <f t="shared" si="29"/>
        <v>10157.5</v>
      </c>
      <c r="S393" t="s">
        <v>8314</v>
      </c>
      <c r="T393" t="s">
        <v>8319</v>
      </c>
    </row>
    <row r="394" spans="1:20" ht="42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7"/>
        <v>40794.125</v>
      </c>
      <c r="K394">
        <v>1312823571</v>
      </c>
      <c r="L394" s="10">
        <f t="shared" si="2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100.9027027027027</v>
      </c>
      <c r="R394" s="6">
        <f t="shared" si="29"/>
        <v>9436.5</v>
      </c>
      <c r="S394" t="s">
        <v>8314</v>
      </c>
      <c r="T394" t="s">
        <v>8319</v>
      </c>
    </row>
    <row r="395" spans="1:20" ht="28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7"/>
        <v>41557.708935185183</v>
      </c>
      <c r="K395">
        <v>1378746052</v>
      </c>
      <c r="L395" s="10">
        <f t="shared" si="2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110.446</v>
      </c>
      <c r="R395" s="6">
        <f t="shared" si="29"/>
        <v>27787</v>
      </c>
      <c r="S395" t="s">
        <v>8314</v>
      </c>
      <c r="T395" t="s">
        <v>8319</v>
      </c>
    </row>
    <row r="396" spans="1:20" ht="42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7"/>
        <v>42477.776412037041</v>
      </c>
      <c r="K396">
        <v>1455737882</v>
      </c>
      <c r="L396" s="10">
        <f t="shared" si="2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111.8936170212766</v>
      </c>
      <c r="R396" s="6">
        <f t="shared" si="29"/>
        <v>2654.5</v>
      </c>
      <c r="S396" t="s">
        <v>8314</v>
      </c>
      <c r="T396" t="s">
        <v>8319</v>
      </c>
    </row>
    <row r="397" spans="1:20" ht="42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7"/>
        <v>41026.897222222222</v>
      </c>
      <c r="K397">
        <v>1332452960</v>
      </c>
      <c r="L397" s="10">
        <f t="shared" si="2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108.04450000000001</v>
      </c>
      <c r="R397" s="6">
        <f t="shared" si="29"/>
        <v>5494.2250000000004</v>
      </c>
      <c r="S397" t="s">
        <v>8314</v>
      </c>
      <c r="T397" t="s">
        <v>8319</v>
      </c>
    </row>
    <row r="398" spans="1:20" ht="42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7"/>
        <v>41097.564884259256</v>
      </c>
      <c r="K398">
        <v>1340372006</v>
      </c>
      <c r="L398" s="10">
        <f t="shared" si="2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106.66666666666667</v>
      </c>
      <c r="R398" s="6">
        <f t="shared" si="29"/>
        <v>8098</v>
      </c>
      <c r="S398" t="s">
        <v>8314</v>
      </c>
      <c r="T398" t="s">
        <v>8319</v>
      </c>
    </row>
    <row r="399" spans="1:20" ht="57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7"/>
        <v>40422.155555555553</v>
      </c>
      <c r="K399">
        <v>1279651084</v>
      </c>
      <c r="L399" s="10">
        <f t="shared" si="2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103.90027322404372</v>
      </c>
      <c r="R399" s="6">
        <f t="shared" si="29"/>
        <v>6579.1750000000002</v>
      </c>
      <c r="S399" t="s">
        <v>8314</v>
      </c>
      <c r="T399" t="s">
        <v>8319</v>
      </c>
    </row>
    <row r="400" spans="1:20" ht="42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7"/>
        <v>42123.793124999997</v>
      </c>
      <c r="K400">
        <v>1426446126</v>
      </c>
      <c r="L400" s="10">
        <f t="shared" si="2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125.16000000000001</v>
      </c>
      <c r="R400" s="6">
        <f t="shared" si="29"/>
        <v>4727</v>
      </c>
      <c r="S400" t="s">
        <v>8314</v>
      </c>
      <c r="T400" t="s">
        <v>8319</v>
      </c>
    </row>
    <row r="401" spans="1:20" ht="42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7"/>
        <v>42718.5</v>
      </c>
      <c r="K401">
        <v>1479070867</v>
      </c>
      <c r="L401" s="10">
        <f t="shared" si="2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106.80499999999999</v>
      </c>
      <c r="R401" s="6">
        <f t="shared" si="29"/>
        <v>10728</v>
      </c>
      <c r="S401" t="s">
        <v>8314</v>
      </c>
      <c r="T401" t="s">
        <v>8319</v>
      </c>
    </row>
    <row r="402" spans="1:20" ht="42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7"/>
        <v>41776.145833333336</v>
      </c>
      <c r="K402">
        <v>1397661347</v>
      </c>
      <c r="L402" s="10">
        <f t="shared" si="2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112.30249999999999</v>
      </c>
      <c r="R402" s="6">
        <f t="shared" si="29"/>
        <v>5646.125</v>
      </c>
      <c r="S402" t="s">
        <v>8314</v>
      </c>
      <c r="T402" t="s">
        <v>8319</v>
      </c>
    </row>
    <row r="403" spans="1:20" ht="42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7"/>
        <v>40762.842245370368</v>
      </c>
      <c r="K403">
        <v>1310155970</v>
      </c>
      <c r="L403" s="10">
        <f t="shared" si="2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103.812</v>
      </c>
      <c r="R403" s="6">
        <f t="shared" si="29"/>
        <v>25989.5</v>
      </c>
      <c r="S403" t="s">
        <v>8314</v>
      </c>
      <c r="T403" t="s">
        <v>8319</v>
      </c>
    </row>
    <row r="404" spans="1:20" ht="42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7"/>
        <v>42313.58121527778</v>
      </c>
      <c r="K404">
        <v>1444913817</v>
      </c>
      <c r="L404" s="10">
        <f t="shared" si="2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141.65</v>
      </c>
      <c r="R404" s="6">
        <f t="shared" si="29"/>
        <v>1438</v>
      </c>
      <c r="S404" t="s">
        <v>8314</v>
      </c>
      <c r="T404" t="s">
        <v>8319</v>
      </c>
    </row>
    <row r="405" spans="1:20" ht="42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7"/>
        <v>40765.297222222223</v>
      </c>
      <c r="K405">
        <v>1308900441</v>
      </c>
      <c r="L405" s="10">
        <f t="shared" si="2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105.25999999999999</v>
      </c>
      <c r="R405" s="6">
        <f t="shared" si="29"/>
        <v>2666.5</v>
      </c>
      <c r="S405" t="s">
        <v>8314</v>
      </c>
      <c r="T405" t="s">
        <v>8319</v>
      </c>
    </row>
    <row r="406" spans="1:20" ht="42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7"/>
        <v>41675.961111111108</v>
      </c>
      <c r="K406">
        <v>1389107062</v>
      </c>
      <c r="L406" s="10">
        <f t="shared" si="2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103.09142857142857</v>
      </c>
      <c r="R406" s="6">
        <f t="shared" si="29"/>
        <v>18176.5</v>
      </c>
      <c r="S406" t="s">
        <v>8314</v>
      </c>
      <c r="T406" t="s">
        <v>8319</v>
      </c>
    </row>
    <row r="407" spans="1:20" ht="28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7"/>
        <v>41704.08494212963</v>
      </c>
      <c r="K407">
        <v>1391479339</v>
      </c>
      <c r="L407" s="10">
        <f t="shared" si="2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107.6595744680851</v>
      </c>
      <c r="R407" s="6">
        <f t="shared" si="29"/>
        <v>1545.5</v>
      </c>
      <c r="S407" t="s">
        <v>8314</v>
      </c>
      <c r="T407" t="s">
        <v>8319</v>
      </c>
    </row>
    <row r="408" spans="1:20" ht="42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7"/>
        <v>40672.249305555553</v>
      </c>
      <c r="K408">
        <v>1301975637</v>
      </c>
      <c r="L408" s="10">
        <f t="shared" si="2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107.70464285714286</v>
      </c>
      <c r="R408" s="6">
        <f t="shared" si="29"/>
        <v>1525.365</v>
      </c>
      <c r="S408" t="s">
        <v>8314</v>
      </c>
      <c r="T408" t="s">
        <v>8319</v>
      </c>
    </row>
    <row r="409" spans="1:20" ht="42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7"/>
        <v>40866.912615740745</v>
      </c>
      <c r="K409">
        <v>1316552050</v>
      </c>
      <c r="L409" s="10">
        <f t="shared" si="2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101.55000000000001</v>
      </c>
      <c r="R409" s="6">
        <f t="shared" si="29"/>
        <v>1026.5</v>
      </c>
      <c r="S409" t="s">
        <v>8314</v>
      </c>
      <c r="T409" t="s">
        <v>8319</v>
      </c>
    </row>
    <row r="410" spans="1:20" ht="42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7"/>
        <v>41583.777662037035</v>
      </c>
      <c r="K410">
        <v>1380217190</v>
      </c>
      <c r="L410" s="10">
        <f t="shared" si="2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101.43766666666667</v>
      </c>
      <c r="R410" s="6">
        <f t="shared" si="29"/>
        <v>3062.13</v>
      </c>
      <c r="S410" t="s">
        <v>8314</v>
      </c>
      <c r="T410" t="s">
        <v>8319</v>
      </c>
    </row>
    <row r="411" spans="1:20" ht="42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7"/>
        <v>42573.862777777773</v>
      </c>
      <c r="K411">
        <v>1466628144</v>
      </c>
      <c r="L411" s="10">
        <f t="shared" si="2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136.79999999999998</v>
      </c>
      <c r="R411" s="6">
        <f t="shared" si="29"/>
        <v>349.5</v>
      </c>
      <c r="S411" t="s">
        <v>8314</v>
      </c>
      <c r="T411" t="s">
        <v>8319</v>
      </c>
    </row>
    <row r="412" spans="1:20" ht="42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7"/>
        <v>42173.981446759266</v>
      </c>
      <c r="K412">
        <v>1429486397</v>
      </c>
      <c r="L412" s="10">
        <f t="shared" si="2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128.29999999999998</v>
      </c>
      <c r="R412" s="6">
        <f t="shared" si="29"/>
        <v>645</v>
      </c>
      <c r="S412" t="s">
        <v>8314</v>
      </c>
      <c r="T412" t="s">
        <v>8319</v>
      </c>
    </row>
    <row r="413" spans="1:20" ht="42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7"/>
        <v>41630.208333333336</v>
      </c>
      <c r="K413">
        <v>1384920804</v>
      </c>
      <c r="L413" s="10">
        <f t="shared" si="2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101.05</v>
      </c>
      <c r="R413" s="6">
        <f t="shared" si="29"/>
        <v>15278</v>
      </c>
      <c r="S413" t="s">
        <v>8314</v>
      </c>
      <c r="T413" t="s">
        <v>8319</v>
      </c>
    </row>
    <row r="414" spans="1:20" ht="42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7"/>
        <v>41115.742800925924</v>
      </c>
      <c r="K414">
        <v>1341856178</v>
      </c>
      <c r="L414" s="10">
        <f t="shared" si="2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126.84</v>
      </c>
      <c r="R414" s="6">
        <f t="shared" si="29"/>
        <v>1613</v>
      </c>
      <c r="S414" t="s">
        <v>8314</v>
      </c>
      <c r="T414" t="s">
        <v>8319</v>
      </c>
    </row>
    <row r="415" spans="1:20" ht="42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7"/>
        <v>41109.877442129626</v>
      </c>
      <c r="K415">
        <v>1340139811</v>
      </c>
      <c r="L415" s="10">
        <f t="shared" si="2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105.0859375</v>
      </c>
      <c r="R415" s="6">
        <f t="shared" si="29"/>
        <v>6811</v>
      </c>
      <c r="S415" t="s">
        <v>8314</v>
      </c>
      <c r="T415" t="s">
        <v>8319</v>
      </c>
    </row>
    <row r="416" spans="1:20" ht="42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7"/>
        <v>41559.063252314816</v>
      </c>
      <c r="K416">
        <v>1378949465</v>
      </c>
      <c r="L416" s="10">
        <f t="shared" si="2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102.85405405405406</v>
      </c>
      <c r="R416" s="6">
        <f t="shared" si="29"/>
        <v>9618</v>
      </c>
      <c r="S416" t="s">
        <v>8314</v>
      </c>
      <c r="T416" t="s">
        <v>8319</v>
      </c>
    </row>
    <row r="417" spans="1:20" ht="57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7"/>
        <v>41929.5</v>
      </c>
      <c r="K417">
        <v>1411417602</v>
      </c>
      <c r="L417" s="10">
        <f t="shared" si="28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102.14714285714285</v>
      </c>
      <c r="R417" s="6">
        <f t="shared" si="29"/>
        <v>725.53</v>
      </c>
      <c r="S417" t="s">
        <v>8314</v>
      </c>
      <c r="T417" t="s">
        <v>8319</v>
      </c>
    </row>
    <row r="418" spans="1:20" ht="42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7"/>
        <v>41678.396192129629</v>
      </c>
      <c r="K418">
        <v>1389259831</v>
      </c>
      <c r="L418" s="10">
        <f t="shared" si="2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120.21700000000001</v>
      </c>
      <c r="R418" s="6">
        <f t="shared" si="29"/>
        <v>613.58500000000004</v>
      </c>
      <c r="S418" t="s">
        <v>8314</v>
      </c>
      <c r="T418" t="s">
        <v>8319</v>
      </c>
    </row>
    <row r="419" spans="1:20" ht="42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7"/>
        <v>41372.189583333333</v>
      </c>
      <c r="K419">
        <v>1364426260</v>
      </c>
      <c r="L419" s="10">
        <f t="shared" si="2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100.24761904761905</v>
      </c>
      <c r="R419" s="6">
        <f t="shared" si="29"/>
        <v>5289</v>
      </c>
      <c r="S419" t="s">
        <v>8314</v>
      </c>
      <c r="T419" t="s">
        <v>8319</v>
      </c>
    </row>
    <row r="420" spans="1:20" ht="42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7"/>
        <v>42208.282372685186</v>
      </c>
      <c r="K420">
        <v>1435041997</v>
      </c>
      <c r="L420" s="10">
        <f t="shared" si="2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100.63392857142857</v>
      </c>
      <c r="R420" s="6">
        <f t="shared" si="29"/>
        <v>11323</v>
      </c>
      <c r="S420" t="s">
        <v>8314</v>
      </c>
      <c r="T420" t="s">
        <v>8319</v>
      </c>
    </row>
    <row r="421" spans="1:20" ht="42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7"/>
        <v>41454.842442129629</v>
      </c>
      <c r="K421">
        <v>1367352787</v>
      </c>
      <c r="L421" s="10">
        <f t="shared" si="2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100.4375</v>
      </c>
      <c r="R421" s="6">
        <f t="shared" si="29"/>
        <v>4054</v>
      </c>
      <c r="S421" t="s">
        <v>8314</v>
      </c>
      <c r="T421" t="s">
        <v>8319</v>
      </c>
    </row>
    <row r="422" spans="1:20" ht="42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7"/>
        <v>41712.194803240738</v>
      </c>
      <c r="K422">
        <v>1392183631</v>
      </c>
      <c r="L422" s="10">
        <f t="shared" si="28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0.43939393939393945</v>
      </c>
      <c r="R422" s="6">
        <f t="shared" si="29"/>
        <v>8.75</v>
      </c>
      <c r="S422" t="s">
        <v>8314</v>
      </c>
      <c r="T422" t="s">
        <v>8320</v>
      </c>
    </row>
    <row r="423" spans="1:20" ht="42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7"/>
        <v>42237.491388888884</v>
      </c>
      <c r="K423">
        <v>1434973656</v>
      </c>
      <c r="L423" s="10">
        <f t="shared" si="2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2.0066666666666677</v>
      </c>
      <c r="R423" s="6">
        <f t="shared" si="29"/>
        <v>153.5</v>
      </c>
      <c r="S423" t="s">
        <v>8314</v>
      </c>
      <c r="T423" t="s">
        <v>8320</v>
      </c>
    </row>
    <row r="424" spans="1:20" ht="42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7"/>
        <v>41893.260381944441</v>
      </c>
      <c r="K424">
        <v>1407824097</v>
      </c>
      <c r="L424" s="10">
        <f t="shared" si="2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1.0750000000000037</v>
      </c>
      <c r="R424" s="6">
        <f t="shared" si="29"/>
        <v>221</v>
      </c>
      <c r="S424" t="s">
        <v>8314</v>
      </c>
      <c r="T424" t="s">
        <v>8320</v>
      </c>
    </row>
    <row r="425" spans="1:20" ht="42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7"/>
        <v>41430.92627314815</v>
      </c>
      <c r="K425">
        <v>1367878430</v>
      </c>
      <c r="L425" s="10">
        <f t="shared" si="2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0.76500000000000457</v>
      </c>
      <c r="R425" s="6">
        <f t="shared" si="29"/>
        <v>83</v>
      </c>
      <c r="S425" t="s">
        <v>8314</v>
      </c>
      <c r="T425" t="s">
        <v>8320</v>
      </c>
    </row>
    <row r="426" spans="1:20" ht="42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7"/>
        <v>40994.334479166668</v>
      </c>
      <c r="K426">
        <v>1327568499</v>
      </c>
      <c r="L426" s="10">
        <f t="shared" si="2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6.7966666666666731</v>
      </c>
      <c r="R426" s="6">
        <f t="shared" si="29"/>
        <v>104.45</v>
      </c>
      <c r="S426" t="s">
        <v>8314</v>
      </c>
      <c r="T426" t="s">
        <v>8320</v>
      </c>
    </row>
    <row r="427" spans="1:20" ht="42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7"/>
        <v>42335.902824074074</v>
      </c>
      <c r="K427">
        <v>1443472804</v>
      </c>
      <c r="L427" s="10">
        <f t="shared" si="2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1.2000000000000899E-2</v>
      </c>
      <c r="R427" s="6">
        <f t="shared" si="29"/>
        <v>4</v>
      </c>
      <c r="S427" t="s">
        <v>8314</v>
      </c>
      <c r="T427" t="s">
        <v>8320</v>
      </c>
    </row>
    <row r="428" spans="1:20" ht="42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7"/>
        <v>42430.711967592593</v>
      </c>
      <c r="K428">
        <v>1454259914</v>
      </c>
      <c r="L428" s="10">
        <f t="shared" si="2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1.3299999999999979</v>
      </c>
      <c r="R428" s="6">
        <f t="shared" si="29"/>
        <v>70.5</v>
      </c>
      <c r="S428" t="s">
        <v>8314</v>
      </c>
      <c r="T428" t="s">
        <v>8320</v>
      </c>
    </row>
    <row r="429" spans="1:20" ht="42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7"/>
        <v>42299.790972222225</v>
      </c>
      <c r="K429">
        <v>1444340940</v>
      </c>
      <c r="L429" s="10">
        <f t="shared" si="2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>
        <f t="shared" si="29"/>
        <v>0</v>
      </c>
      <c r="S429" t="s">
        <v>8314</v>
      </c>
      <c r="T429" t="s">
        <v>8320</v>
      </c>
    </row>
    <row r="430" spans="1:20" ht="28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7"/>
        <v>41806.916666666664</v>
      </c>
      <c r="K430">
        <v>1400523845</v>
      </c>
      <c r="L430" s="10">
        <f t="shared" si="2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5.6333333333333346</v>
      </c>
      <c r="R430" s="6">
        <f t="shared" si="29"/>
        <v>344.5</v>
      </c>
      <c r="S430" t="s">
        <v>8314</v>
      </c>
      <c r="T430" t="s">
        <v>8320</v>
      </c>
    </row>
    <row r="431" spans="1:20" ht="57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7"/>
        <v>40144.207638888889</v>
      </c>
      <c r="K431">
        <v>1252964282</v>
      </c>
      <c r="L431" s="10">
        <f t="shared" si="2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>
        <f t="shared" si="29"/>
        <v>0</v>
      </c>
      <c r="S431" t="s">
        <v>8314</v>
      </c>
      <c r="T431" t="s">
        <v>8320</v>
      </c>
    </row>
    <row r="432" spans="1:20" ht="42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7"/>
        <v>41528.107256944444</v>
      </c>
      <c r="K432">
        <v>1377570867</v>
      </c>
      <c r="L432" s="10">
        <f t="shared" si="2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2.4000000000000021</v>
      </c>
      <c r="R432" s="6">
        <f t="shared" si="29"/>
        <v>14.5</v>
      </c>
      <c r="S432" t="s">
        <v>8314</v>
      </c>
      <c r="T432" t="s">
        <v>8320</v>
      </c>
    </row>
    <row r="433" spans="1:20" ht="42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7"/>
        <v>42556.871331018512</v>
      </c>
      <c r="K433">
        <v>1465160083</v>
      </c>
      <c r="L433" s="10">
        <f t="shared" si="2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13.83333333333333</v>
      </c>
      <c r="R433" s="6">
        <f t="shared" si="29"/>
        <v>211.5</v>
      </c>
      <c r="S433" t="s">
        <v>8314</v>
      </c>
      <c r="T433" t="s">
        <v>8320</v>
      </c>
    </row>
    <row r="434" spans="1:20" ht="42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7"/>
        <v>42298.726631944446</v>
      </c>
      <c r="K434">
        <v>1440264381</v>
      </c>
      <c r="L434" s="10">
        <f t="shared" si="2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9.4999999999999964</v>
      </c>
      <c r="R434" s="6">
        <f t="shared" si="29"/>
        <v>289</v>
      </c>
      <c r="S434" t="s">
        <v>8314</v>
      </c>
      <c r="T434" t="s">
        <v>8320</v>
      </c>
    </row>
    <row r="435" spans="1:20" ht="57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7"/>
        <v>42288.629884259266</v>
      </c>
      <c r="K435">
        <v>1439392022</v>
      </c>
      <c r="L435" s="10">
        <f t="shared" si="2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>
        <f t="shared" si="29"/>
        <v>0</v>
      </c>
      <c r="S435" t="s">
        <v>8314</v>
      </c>
      <c r="T435" t="s">
        <v>8320</v>
      </c>
    </row>
    <row r="436" spans="1:20" ht="42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7"/>
        <v>41609.876180555555</v>
      </c>
      <c r="K436">
        <v>1383076902</v>
      </c>
      <c r="L436" s="10">
        <f t="shared" si="2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5.0000000000000044</v>
      </c>
      <c r="R436" s="6">
        <f t="shared" si="29"/>
        <v>63.5</v>
      </c>
      <c r="S436" t="s">
        <v>8314</v>
      </c>
      <c r="T436" t="s">
        <v>8320</v>
      </c>
    </row>
    <row r="437" spans="1:20" ht="42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7"/>
        <v>41530.747453703705</v>
      </c>
      <c r="K437">
        <v>1376502980</v>
      </c>
      <c r="L437" s="10">
        <f t="shared" si="2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2.7272727272764641E-3</v>
      </c>
      <c r="R437" s="6">
        <f t="shared" si="29"/>
        <v>3</v>
      </c>
      <c r="S437" t="s">
        <v>8314</v>
      </c>
      <c r="T437" t="s">
        <v>8320</v>
      </c>
    </row>
    <row r="438" spans="1:20" ht="42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7"/>
        <v>41486.36241898148</v>
      </c>
      <c r="K438">
        <v>1372668113</v>
      </c>
      <c r="L438" s="10">
        <f t="shared" si="28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>
        <f t="shared" si="29"/>
        <v>0</v>
      </c>
      <c r="S438" t="s">
        <v>8314</v>
      </c>
      <c r="T438" t="s">
        <v>8320</v>
      </c>
    </row>
    <row r="439" spans="1:20" ht="42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7"/>
        <v>42651.31858796296</v>
      </c>
      <c r="K439">
        <v>1470728326</v>
      </c>
      <c r="L439" s="10">
        <f t="shared" si="28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>
        <f t="shared" si="29"/>
        <v>0</v>
      </c>
      <c r="S439" t="s">
        <v>8314</v>
      </c>
      <c r="T439" t="s">
        <v>8320</v>
      </c>
    </row>
    <row r="440" spans="1:20" ht="42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7"/>
        <v>42326.302754629629</v>
      </c>
      <c r="K440">
        <v>1445235358</v>
      </c>
      <c r="L440" s="10">
        <f t="shared" si="2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</v>
      </c>
      <c r="R440" s="6">
        <f t="shared" si="29"/>
        <v>943.5</v>
      </c>
      <c r="S440" t="s">
        <v>8314</v>
      </c>
      <c r="T440" t="s">
        <v>8320</v>
      </c>
    </row>
    <row r="441" spans="1:20" ht="42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7"/>
        <v>41929.761782407404</v>
      </c>
      <c r="K441">
        <v>1412705818</v>
      </c>
      <c r="L441" s="10">
        <f t="shared" si="2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>
        <f t="shared" si="29"/>
        <v>0</v>
      </c>
      <c r="S441" t="s">
        <v>8314</v>
      </c>
      <c r="T441" t="s">
        <v>8320</v>
      </c>
    </row>
    <row r="442" spans="1:20" ht="42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7"/>
        <v>42453.943900462968</v>
      </c>
      <c r="K442">
        <v>1456270753</v>
      </c>
      <c r="L442" s="10">
        <f t="shared" si="2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ref="Q442:Q505" si="30">(1+((E442-D442)/D442))*100</f>
        <v>0.10000000000000009</v>
      </c>
      <c r="R442" s="6">
        <f t="shared" si="29"/>
        <v>3</v>
      </c>
      <c r="S442" t="s">
        <v>8314</v>
      </c>
      <c r="T442" t="s">
        <v>8320</v>
      </c>
    </row>
    <row r="443" spans="1:20" ht="42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7"/>
        <v>41580.793935185182</v>
      </c>
      <c r="K443">
        <v>1380826996</v>
      </c>
      <c r="L443" s="10">
        <f t="shared" si="2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0"/>
        <v>0</v>
      </c>
      <c r="R443" s="6">
        <f t="shared" si="29"/>
        <v>0</v>
      </c>
      <c r="S443" t="s">
        <v>8314</v>
      </c>
      <c r="T443" t="s">
        <v>8320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7"/>
        <v>42054.888692129629</v>
      </c>
      <c r="K444">
        <v>1421788783</v>
      </c>
      <c r="L444" s="10">
        <f t="shared" si="2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0"/>
        <v>39.358823529411765</v>
      </c>
      <c r="R444" s="6">
        <f t="shared" si="29"/>
        <v>3354</v>
      </c>
      <c r="S444" t="s">
        <v>8314</v>
      </c>
      <c r="T444" t="s">
        <v>8320</v>
      </c>
    </row>
    <row r="445" spans="1:20" ht="42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7"/>
        <v>41680.015057870369</v>
      </c>
      <c r="K445">
        <v>1389399701</v>
      </c>
      <c r="L445" s="10">
        <f t="shared" si="2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0"/>
        <v>0.10000000000000009</v>
      </c>
      <c r="R445" s="6">
        <f t="shared" si="29"/>
        <v>6</v>
      </c>
      <c r="S445" t="s">
        <v>8314</v>
      </c>
      <c r="T445" t="s">
        <v>8320</v>
      </c>
    </row>
    <row r="446" spans="1:20" ht="42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7"/>
        <v>40954.906956018516</v>
      </c>
      <c r="K446">
        <v>1324158361</v>
      </c>
      <c r="L446" s="10">
        <f t="shared" si="2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0"/>
        <v>5.0000000000000044</v>
      </c>
      <c r="R446" s="6">
        <f t="shared" si="29"/>
        <v>25.5</v>
      </c>
      <c r="S446" t="s">
        <v>8314</v>
      </c>
      <c r="T446" t="s">
        <v>8320</v>
      </c>
    </row>
    <row r="447" spans="1:20" ht="42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7"/>
        <v>42145.335358796292</v>
      </c>
      <c r="K447">
        <v>1430899375</v>
      </c>
      <c r="L447" s="10">
        <f t="shared" si="2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0"/>
        <v>3.3333333333329662E-3</v>
      </c>
      <c r="R447" s="6">
        <f t="shared" si="29"/>
        <v>2</v>
      </c>
      <c r="S447" t="s">
        <v>8314</v>
      </c>
      <c r="T447" t="s">
        <v>8320</v>
      </c>
    </row>
    <row r="448" spans="1:20" ht="42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7"/>
        <v>42067.083564814813</v>
      </c>
      <c r="K448">
        <v>1422842420</v>
      </c>
      <c r="L448" s="10">
        <f t="shared" si="2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0"/>
        <v>7.2952380952380995</v>
      </c>
      <c r="R448" s="6">
        <f t="shared" si="29"/>
        <v>391</v>
      </c>
      <c r="S448" t="s">
        <v>8314</v>
      </c>
      <c r="T448" t="s">
        <v>8320</v>
      </c>
    </row>
    <row r="449" spans="1:20" ht="42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7"/>
        <v>41356.513460648144</v>
      </c>
      <c r="K449">
        <v>1361884763</v>
      </c>
      <c r="L449" s="10">
        <f t="shared" si="2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0"/>
        <v>1.6666666666664831E-2</v>
      </c>
      <c r="R449" s="6">
        <f t="shared" si="29"/>
        <v>3</v>
      </c>
      <c r="S449" t="s">
        <v>8314</v>
      </c>
      <c r="T449" t="s">
        <v>8320</v>
      </c>
    </row>
    <row r="450" spans="1:20" ht="42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7"/>
        <v>41773.758043981477</v>
      </c>
      <c r="K450">
        <v>1398363095</v>
      </c>
      <c r="L450" s="10">
        <f t="shared" si="2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0"/>
        <v>3.2804000000000055</v>
      </c>
      <c r="R450" s="6">
        <f t="shared" si="29"/>
        <v>43.005000000000003</v>
      </c>
      <c r="S450" t="s">
        <v>8314</v>
      </c>
      <c r="T450" t="s">
        <v>8320</v>
      </c>
    </row>
    <row r="451" spans="1:20" ht="42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31">(((I451/60)/60)/24)+DATE(1970,1,1)</f>
        <v>41564.568113425928</v>
      </c>
      <c r="K451">
        <v>1379425085</v>
      </c>
      <c r="L451" s="10">
        <f t="shared" ref="L451:L514" si="3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30"/>
        <v>2.2499999999999964</v>
      </c>
      <c r="R451" s="6">
        <f t="shared" ref="R451:R514" si="33">AVERAGE(E451,N451)</f>
        <v>25</v>
      </c>
      <c r="S451" t="s">
        <v>8314</v>
      </c>
      <c r="T451" t="s">
        <v>8320</v>
      </c>
    </row>
    <row r="452" spans="1:20" ht="42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31"/>
        <v>41684.946759259255</v>
      </c>
      <c r="K452">
        <v>1389825800</v>
      </c>
      <c r="L452" s="10">
        <f t="shared" si="3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0.79200000000000381</v>
      </c>
      <c r="R452" s="6">
        <f t="shared" si="33"/>
        <v>201.5</v>
      </c>
      <c r="S452" t="s">
        <v>8314</v>
      </c>
      <c r="T452" t="s">
        <v>8320</v>
      </c>
    </row>
    <row r="453" spans="1:20" ht="42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31"/>
        <v>41664.715173611112</v>
      </c>
      <c r="K453">
        <v>1388077791</v>
      </c>
      <c r="L453" s="10">
        <f t="shared" si="3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>
        <f t="shared" si="33"/>
        <v>0</v>
      </c>
      <c r="S453" t="s">
        <v>8314</v>
      </c>
      <c r="T453" t="s">
        <v>8320</v>
      </c>
    </row>
    <row r="454" spans="1:20" ht="28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31"/>
        <v>42137.703877314809</v>
      </c>
      <c r="K454">
        <v>1428944015</v>
      </c>
      <c r="L454" s="10">
        <f t="shared" si="3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64</v>
      </c>
      <c r="R454" s="6">
        <f t="shared" si="33"/>
        <v>246</v>
      </c>
      <c r="S454" t="s">
        <v>8314</v>
      </c>
      <c r="T454" t="s">
        <v>8320</v>
      </c>
    </row>
    <row r="455" spans="1:20" ht="42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31"/>
        <v>42054.824988425928</v>
      </c>
      <c r="K455">
        <v>1422992879</v>
      </c>
      <c r="L455" s="10">
        <f t="shared" si="3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2.7404479578396757E-2</v>
      </c>
      <c r="R455" s="6">
        <f t="shared" si="33"/>
        <v>14</v>
      </c>
      <c r="S455" t="s">
        <v>8314</v>
      </c>
      <c r="T455" t="s">
        <v>8320</v>
      </c>
    </row>
    <row r="456" spans="1:20" ht="42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31"/>
        <v>41969.551388888889</v>
      </c>
      <c r="K456">
        <v>1414343571</v>
      </c>
      <c r="L456" s="10">
        <f t="shared" si="3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0.81999999999999851</v>
      </c>
      <c r="R456" s="6">
        <f t="shared" si="33"/>
        <v>43.5</v>
      </c>
      <c r="S456" t="s">
        <v>8314</v>
      </c>
      <c r="T456" t="s">
        <v>8320</v>
      </c>
    </row>
    <row r="457" spans="1:20" ht="42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31"/>
        <v>41016.021527777775</v>
      </c>
      <c r="K457">
        <v>1330733022</v>
      </c>
      <c r="L457" s="10">
        <f t="shared" si="3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6.9230769230765876E-2</v>
      </c>
      <c r="R457" s="6">
        <f t="shared" si="33"/>
        <v>23.5</v>
      </c>
      <c r="S457" t="s">
        <v>8314</v>
      </c>
      <c r="T457" t="s">
        <v>8320</v>
      </c>
    </row>
    <row r="458" spans="1:20" ht="42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31"/>
        <v>41569.165972222225</v>
      </c>
      <c r="K458">
        <v>1380559201</v>
      </c>
      <c r="L458" s="10">
        <f t="shared" si="3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0.68631863186318087</v>
      </c>
      <c r="R458" s="6">
        <f t="shared" si="33"/>
        <v>32</v>
      </c>
      <c r="S458" t="s">
        <v>8314</v>
      </c>
      <c r="T458" t="s">
        <v>8320</v>
      </c>
    </row>
    <row r="459" spans="1:20" ht="42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31"/>
        <v>41867.767500000002</v>
      </c>
      <c r="K459">
        <v>1405621512</v>
      </c>
      <c r="L459" s="10">
        <f t="shared" si="3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>
        <f t="shared" si="33"/>
        <v>0</v>
      </c>
      <c r="S459" t="s">
        <v>8314</v>
      </c>
      <c r="T459" t="s">
        <v>8320</v>
      </c>
    </row>
    <row r="460" spans="1:20" ht="42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31"/>
        <v>41408.69976851852</v>
      </c>
      <c r="K460">
        <v>1365958060</v>
      </c>
      <c r="L460" s="10">
        <f t="shared" si="3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8.2099999999999955</v>
      </c>
      <c r="R460" s="6">
        <f t="shared" si="33"/>
        <v>435</v>
      </c>
      <c r="S460" t="s">
        <v>8314</v>
      </c>
      <c r="T460" t="s">
        <v>8320</v>
      </c>
    </row>
    <row r="461" spans="1:20" ht="42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31"/>
        <v>40860.682025462964</v>
      </c>
      <c r="K461">
        <v>1316013727</v>
      </c>
      <c r="L461" s="10">
        <f t="shared" si="32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6.4102564102563875E-2</v>
      </c>
      <c r="R461" s="6">
        <f t="shared" si="33"/>
        <v>13</v>
      </c>
      <c r="S461" t="s">
        <v>8314</v>
      </c>
      <c r="T461" t="s">
        <v>8320</v>
      </c>
    </row>
    <row r="462" spans="1:20" ht="28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31"/>
        <v>41791.166666666664</v>
      </c>
      <c r="K462">
        <v>1398862875</v>
      </c>
      <c r="L462" s="10">
        <f t="shared" si="3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0.29411764705882248</v>
      </c>
      <c r="R462" s="6">
        <f t="shared" si="33"/>
        <v>13.5</v>
      </c>
      <c r="S462" t="s">
        <v>8314</v>
      </c>
      <c r="T462" t="s">
        <v>8320</v>
      </c>
    </row>
    <row r="463" spans="1:20" ht="42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31"/>
        <v>41427.84684027778</v>
      </c>
      <c r="K463">
        <v>1368476367</v>
      </c>
      <c r="L463" s="10">
        <f t="shared" si="32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>
        <f t="shared" si="33"/>
        <v>0</v>
      </c>
      <c r="S463" t="s">
        <v>8314</v>
      </c>
      <c r="T463" t="s">
        <v>8320</v>
      </c>
    </row>
    <row r="464" spans="1:20" ht="42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31"/>
        <v>40765.126631944448</v>
      </c>
      <c r="K464">
        <v>1307761341</v>
      </c>
      <c r="L464" s="10">
        <f t="shared" si="3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>
        <f t="shared" si="33"/>
        <v>0</v>
      </c>
      <c r="S464" t="s">
        <v>8314</v>
      </c>
      <c r="T464" t="s">
        <v>8320</v>
      </c>
    </row>
    <row r="465" spans="1:20" ht="42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31"/>
        <v>40810.710104166668</v>
      </c>
      <c r="K465">
        <v>1311699753</v>
      </c>
      <c r="L465" s="10">
        <f t="shared" si="3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2.2727272727272707</v>
      </c>
      <c r="R465" s="6">
        <f t="shared" si="33"/>
        <v>630.5</v>
      </c>
      <c r="S465" t="s">
        <v>8314</v>
      </c>
      <c r="T465" t="s">
        <v>8320</v>
      </c>
    </row>
    <row r="466" spans="1:20" ht="28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31"/>
        <v>42508.848784722228</v>
      </c>
      <c r="K466">
        <v>1461874935</v>
      </c>
      <c r="L466" s="10">
        <f t="shared" si="3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9.9009900990099098E-2</v>
      </c>
      <c r="R466" s="6">
        <f t="shared" si="33"/>
        <v>1</v>
      </c>
      <c r="S466" t="s">
        <v>8314</v>
      </c>
      <c r="T466" t="s">
        <v>8320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31"/>
        <v>41817.120069444441</v>
      </c>
      <c r="K467">
        <v>1402455174</v>
      </c>
      <c r="L467" s="10">
        <f t="shared" si="3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26.953125</v>
      </c>
      <c r="R467" s="6">
        <f t="shared" si="33"/>
        <v>73</v>
      </c>
      <c r="S467" t="s">
        <v>8314</v>
      </c>
      <c r="T467" t="s">
        <v>8320</v>
      </c>
    </row>
    <row r="468" spans="1:20" ht="42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31"/>
        <v>41159.942870370374</v>
      </c>
      <c r="K468">
        <v>1344465464</v>
      </c>
      <c r="L468" s="10">
        <f t="shared" si="3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0.76000000000000512</v>
      </c>
      <c r="R468" s="6">
        <f t="shared" si="33"/>
        <v>40.5</v>
      </c>
      <c r="S468" t="s">
        <v>8314</v>
      </c>
      <c r="T468" t="s">
        <v>8320</v>
      </c>
    </row>
    <row r="469" spans="1:20" ht="42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31"/>
        <v>41180.679791666669</v>
      </c>
      <c r="K469">
        <v>1344961134</v>
      </c>
      <c r="L469" s="10">
        <f t="shared" si="3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21.574999999999999</v>
      </c>
      <c r="R469" s="6">
        <f t="shared" si="33"/>
        <v>2177</v>
      </c>
      <c r="S469" t="s">
        <v>8314</v>
      </c>
      <c r="T469" t="s">
        <v>8320</v>
      </c>
    </row>
    <row r="470" spans="1:20" ht="42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31"/>
        <v>41101.160474537035</v>
      </c>
      <c r="K470">
        <v>1336795283</v>
      </c>
      <c r="L470" s="10">
        <f t="shared" si="3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>
        <f t="shared" si="33"/>
        <v>0</v>
      </c>
      <c r="S470" t="s">
        <v>8314</v>
      </c>
      <c r="T470" t="s">
        <v>8320</v>
      </c>
    </row>
    <row r="471" spans="1:20" ht="28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31"/>
        <v>41887.989861111113</v>
      </c>
      <c r="K471">
        <v>1404776724</v>
      </c>
      <c r="L471" s="10">
        <f t="shared" si="3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>
        <f t="shared" si="33"/>
        <v>0</v>
      </c>
      <c r="S471" t="s">
        <v>8314</v>
      </c>
      <c r="T471" t="s">
        <v>8320</v>
      </c>
    </row>
    <row r="472" spans="1:20" ht="42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31"/>
        <v>41655.166666666664</v>
      </c>
      <c r="K472">
        <v>1385524889</v>
      </c>
      <c r="L472" s="10">
        <f t="shared" si="3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1.0199999999999987</v>
      </c>
      <c r="R472" s="6">
        <f t="shared" si="33"/>
        <v>26.5</v>
      </c>
      <c r="S472" t="s">
        <v>8314</v>
      </c>
      <c r="T472" t="s">
        <v>8320</v>
      </c>
    </row>
    <row r="473" spans="1:20" ht="57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31"/>
        <v>41748.680312500001</v>
      </c>
      <c r="K473">
        <v>1394039979</v>
      </c>
      <c r="L473" s="10">
        <f t="shared" si="3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11.892727272727278</v>
      </c>
      <c r="R473" s="6">
        <f t="shared" si="33"/>
        <v>3355.5</v>
      </c>
      <c r="S473" t="s">
        <v>8314</v>
      </c>
      <c r="T473" t="s">
        <v>8320</v>
      </c>
    </row>
    <row r="474" spans="1:20" ht="42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31"/>
        <v>41874.922662037039</v>
      </c>
      <c r="K474">
        <v>1406239718</v>
      </c>
      <c r="L474" s="10">
        <f t="shared" si="3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17.625</v>
      </c>
      <c r="R474" s="6">
        <f t="shared" si="33"/>
        <v>73</v>
      </c>
      <c r="S474" t="s">
        <v>8314</v>
      </c>
      <c r="T474" t="s">
        <v>8320</v>
      </c>
    </row>
    <row r="475" spans="1:20" ht="42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31"/>
        <v>41899.698136574072</v>
      </c>
      <c r="K475">
        <v>1408380319</v>
      </c>
      <c r="L475" s="10">
        <f t="shared" si="3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2.8699999999999948</v>
      </c>
      <c r="R475" s="6">
        <f t="shared" si="33"/>
        <v>437.5</v>
      </c>
      <c r="S475" t="s">
        <v>8314</v>
      </c>
      <c r="T475" t="s">
        <v>8320</v>
      </c>
    </row>
    <row r="476" spans="1:20" ht="42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31"/>
        <v>42783.329039351855</v>
      </c>
      <c r="K476">
        <v>1484726029</v>
      </c>
      <c r="L476" s="10">
        <f t="shared" si="3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3.0303030303024947E-2</v>
      </c>
      <c r="R476" s="6">
        <f t="shared" si="33"/>
        <v>1</v>
      </c>
      <c r="S476" t="s">
        <v>8314</v>
      </c>
      <c r="T476" t="s">
        <v>8320</v>
      </c>
    </row>
    <row r="477" spans="1:20" ht="42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31"/>
        <v>42130.086145833338</v>
      </c>
      <c r="K477">
        <v>1428285843</v>
      </c>
      <c r="L477" s="10">
        <f t="shared" si="3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>
        <f t="shared" si="33"/>
        <v>0</v>
      </c>
      <c r="S477" t="s">
        <v>8314</v>
      </c>
      <c r="T477" t="s">
        <v>8320</v>
      </c>
    </row>
    <row r="478" spans="1:20" ht="28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31"/>
        <v>41793.165972222225</v>
      </c>
      <c r="K478">
        <v>1398727441</v>
      </c>
      <c r="L478" s="10">
        <f t="shared" si="3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2.2302681818181846</v>
      </c>
      <c r="R478" s="6">
        <f t="shared" si="33"/>
        <v>2515.2950000000001</v>
      </c>
      <c r="S478" t="s">
        <v>8314</v>
      </c>
      <c r="T478" t="s">
        <v>8320</v>
      </c>
    </row>
    <row r="479" spans="1:20" ht="42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31"/>
        <v>41047.83488425926</v>
      </c>
      <c r="K479">
        <v>1332187334</v>
      </c>
      <c r="L479" s="10">
        <f t="shared" si="32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>
        <f t="shared" si="33"/>
        <v>0</v>
      </c>
      <c r="S479" t="s">
        <v>8314</v>
      </c>
      <c r="T479" t="s">
        <v>8320</v>
      </c>
    </row>
    <row r="480" spans="1:20" ht="42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31"/>
        <v>42095.869317129633</v>
      </c>
      <c r="K480">
        <v>1425333109</v>
      </c>
      <c r="L480" s="10">
        <f t="shared" si="3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>
        <f t="shared" si="33"/>
        <v>0</v>
      </c>
      <c r="S480" t="s">
        <v>8314</v>
      </c>
      <c r="T480" t="s">
        <v>8320</v>
      </c>
    </row>
    <row r="481" spans="1:20" ht="42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31"/>
        <v>41964.449479166666</v>
      </c>
      <c r="K481">
        <v>1411379235</v>
      </c>
      <c r="L481" s="10">
        <f t="shared" si="3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32.56</v>
      </c>
      <c r="R481" s="6">
        <f t="shared" si="33"/>
        <v>2469.5</v>
      </c>
      <c r="S481" t="s">
        <v>8314</v>
      </c>
      <c r="T481" t="s">
        <v>8320</v>
      </c>
    </row>
    <row r="482" spans="1:20" ht="42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31"/>
        <v>41495.500173611108</v>
      </c>
      <c r="K482">
        <v>1373457615</v>
      </c>
      <c r="L482" s="10">
        <f t="shared" si="3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19.410000000000004</v>
      </c>
      <c r="R482" s="6">
        <f t="shared" si="33"/>
        <v>3952</v>
      </c>
      <c r="S482" t="s">
        <v>8314</v>
      </c>
      <c r="T482" t="s">
        <v>8320</v>
      </c>
    </row>
    <row r="483" spans="1:20" ht="42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31"/>
        <v>41192.672326388885</v>
      </c>
      <c r="K483">
        <v>1347293289</v>
      </c>
      <c r="L483" s="10">
        <f t="shared" si="3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6.100000000000005</v>
      </c>
      <c r="R483" s="6">
        <f t="shared" si="33"/>
        <v>925.5</v>
      </c>
      <c r="S483" t="s">
        <v>8314</v>
      </c>
      <c r="T483" t="s">
        <v>8320</v>
      </c>
    </row>
    <row r="484" spans="1:20" ht="42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31"/>
        <v>42474.606944444444</v>
      </c>
      <c r="K484">
        <v>1458336690</v>
      </c>
      <c r="L484" s="10">
        <f t="shared" si="3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0.10000000000000009</v>
      </c>
      <c r="R484" s="6">
        <f t="shared" si="33"/>
        <v>5.5</v>
      </c>
      <c r="S484" t="s">
        <v>8314</v>
      </c>
      <c r="T484" t="s">
        <v>8320</v>
      </c>
    </row>
    <row r="485" spans="1:20" ht="42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31"/>
        <v>41303.197592592594</v>
      </c>
      <c r="K485">
        <v>1354250672</v>
      </c>
      <c r="L485" s="10">
        <f t="shared" si="3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50.2</v>
      </c>
      <c r="R485" s="6">
        <f t="shared" si="33"/>
        <v>3838.5</v>
      </c>
      <c r="S485" t="s">
        <v>8314</v>
      </c>
      <c r="T485" t="s">
        <v>8320</v>
      </c>
    </row>
    <row r="486" spans="1:20" ht="57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31"/>
        <v>42313.981157407412</v>
      </c>
      <c r="K486">
        <v>1443220372</v>
      </c>
      <c r="L486" s="10">
        <f t="shared" si="3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0.18624999999999892</v>
      </c>
      <c r="R486" s="6">
        <f t="shared" si="33"/>
        <v>80</v>
      </c>
      <c r="S486" t="s">
        <v>8314</v>
      </c>
      <c r="T486" t="s">
        <v>8320</v>
      </c>
    </row>
    <row r="487" spans="1:20" ht="28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31"/>
        <v>41411.50577546296</v>
      </c>
      <c r="K487">
        <v>1366200499</v>
      </c>
      <c r="L487" s="10">
        <f t="shared" si="3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21.906971229845084</v>
      </c>
      <c r="R487" s="6">
        <f t="shared" si="33"/>
        <v>4220.0050000000001</v>
      </c>
      <c r="S487" t="s">
        <v>8314</v>
      </c>
      <c r="T487" t="s">
        <v>8320</v>
      </c>
    </row>
    <row r="488" spans="1:20" ht="42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31"/>
        <v>41791.94258101852</v>
      </c>
      <c r="K488">
        <v>1399070239</v>
      </c>
      <c r="L488" s="10">
        <f t="shared" si="32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9.0909090909141455E-3</v>
      </c>
      <c r="R488" s="6">
        <f t="shared" si="33"/>
        <v>25.5</v>
      </c>
      <c r="S488" t="s">
        <v>8314</v>
      </c>
      <c r="T488" t="s">
        <v>8320</v>
      </c>
    </row>
    <row r="489" spans="1:20" ht="42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31"/>
        <v>42729.636504629627</v>
      </c>
      <c r="K489">
        <v>1477491394</v>
      </c>
      <c r="L489" s="10">
        <f t="shared" si="3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>
        <f t="shared" si="33"/>
        <v>0</v>
      </c>
      <c r="S489" t="s">
        <v>8314</v>
      </c>
      <c r="T489" t="s">
        <v>8320</v>
      </c>
    </row>
    <row r="490" spans="1:20" ht="42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31"/>
        <v>42744.054398148146</v>
      </c>
      <c r="K490">
        <v>1481332700</v>
      </c>
      <c r="L490" s="10">
        <f t="shared" si="3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>
        <f t="shared" si="33"/>
        <v>0</v>
      </c>
      <c r="S490" t="s">
        <v>8314</v>
      </c>
      <c r="T490" t="s">
        <v>8320</v>
      </c>
    </row>
    <row r="491" spans="1:20" ht="42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31"/>
        <v>40913.481249999997</v>
      </c>
      <c r="K491">
        <v>1323084816</v>
      </c>
      <c r="L491" s="10">
        <f t="shared" si="3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0.28667813379201768</v>
      </c>
      <c r="R491" s="6">
        <f t="shared" si="33"/>
        <v>109</v>
      </c>
      <c r="S491" t="s">
        <v>8314</v>
      </c>
      <c r="T491" t="s">
        <v>8320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31"/>
        <v>41143.968576388892</v>
      </c>
      <c r="K492">
        <v>1343085285</v>
      </c>
      <c r="L492" s="10">
        <f t="shared" si="3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>
        <f t="shared" si="33"/>
        <v>0</v>
      </c>
      <c r="S492" t="s">
        <v>8314</v>
      </c>
      <c r="T492" t="s">
        <v>8320</v>
      </c>
    </row>
    <row r="493" spans="1:20" ht="42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31"/>
        <v>42396.982627314821</v>
      </c>
      <c r="K493">
        <v>1451345699</v>
      </c>
      <c r="L493" s="10">
        <f t="shared" si="3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>
        <f t="shared" si="33"/>
        <v>0</v>
      </c>
      <c r="S493" t="s">
        <v>8314</v>
      </c>
      <c r="T493" t="s">
        <v>8320</v>
      </c>
    </row>
    <row r="494" spans="1:20" ht="42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31"/>
        <v>42656.03506944445</v>
      </c>
      <c r="K494">
        <v>1471135830</v>
      </c>
      <c r="L494" s="10">
        <f t="shared" si="32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>
        <f t="shared" si="33"/>
        <v>0</v>
      </c>
      <c r="S494" t="s">
        <v>8314</v>
      </c>
      <c r="T494" t="s">
        <v>8320</v>
      </c>
    </row>
    <row r="495" spans="1:20" ht="42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31"/>
        <v>42144.726134259254</v>
      </c>
      <c r="K495">
        <v>1429550738</v>
      </c>
      <c r="L495" s="10">
        <f t="shared" si="3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>
        <f t="shared" si="33"/>
        <v>0</v>
      </c>
      <c r="S495" t="s">
        <v>8314</v>
      </c>
      <c r="T495" t="s">
        <v>8320</v>
      </c>
    </row>
    <row r="496" spans="1:20" ht="42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31"/>
        <v>41823.125</v>
      </c>
      <c r="K496">
        <v>1402343765</v>
      </c>
      <c r="L496" s="10">
        <f t="shared" si="3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0.15500000000000513</v>
      </c>
      <c r="R496" s="6">
        <f t="shared" si="33"/>
        <v>17</v>
      </c>
      <c r="S496" t="s">
        <v>8314</v>
      </c>
      <c r="T496" t="s">
        <v>8320</v>
      </c>
    </row>
    <row r="497" spans="1:20" ht="42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31"/>
        <v>42201.827604166669</v>
      </c>
      <c r="K497">
        <v>1434484305</v>
      </c>
      <c r="L497" s="10">
        <f t="shared" si="3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>
        <f t="shared" si="33"/>
        <v>0</v>
      </c>
      <c r="S497" t="s">
        <v>8314</v>
      </c>
      <c r="T497" t="s">
        <v>8320</v>
      </c>
    </row>
    <row r="498" spans="1:20" ht="28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31"/>
        <v>41680.93141203704</v>
      </c>
      <c r="K498">
        <v>1386886874</v>
      </c>
      <c r="L498" s="10">
        <f t="shared" si="32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1.6666666666664831E-3</v>
      </c>
      <c r="R498" s="6">
        <f t="shared" si="33"/>
        <v>1</v>
      </c>
      <c r="S498" t="s">
        <v>8314</v>
      </c>
      <c r="T498" t="s">
        <v>8320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31"/>
        <v>41998.208333333328</v>
      </c>
      <c r="K499">
        <v>1414889665</v>
      </c>
      <c r="L499" s="10">
        <f t="shared" si="3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0.66964285714286031</v>
      </c>
      <c r="R499" s="6">
        <f t="shared" si="33"/>
        <v>16.5</v>
      </c>
      <c r="S499" t="s">
        <v>8314</v>
      </c>
      <c r="T499" t="s">
        <v>8320</v>
      </c>
    </row>
    <row r="500" spans="1:20" ht="42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31"/>
        <v>40900.762141203704</v>
      </c>
      <c r="K500">
        <v>1321035449</v>
      </c>
      <c r="L500" s="10">
        <f t="shared" si="3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4.5985132395404582</v>
      </c>
      <c r="R500" s="6">
        <f t="shared" si="33"/>
        <v>1508</v>
      </c>
      <c r="S500" t="s">
        <v>8314</v>
      </c>
      <c r="T500" t="s">
        <v>8320</v>
      </c>
    </row>
    <row r="501" spans="1:20" ht="57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31"/>
        <v>40098.874305555553</v>
      </c>
      <c r="K501">
        <v>1250630968</v>
      </c>
      <c r="L501" s="10">
        <f t="shared" si="3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9.5500000000000025</v>
      </c>
      <c r="R501" s="6">
        <f t="shared" si="33"/>
        <v>968</v>
      </c>
      <c r="S501" t="s">
        <v>8314</v>
      </c>
      <c r="T501" t="s">
        <v>8320</v>
      </c>
    </row>
    <row r="502" spans="1:20" ht="57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31"/>
        <v>40306.927777777775</v>
      </c>
      <c r="K502">
        <v>1268255751</v>
      </c>
      <c r="L502" s="10">
        <f t="shared" si="3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3.3076923076923115</v>
      </c>
      <c r="R502" s="6">
        <f t="shared" si="33"/>
        <v>109.5</v>
      </c>
      <c r="S502" t="s">
        <v>8314</v>
      </c>
      <c r="T502" t="s">
        <v>8320</v>
      </c>
    </row>
    <row r="503" spans="1:20" ht="42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31"/>
        <v>40733.234386574077</v>
      </c>
      <c r="K503">
        <v>1307597851</v>
      </c>
      <c r="L503" s="10">
        <f t="shared" si="3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>
        <f t="shared" si="33"/>
        <v>0</v>
      </c>
      <c r="S503" t="s">
        <v>8314</v>
      </c>
      <c r="T503" t="s">
        <v>8320</v>
      </c>
    </row>
    <row r="504" spans="1:20" ht="42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31"/>
        <v>40986.511863425927</v>
      </c>
      <c r="K504">
        <v>1329484625</v>
      </c>
      <c r="L504" s="10">
        <f t="shared" si="3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1.1499999999999955</v>
      </c>
      <c r="R504" s="6">
        <f t="shared" si="33"/>
        <v>117</v>
      </c>
      <c r="S504" t="s">
        <v>8314</v>
      </c>
      <c r="T504" t="s">
        <v>8320</v>
      </c>
    </row>
    <row r="505" spans="1:20" ht="42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31"/>
        <v>42021.526655092588</v>
      </c>
      <c r="K505">
        <v>1418906303</v>
      </c>
      <c r="L505" s="10">
        <f t="shared" si="3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1.7538461538461503</v>
      </c>
      <c r="R505" s="6">
        <f t="shared" si="33"/>
        <v>61.5</v>
      </c>
      <c r="S505" t="s">
        <v>8314</v>
      </c>
      <c r="T505" t="s">
        <v>8320</v>
      </c>
    </row>
    <row r="506" spans="1:20" ht="42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31"/>
        <v>41009.941979166666</v>
      </c>
      <c r="K506">
        <v>1328916987</v>
      </c>
      <c r="L506" s="10">
        <f t="shared" si="32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ref="Q506:Q569" si="34">(1+((E506-D506)/D506))*100</f>
        <v>1.3673469387755155</v>
      </c>
      <c r="R506" s="6">
        <f t="shared" si="33"/>
        <v>170</v>
      </c>
      <c r="S506" t="s">
        <v>8314</v>
      </c>
      <c r="T506" t="s">
        <v>8320</v>
      </c>
    </row>
    <row r="507" spans="1:20" ht="42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31"/>
        <v>42363.098217592589</v>
      </c>
      <c r="K507">
        <v>1447122086</v>
      </c>
      <c r="L507" s="10">
        <f t="shared" si="3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4"/>
        <v>0.43333333333333002</v>
      </c>
      <c r="R507" s="6">
        <f t="shared" si="33"/>
        <v>33</v>
      </c>
      <c r="S507" t="s">
        <v>8314</v>
      </c>
      <c r="T507" t="s">
        <v>8320</v>
      </c>
    </row>
    <row r="508" spans="1:20" ht="42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31"/>
        <v>41496.552314814813</v>
      </c>
      <c r="K508">
        <v>1373548520</v>
      </c>
      <c r="L508" s="10">
        <f t="shared" si="3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4"/>
        <v>0.12499999999999734</v>
      </c>
      <c r="R508" s="6">
        <f t="shared" si="33"/>
        <v>125.5</v>
      </c>
      <c r="S508" t="s">
        <v>8314</v>
      </c>
      <c r="T508" t="s">
        <v>8320</v>
      </c>
    </row>
    <row r="509" spans="1:20" ht="42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31"/>
        <v>41201.958993055552</v>
      </c>
      <c r="K509">
        <v>1346799657</v>
      </c>
      <c r="L509" s="10">
        <f t="shared" si="3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4"/>
        <v>3.2000000000000028</v>
      </c>
      <c r="R509" s="6">
        <f t="shared" si="33"/>
        <v>325</v>
      </c>
      <c r="S509" t="s">
        <v>8314</v>
      </c>
      <c r="T509" t="s">
        <v>8320</v>
      </c>
    </row>
    <row r="510" spans="1:20" ht="57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31"/>
        <v>41054.593055555553</v>
      </c>
      <c r="K510">
        <v>1332808501</v>
      </c>
      <c r="L510" s="10">
        <f t="shared" si="3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4"/>
        <v>0.80000000000000071</v>
      </c>
      <c r="R510" s="6">
        <f t="shared" si="33"/>
        <v>201.5</v>
      </c>
      <c r="S510" t="s">
        <v>8314</v>
      </c>
      <c r="T510" t="s">
        <v>8320</v>
      </c>
    </row>
    <row r="511" spans="1:20" ht="42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31"/>
        <v>42183.631597222222</v>
      </c>
      <c r="K511">
        <v>1432912170</v>
      </c>
      <c r="L511" s="10">
        <f t="shared" si="3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4"/>
        <v>0.20000000000000018</v>
      </c>
      <c r="R511" s="6">
        <f t="shared" si="33"/>
        <v>5.5</v>
      </c>
      <c r="S511" t="s">
        <v>8314</v>
      </c>
      <c r="T511" t="s">
        <v>8320</v>
      </c>
    </row>
    <row r="512" spans="1:20" ht="42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31"/>
        <v>42430.176377314812</v>
      </c>
      <c r="K512">
        <v>1454213639</v>
      </c>
      <c r="L512" s="10">
        <f t="shared" si="3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4"/>
        <v>0</v>
      </c>
      <c r="R512" s="6">
        <f t="shared" si="33"/>
        <v>0</v>
      </c>
      <c r="S512" t="s">
        <v>8314</v>
      </c>
      <c r="T512" t="s">
        <v>8320</v>
      </c>
    </row>
    <row r="513" spans="1:20" ht="42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31"/>
        <v>41370.261365740742</v>
      </c>
      <c r="K513">
        <v>1362640582</v>
      </c>
      <c r="L513" s="10">
        <f t="shared" si="3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4"/>
        <v>3.0000000000000027</v>
      </c>
      <c r="R513" s="6">
        <f t="shared" si="33"/>
        <v>77.5</v>
      </c>
      <c r="S513" t="s">
        <v>8314</v>
      </c>
      <c r="T513" t="s">
        <v>8320</v>
      </c>
    </row>
    <row r="514" spans="1:20" ht="42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31"/>
        <v>42694.783877314811</v>
      </c>
      <c r="K514">
        <v>1475776127</v>
      </c>
      <c r="L514" s="10">
        <f t="shared" si="3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4"/>
        <v>0.13750000000000151</v>
      </c>
      <c r="R514" s="6">
        <f t="shared" si="33"/>
        <v>6.5</v>
      </c>
      <c r="S514" t="s">
        <v>8314</v>
      </c>
      <c r="T514" t="s">
        <v>8320</v>
      </c>
    </row>
    <row r="515" spans="1:20" ht="28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35">(((I515/60)/60)/24)+DATE(1970,1,1)</f>
        <v>42597.291666666672</v>
      </c>
      <c r="K515">
        <v>1467387705</v>
      </c>
      <c r="L515" s="10">
        <f t="shared" ref="L515:L578" si="36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4"/>
        <v>13.924000000000003</v>
      </c>
      <c r="R515" s="6">
        <f t="shared" ref="R515:R578" si="37">AVERAGE(E515,N515)</f>
        <v>3515</v>
      </c>
      <c r="S515" t="s">
        <v>8314</v>
      </c>
      <c r="T515" t="s">
        <v>8320</v>
      </c>
    </row>
    <row r="516" spans="1:20" ht="42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35"/>
        <v>41860.613969907405</v>
      </c>
      <c r="K516">
        <v>1405003447</v>
      </c>
      <c r="L516" s="10">
        <f t="shared" si="36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3.3333333333333326</v>
      </c>
      <c r="R516" s="6">
        <f t="shared" si="37"/>
        <v>26.5</v>
      </c>
      <c r="S516" t="s">
        <v>8314</v>
      </c>
      <c r="T516" t="s">
        <v>8320</v>
      </c>
    </row>
    <row r="517" spans="1:20" ht="42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35"/>
        <v>42367.490752314814</v>
      </c>
      <c r="K517">
        <v>1447933601</v>
      </c>
      <c r="L517" s="10">
        <f t="shared" si="36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25.41340206185567</v>
      </c>
      <c r="R517" s="6">
        <f t="shared" si="37"/>
        <v>12342.5</v>
      </c>
      <c r="S517" t="s">
        <v>8314</v>
      </c>
      <c r="T517" t="s">
        <v>8320</v>
      </c>
    </row>
    <row r="518" spans="1:20" ht="28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35"/>
        <v>42151.778703703705</v>
      </c>
      <c r="K518">
        <v>1427568080</v>
      </c>
      <c r="L518" s="10">
        <f t="shared" si="36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>
        <f t="shared" si="37"/>
        <v>0</v>
      </c>
      <c r="S518" t="s">
        <v>8314</v>
      </c>
      <c r="T518" t="s">
        <v>8320</v>
      </c>
    </row>
    <row r="519" spans="1:20" ht="42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35"/>
        <v>42768.615289351852</v>
      </c>
      <c r="K519">
        <v>1483454761</v>
      </c>
      <c r="L519" s="10">
        <f t="shared" si="36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1.3666666666666716</v>
      </c>
      <c r="R519" s="6">
        <f t="shared" si="37"/>
        <v>104</v>
      </c>
      <c r="S519" t="s">
        <v>8314</v>
      </c>
      <c r="T519" t="s">
        <v>8320</v>
      </c>
    </row>
    <row r="520" spans="1:20" ht="42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35"/>
        <v>42253.615277777775</v>
      </c>
      <c r="K520">
        <v>1438958824</v>
      </c>
      <c r="L520" s="10">
        <f t="shared" si="36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>
        <f t="shared" si="37"/>
        <v>0</v>
      </c>
      <c r="S520" t="s">
        <v>8314</v>
      </c>
      <c r="T520" t="s">
        <v>8320</v>
      </c>
    </row>
    <row r="521" spans="1:20" ht="42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35"/>
        <v>41248.391446759262</v>
      </c>
      <c r="K521">
        <v>1352107421</v>
      </c>
      <c r="L521" s="10">
        <f t="shared" si="36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22.881426547787687</v>
      </c>
      <c r="R521" s="6">
        <f t="shared" si="37"/>
        <v>1408</v>
      </c>
      <c r="S521" t="s">
        <v>8314</v>
      </c>
      <c r="T521" t="s">
        <v>8320</v>
      </c>
    </row>
    <row r="522" spans="1:20" ht="42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5"/>
        <v>42348.702094907407</v>
      </c>
      <c r="K522">
        <v>1447174261</v>
      </c>
      <c r="L522" s="10">
        <f t="shared" si="36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102.1</v>
      </c>
      <c r="R522" s="6">
        <f t="shared" si="37"/>
        <v>2569.5</v>
      </c>
      <c r="S522" t="s">
        <v>8321</v>
      </c>
      <c r="T522" t="s">
        <v>8322</v>
      </c>
    </row>
    <row r="523" spans="1:20" ht="42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5"/>
        <v>42675.207638888889</v>
      </c>
      <c r="K523">
        <v>1475460819</v>
      </c>
      <c r="L523" s="10">
        <f t="shared" si="36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104.64</v>
      </c>
      <c r="R523" s="6">
        <f t="shared" si="37"/>
        <v>2644</v>
      </c>
      <c r="S523" t="s">
        <v>8321</v>
      </c>
      <c r="T523" t="s">
        <v>8322</v>
      </c>
    </row>
    <row r="524" spans="1:20" ht="42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5"/>
        <v>42449.999131944445</v>
      </c>
      <c r="K524">
        <v>1456793925</v>
      </c>
      <c r="L524" s="10">
        <f t="shared" si="36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114.66666666666667</v>
      </c>
      <c r="R524" s="6">
        <f t="shared" si="37"/>
        <v>1735.5</v>
      </c>
      <c r="S524" t="s">
        <v>8321</v>
      </c>
      <c r="T524" t="s">
        <v>8322</v>
      </c>
    </row>
    <row r="525" spans="1:20" ht="42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5"/>
        <v>42268.13282407407</v>
      </c>
      <c r="K525">
        <v>1440213076</v>
      </c>
      <c r="L525" s="10">
        <f t="shared" si="36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120.6</v>
      </c>
      <c r="R525" s="6">
        <f t="shared" si="37"/>
        <v>3057</v>
      </c>
      <c r="S525" t="s">
        <v>8321</v>
      </c>
      <c r="T525" t="s">
        <v>8322</v>
      </c>
    </row>
    <row r="526" spans="1:20" ht="42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5"/>
        <v>42522.717233796298</v>
      </c>
      <c r="K526">
        <v>1462209169</v>
      </c>
      <c r="L526" s="10">
        <f t="shared" si="36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108.67285714285715</v>
      </c>
      <c r="R526" s="6">
        <f t="shared" si="37"/>
        <v>1966.7750000000001</v>
      </c>
      <c r="S526" t="s">
        <v>8321</v>
      </c>
      <c r="T526" t="s">
        <v>8322</v>
      </c>
    </row>
    <row r="527" spans="1:20" ht="57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5"/>
        <v>41895.400937500002</v>
      </c>
      <c r="K527">
        <v>1406713041</v>
      </c>
      <c r="L527" s="10">
        <f t="shared" si="36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100</v>
      </c>
      <c r="R527" s="6">
        <f t="shared" si="37"/>
        <v>6006</v>
      </c>
      <c r="S527" t="s">
        <v>8321</v>
      </c>
      <c r="T527" t="s">
        <v>8322</v>
      </c>
    </row>
    <row r="528" spans="1:20" ht="42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5"/>
        <v>42223.708333333328</v>
      </c>
      <c r="K528">
        <v>1436278344</v>
      </c>
      <c r="L528" s="10">
        <f t="shared" si="36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114.00000000000001</v>
      </c>
      <c r="R528" s="6">
        <f t="shared" si="37"/>
        <v>866.5</v>
      </c>
      <c r="S528" t="s">
        <v>8321</v>
      </c>
      <c r="T528" t="s">
        <v>8322</v>
      </c>
    </row>
    <row r="529" spans="1:20" ht="57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5"/>
        <v>42783.670138888891</v>
      </c>
      <c r="K529">
        <v>1484715366</v>
      </c>
      <c r="L529" s="10">
        <f t="shared" si="36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100.85</v>
      </c>
      <c r="R529" s="6">
        <f t="shared" si="37"/>
        <v>5121.5</v>
      </c>
      <c r="S529" t="s">
        <v>8321</v>
      </c>
      <c r="T529" t="s">
        <v>8322</v>
      </c>
    </row>
    <row r="530" spans="1:20" ht="28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5"/>
        <v>42176.888888888891</v>
      </c>
      <c r="K530">
        <v>1433109907</v>
      </c>
      <c r="L530" s="10">
        <f t="shared" si="36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115.65217391304347</v>
      </c>
      <c r="R530" s="6">
        <f t="shared" si="37"/>
        <v>680</v>
      </c>
      <c r="S530" t="s">
        <v>8321</v>
      </c>
      <c r="T530" t="s">
        <v>8322</v>
      </c>
    </row>
    <row r="531" spans="1:20" ht="42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5"/>
        <v>42746.208333333328</v>
      </c>
      <c r="K531">
        <v>1482281094</v>
      </c>
      <c r="L531" s="10">
        <f t="shared" si="36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130.41666666666666</v>
      </c>
      <c r="R531" s="6">
        <f t="shared" si="37"/>
        <v>791.5</v>
      </c>
      <c r="S531" t="s">
        <v>8321</v>
      </c>
      <c r="T531" t="s">
        <v>8322</v>
      </c>
    </row>
    <row r="532" spans="1:20" ht="42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5"/>
        <v>42179.083333333328</v>
      </c>
      <c r="K532">
        <v>1433254268</v>
      </c>
      <c r="L532" s="10">
        <f t="shared" si="36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107.78267254038178</v>
      </c>
      <c r="R532" s="6">
        <f t="shared" si="37"/>
        <v>1849.5</v>
      </c>
      <c r="S532" t="s">
        <v>8321</v>
      </c>
      <c r="T532" t="s">
        <v>8322</v>
      </c>
    </row>
    <row r="533" spans="1:20" ht="42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5"/>
        <v>42721.290972222225</v>
      </c>
      <c r="K533">
        <v>1478050429</v>
      </c>
      <c r="L533" s="10">
        <f t="shared" si="36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100</v>
      </c>
      <c r="R533" s="6">
        <f t="shared" si="37"/>
        <v>2015.5</v>
      </c>
      <c r="S533" t="s">
        <v>8321</v>
      </c>
      <c r="T533" t="s">
        <v>8322</v>
      </c>
    </row>
    <row r="534" spans="1:20" ht="42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5"/>
        <v>42503.007037037038</v>
      </c>
      <c r="K534">
        <v>1460506208</v>
      </c>
      <c r="L534" s="10">
        <f t="shared" si="36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123.25</v>
      </c>
      <c r="R534" s="6">
        <f t="shared" si="37"/>
        <v>6249</v>
      </c>
      <c r="S534" t="s">
        <v>8321</v>
      </c>
      <c r="T534" t="s">
        <v>8322</v>
      </c>
    </row>
    <row r="535" spans="1:20" ht="42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5"/>
        <v>42506.43478009259</v>
      </c>
      <c r="K535">
        <v>1461320765</v>
      </c>
      <c r="L535" s="10">
        <f t="shared" si="36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100.2</v>
      </c>
      <c r="R535" s="6">
        <f t="shared" si="37"/>
        <v>1010.5</v>
      </c>
      <c r="S535" t="s">
        <v>8321</v>
      </c>
      <c r="T535" t="s">
        <v>8322</v>
      </c>
    </row>
    <row r="536" spans="1:20" ht="42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5"/>
        <v>42309.958333333328</v>
      </c>
      <c r="K536">
        <v>1443036470</v>
      </c>
      <c r="L536" s="10">
        <f t="shared" si="36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104.66666666666666</v>
      </c>
      <c r="R536" s="6">
        <f t="shared" si="37"/>
        <v>7874</v>
      </c>
      <c r="S536" t="s">
        <v>8321</v>
      </c>
      <c r="T536" t="s">
        <v>8322</v>
      </c>
    </row>
    <row r="537" spans="1:20" ht="28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5"/>
        <v>42741.545196759253</v>
      </c>
      <c r="K537">
        <v>1481115905</v>
      </c>
      <c r="L537" s="10">
        <f t="shared" si="36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102.49999999999999</v>
      </c>
      <c r="R537" s="6">
        <f t="shared" si="37"/>
        <v>1054.5</v>
      </c>
      <c r="S537" t="s">
        <v>8321</v>
      </c>
      <c r="T537" t="s">
        <v>8322</v>
      </c>
    </row>
    <row r="538" spans="1:20" ht="42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5"/>
        <v>42219.75</v>
      </c>
      <c r="K538">
        <v>1435133807</v>
      </c>
      <c r="L538" s="10">
        <f t="shared" si="36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118.25757575757576</v>
      </c>
      <c r="R538" s="6">
        <f t="shared" si="37"/>
        <v>1970.75</v>
      </c>
      <c r="S538" t="s">
        <v>8321</v>
      </c>
      <c r="T538" t="s">
        <v>8322</v>
      </c>
    </row>
    <row r="539" spans="1:20" ht="42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5"/>
        <v>42312.810081018513</v>
      </c>
      <c r="K539">
        <v>1444069591</v>
      </c>
      <c r="L539" s="10">
        <f t="shared" si="36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120.5</v>
      </c>
      <c r="R539" s="6">
        <f t="shared" si="37"/>
        <v>1234.5</v>
      </c>
      <c r="S539" t="s">
        <v>8321</v>
      </c>
      <c r="T539" t="s">
        <v>8322</v>
      </c>
    </row>
    <row r="540" spans="1:20" ht="42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5"/>
        <v>42503.794710648144</v>
      </c>
      <c r="K540">
        <v>1460574263</v>
      </c>
      <c r="L540" s="10">
        <f t="shared" si="36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302.42</v>
      </c>
      <c r="R540" s="6">
        <f t="shared" si="37"/>
        <v>7590.5</v>
      </c>
      <c r="S540" t="s">
        <v>8321</v>
      </c>
      <c r="T540" t="s">
        <v>8322</v>
      </c>
    </row>
    <row r="541" spans="1:20" ht="42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5"/>
        <v>42556.049849537041</v>
      </c>
      <c r="K541">
        <v>1465866707</v>
      </c>
      <c r="L541" s="10">
        <f t="shared" si="36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100.64400000000001</v>
      </c>
      <c r="R541" s="6">
        <f t="shared" si="37"/>
        <v>261.61</v>
      </c>
      <c r="S541" t="s">
        <v>8321</v>
      </c>
      <c r="T541" t="s">
        <v>8322</v>
      </c>
    </row>
    <row r="542" spans="1:20" ht="57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35"/>
        <v>42039.817199074074</v>
      </c>
      <c r="K542">
        <v>1420486606</v>
      </c>
      <c r="L542" s="10">
        <f t="shared" si="36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6.6666666666659324E-3</v>
      </c>
      <c r="R542" s="6">
        <f t="shared" si="37"/>
        <v>1</v>
      </c>
      <c r="S542" t="s">
        <v>8323</v>
      </c>
      <c r="T542" t="s">
        <v>8324</v>
      </c>
    </row>
    <row r="543" spans="1:20" ht="42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35"/>
        <v>42306.046689814815</v>
      </c>
      <c r="K543">
        <v>1443488834</v>
      </c>
      <c r="L543" s="10">
        <f t="shared" si="36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0.55555555555555358</v>
      </c>
      <c r="R543" s="6">
        <f t="shared" si="37"/>
        <v>13</v>
      </c>
      <c r="S543" t="s">
        <v>8323</v>
      </c>
      <c r="T543" t="s">
        <v>8324</v>
      </c>
    </row>
    <row r="544" spans="1:20" ht="42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35"/>
        <v>42493.695787037039</v>
      </c>
      <c r="K544">
        <v>1457113316</v>
      </c>
      <c r="L544" s="10">
        <f t="shared" si="36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4.0000000000040004E-4</v>
      </c>
      <c r="R544" s="6">
        <f t="shared" si="37"/>
        <v>1</v>
      </c>
      <c r="S544" t="s">
        <v>8323</v>
      </c>
      <c r="T544" t="s">
        <v>8324</v>
      </c>
    </row>
    <row r="545" spans="1:20" ht="42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35"/>
        <v>41944.092152777775</v>
      </c>
      <c r="K545">
        <v>1412215962</v>
      </c>
      <c r="L545" s="10">
        <f t="shared" si="36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0.31818181818181746</v>
      </c>
      <c r="R545" s="6">
        <f t="shared" si="37"/>
        <v>36</v>
      </c>
      <c r="S545" t="s">
        <v>8323</v>
      </c>
      <c r="T545" t="s">
        <v>8324</v>
      </c>
    </row>
    <row r="546" spans="1:20" ht="42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35"/>
        <v>42555.656944444447</v>
      </c>
      <c r="K546">
        <v>1465055160</v>
      </c>
      <c r="L546" s="10">
        <f t="shared" si="36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1.2000000000000011</v>
      </c>
      <c r="R546" s="6">
        <f t="shared" si="37"/>
        <v>4</v>
      </c>
      <c r="S546" t="s">
        <v>8323</v>
      </c>
      <c r="T546" t="s">
        <v>8324</v>
      </c>
    </row>
    <row r="547" spans="1:20" ht="42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35"/>
        <v>42323.634131944447</v>
      </c>
      <c r="K547">
        <v>1444140789</v>
      </c>
      <c r="L547" s="10">
        <f t="shared" si="36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27.383999999999997</v>
      </c>
      <c r="R547" s="6">
        <f t="shared" si="37"/>
        <v>6863</v>
      </c>
      <c r="S547" t="s">
        <v>8323</v>
      </c>
      <c r="T547" t="s">
        <v>8324</v>
      </c>
    </row>
    <row r="548" spans="1:20" ht="42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35"/>
        <v>42294.667997685188</v>
      </c>
      <c r="K548">
        <v>1441209715</v>
      </c>
      <c r="L548" s="10">
        <f t="shared" si="36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8.6666666666668224E-2</v>
      </c>
      <c r="R548" s="6">
        <f t="shared" si="37"/>
        <v>27</v>
      </c>
      <c r="S548" t="s">
        <v>8323</v>
      </c>
      <c r="T548" t="s">
        <v>8324</v>
      </c>
    </row>
    <row r="549" spans="1:20" ht="42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35"/>
        <v>42410.696342592593</v>
      </c>
      <c r="K549">
        <v>1452530564</v>
      </c>
      <c r="L549" s="10">
        <f t="shared" si="36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>
        <f t="shared" si="37"/>
        <v>0</v>
      </c>
      <c r="S549" t="s">
        <v>8323</v>
      </c>
      <c r="T549" t="s">
        <v>8324</v>
      </c>
    </row>
    <row r="550" spans="1:20" ht="42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35"/>
        <v>42306.903333333335</v>
      </c>
      <c r="K550">
        <v>1443562848</v>
      </c>
      <c r="L550" s="10">
        <f t="shared" si="36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9.000000000000119E-2</v>
      </c>
      <c r="R550" s="6">
        <f t="shared" si="37"/>
        <v>5</v>
      </c>
      <c r="S550" t="s">
        <v>8323</v>
      </c>
      <c r="T550" t="s">
        <v>8324</v>
      </c>
    </row>
    <row r="551" spans="1:20" ht="57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35"/>
        <v>42193.636828703704</v>
      </c>
      <c r="K551">
        <v>1433776622</v>
      </c>
      <c r="L551" s="10">
        <f t="shared" si="36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2.72</v>
      </c>
      <c r="R551" s="6">
        <f t="shared" si="37"/>
        <v>38</v>
      </c>
      <c r="S551" t="s">
        <v>8323</v>
      </c>
      <c r="T551" t="s">
        <v>8324</v>
      </c>
    </row>
    <row r="552" spans="1:20" ht="42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35"/>
        <v>42766.208333333328</v>
      </c>
      <c r="K552">
        <v>1484756245</v>
      </c>
      <c r="L552" s="10">
        <f t="shared" si="36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0.70000000000000062</v>
      </c>
      <c r="R552" s="6">
        <f t="shared" si="37"/>
        <v>19.5</v>
      </c>
      <c r="S552" t="s">
        <v>8323</v>
      </c>
      <c r="T552" t="s">
        <v>8324</v>
      </c>
    </row>
    <row r="553" spans="1:20" ht="42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35"/>
        <v>42217.745138888888</v>
      </c>
      <c r="K553">
        <v>1434609424</v>
      </c>
      <c r="L553" s="10">
        <f t="shared" si="36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5.0413333333333306</v>
      </c>
      <c r="R553" s="6">
        <f t="shared" si="37"/>
        <v>1904.5</v>
      </c>
      <c r="S553" t="s">
        <v>8323</v>
      </c>
      <c r="T553" t="s">
        <v>8324</v>
      </c>
    </row>
    <row r="554" spans="1:20" ht="42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35"/>
        <v>42378.616851851853</v>
      </c>
      <c r="K554">
        <v>1447166896</v>
      </c>
      <c r="L554" s="10">
        <f t="shared" si="36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>
        <f t="shared" si="37"/>
        <v>0</v>
      </c>
      <c r="S554" t="s">
        <v>8323</v>
      </c>
      <c r="T554" t="s">
        <v>8324</v>
      </c>
    </row>
    <row r="555" spans="1:20" ht="42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35"/>
        <v>41957.761469907404</v>
      </c>
      <c r="K555">
        <v>1413393391</v>
      </c>
      <c r="L555" s="10">
        <f t="shared" si="36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0.49200000000000355</v>
      </c>
      <c r="R555" s="6">
        <f t="shared" si="37"/>
        <v>64.5</v>
      </c>
      <c r="S555" t="s">
        <v>8323</v>
      </c>
      <c r="T555" t="s">
        <v>8324</v>
      </c>
    </row>
    <row r="556" spans="1:20" ht="42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35"/>
        <v>41931.684861111113</v>
      </c>
      <c r="K556">
        <v>1411143972</v>
      </c>
      <c r="L556" s="10">
        <f t="shared" si="36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36.589147286821714</v>
      </c>
      <c r="R556" s="6">
        <f t="shared" si="37"/>
        <v>719</v>
      </c>
      <c r="S556" t="s">
        <v>8323</v>
      </c>
      <c r="T556" t="s">
        <v>8324</v>
      </c>
    </row>
    <row r="557" spans="1:20" ht="42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35"/>
        <v>42533.353506944448</v>
      </c>
      <c r="K557">
        <v>1463128143</v>
      </c>
      <c r="L557" s="10">
        <f t="shared" si="36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>
        <f t="shared" si="37"/>
        <v>0</v>
      </c>
      <c r="S557" t="s">
        <v>8323</v>
      </c>
      <c r="T557" t="s">
        <v>8324</v>
      </c>
    </row>
    <row r="558" spans="1:20" ht="28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35"/>
        <v>42375.860150462962</v>
      </c>
      <c r="K558">
        <v>1449520717</v>
      </c>
      <c r="L558" s="10">
        <f t="shared" si="36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2.5000000000000022</v>
      </c>
      <c r="R558" s="6">
        <f t="shared" si="37"/>
        <v>100.5</v>
      </c>
      <c r="S558" t="s">
        <v>8323</v>
      </c>
      <c r="T558" t="s">
        <v>8324</v>
      </c>
    </row>
    <row r="559" spans="1:20" ht="42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35"/>
        <v>42706.983831018515</v>
      </c>
      <c r="K559">
        <v>1478126203</v>
      </c>
      <c r="L559" s="10">
        <f t="shared" si="36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0.91066666666667073</v>
      </c>
      <c r="R559" s="6">
        <f t="shared" si="37"/>
        <v>693</v>
      </c>
      <c r="S559" t="s">
        <v>8323</v>
      </c>
      <c r="T559" t="s">
        <v>8324</v>
      </c>
    </row>
    <row r="560" spans="1:20" ht="42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35"/>
        <v>42087.841493055559</v>
      </c>
      <c r="K560">
        <v>1424639505</v>
      </c>
      <c r="L560" s="10">
        <f t="shared" si="36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>
        <f t="shared" si="37"/>
        <v>0</v>
      </c>
      <c r="S560" t="s">
        <v>8323</v>
      </c>
      <c r="T560" t="s">
        <v>8324</v>
      </c>
    </row>
    <row r="561" spans="1:20" ht="42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35"/>
        <v>42351.283101851848</v>
      </c>
      <c r="K561">
        <v>1447397260</v>
      </c>
      <c r="L561" s="10">
        <f t="shared" si="36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2.083333333333659E-2</v>
      </c>
      <c r="R561" s="6">
        <f t="shared" si="37"/>
        <v>25.5</v>
      </c>
      <c r="S561" t="s">
        <v>8323</v>
      </c>
      <c r="T561" t="s">
        <v>8324</v>
      </c>
    </row>
    <row r="562" spans="1:20" ht="42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35"/>
        <v>41990.771354166667</v>
      </c>
      <c r="K562">
        <v>1416249045</v>
      </c>
      <c r="L562" s="10">
        <f t="shared" si="36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1.2000000000000899E-2</v>
      </c>
      <c r="R562" s="6">
        <f t="shared" si="37"/>
        <v>7.5</v>
      </c>
      <c r="S562" t="s">
        <v>8323</v>
      </c>
      <c r="T562" t="s">
        <v>8324</v>
      </c>
    </row>
    <row r="563" spans="1:20" ht="42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35"/>
        <v>42303.658715277779</v>
      </c>
      <c r="K563">
        <v>1442850513</v>
      </c>
      <c r="L563" s="10">
        <f t="shared" si="36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0.36666666666667069</v>
      </c>
      <c r="R563" s="6">
        <f t="shared" si="37"/>
        <v>28.5</v>
      </c>
      <c r="S563" t="s">
        <v>8323</v>
      </c>
      <c r="T563" t="s">
        <v>8324</v>
      </c>
    </row>
    <row r="564" spans="1:20" ht="42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35"/>
        <v>42722.389062500006</v>
      </c>
      <c r="K564">
        <v>1479460815</v>
      </c>
      <c r="L564" s="10">
        <f t="shared" si="36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>
        <f t="shared" si="37"/>
        <v>0</v>
      </c>
      <c r="S564" t="s">
        <v>8323</v>
      </c>
      <c r="T564" t="s">
        <v>8324</v>
      </c>
    </row>
    <row r="565" spans="1:20" ht="42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35"/>
        <v>42052.069988425923</v>
      </c>
      <c r="K565">
        <v>1421545247</v>
      </c>
      <c r="L565" s="10">
        <f t="shared" si="36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9.0666666666661122E-2</v>
      </c>
      <c r="R565" s="6">
        <f t="shared" si="37"/>
        <v>35</v>
      </c>
      <c r="S565" t="s">
        <v>8323</v>
      </c>
      <c r="T565" t="s">
        <v>8324</v>
      </c>
    </row>
    <row r="566" spans="1:20" ht="57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35"/>
        <v>42441.942997685182</v>
      </c>
      <c r="K566">
        <v>1455230275</v>
      </c>
      <c r="L566" s="10">
        <f t="shared" si="36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5.5555555555586444E-3</v>
      </c>
      <c r="R566" s="6">
        <f t="shared" si="37"/>
        <v>1</v>
      </c>
      <c r="S566" t="s">
        <v>8323</v>
      </c>
      <c r="T566" t="s">
        <v>8324</v>
      </c>
    </row>
    <row r="567" spans="1:20" ht="42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35"/>
        <v>42195.785289351858</v>
      </c>
      <c r="K567">
        <v>1433962249</v>
      </c>
      <c r="L567" s="10">
        <f t="shared" si="36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>
        <f t="shared" si="37"/>
        <v>0</v>
      </c>
      <c r="S567" t="s">
        <v>8323</v>
      </c>
      <c r="T567" t="s">
        <v>8324</v>
      </c>
    </row>
    <row r="568" spans="1:20" ht="42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35"/>
        <v>42565.68440972222</v>
      </c>
      <c r="K568">
        <v>1465921533</v>
      </c>
      <c r="L568" s="10">
        <f t="shared" si="36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1.9999999999997797E-2</v>
      </c>
      <c r="R568" s="6">
        <f t="shared" si="37"/>
        <v>1</v>
      </c>
      <c r="S568" t="s">
        <v>8323</v>
      </c>
      <c r="T568" t="s">
        <v>8324</v>
      </c>
    </row>
    <row r="569" spans="1:20" ht="42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35"/>
        <v>42005.842523148152</v>
      </c>
      <c r="K569">
        <v>1417551194</v>
      </c>
      <c r="L569" s="10">
        <f t="shared" si="36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>
        <f t="shared" si="37"/>
        <v>0</v>
      </c>
      <c r="S569" t="s">
        <v>8323</v>
      </c>
      <c r="T569" t="s">
        <v>8324</v>
      </c>
    </row>
    <row r="570" spans="1:20" ht="57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35"/>
        <v>42385.458333333328</v>
      </c>
      <c r="K570">
        <v>1449785223</v>
      </c>
      <c r="L570" s="10">
        <f t="shared" si="36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ref="Q570:Q633" si="38">(1+((E570-D570)/D570))*100</f>
        <v>1.0000000000000009</v>
      </c>
      <c r="R570" s="6">
        <f t="shared" si="37"/>
        <v>125</v>
      </c>
      <c r="S570" t="s">
        <v>8323</v>
      </c>
      <c r="T570" t="s">
        <v>8324</v>
      </c>
    </row>
    <row r="571" spans="1:20" ht="42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35"/>
        <v>42370.847361111111</v>
      </c>
      <c r="K571">
        <v>1449087612</v>
      </c>
      <c r="L571" s="10">
        <f t="shared" si="36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8"/>
        <v>0.80000000000000071</v>
      </c>
      <c r="R571" s="6">
        <f t="shared" si="37"/>
        <v>10.5</v>
      </c>
      <c r="S571" t="s">
        <v>8323</v>
      </c>
      <c r="T571" t="s">
        <v>8324</v>
      </c>
    </row>
    <row r="572" spans="1:20" ht="28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35"/>
        <v>42418.798252314817</v>
      </c>
      <c r="K572">
        <v>1453230569</v>
      </c>
      <c r="L572" s="10">
        <f t="shared" si="36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8"/>
        <v>0.16705882352940904</v>
      </c>
      <c r="R572" s="6">
        <f t="shared" si="37"/>
        <v>71.5</v>
      </c>
      <c r="S572" t="s">
        <v>8323</v>
      </c>
      <c r="T572" t="s">
        <v>8324</v>
      </c>
    </row>
    <row r="573" spans="1:20" ht="42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35"/>
        <v>42212.165972222225</v>
      </c>
      <c r="K573">
        <v>1436297723</v>
      </c>
      <c r="L573" s="10">
        <f t="shared" si="36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8"/>
        <v>0.42400000000000215</v>
      </c>
      <c r="R573" s="6">
        <f t="shared" si="37"/>
        <v>54</v>
      </c>
      <c r="S573" t="s">
        <v>8323</v>
      </c>
      <c r="T573" t="s">
        <v>8324</v>
      </c>
    </row>
    <row r="574" spans="1:20" ht="42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35"/>
        <v>42312.757962962962</v>
      </c>
      <c r="K574">
        <v>1444065088</v>
      </c>
      <c r="L574" s="10">
        <f t="shared" si="36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8"/>
        <v>0</v>
      </c>
      <c r="R574" s="6">
        <f t="shared" si="37"/>
        <v>0</v>
      </c>
      <c r="S574" t="s">
        <v>8323</v>
      </c>
      <c r="T574" t="s">
        <v>8324</v>
      </c>
    </row>
    <row r="575" spans="1:20" ht="42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35"/>
        <v>42022.05</v>
      </c>
      <c r="K575">
        <v>1416445931</v>
      </c>
      <c r="L575" s="10">
        <f t="shared" si="36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8"/>
        <v>0.38925389253892106</v>
      </c>
      <c r="R575" s="6">
        <f t="shared" si="37"/>
        <v>177.5</v>
      </c>
      <c r="S575" t="s">
        <v>8323</v>
      </c>
      <c r="T575" t="s">
        <v>8324</v>
      </c>
    </row>
    <row r="576" spans="1:20" ht="42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35"/>
        <v>42662.443368055552</v>
      </c>
      <c r="K576">
        <v>1474281507</v>
      </c>
      <c r="L576" s="10">
        <f t="shared" si="36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8"/>
        <v>0.71556350626118537</v>
      </c>
      <c r="R576" s="6">
        <f t="shared" si="37"/>
        <v>42</v>
      </c>
      <c r="S576" t="s">
        <v>8323</v>
      </c>
      <c r="T576" t="s">
        <v>8324</v>
      </c>
    </row>
    <row r="577" spans="1:20" ht="57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35"/>
        <v>42168.692627314813</v>
      </c>
      <c r="K577">
        <v>1431621443</v>
      </c>
      <c r="L577" s="10">
        <f t="shared" si="36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8"/>
        <v>0.43166666666666353</v>
      </c>
      <c r="R577" s="6">
        <f t="shared" si="37"/>
        <v>131.5</v>
      </c>
      <c r="S577" t="s">
        <v>8323</v>
      </c>
      <c r="T577" t="s">
        <v>8324</v>
      </c>
    </row>
    <row r="578" spans="1:20" ht="42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35"/>
        <v>42091.43</v>
      </c>
      <c r="K578">
        <v>1422357552</v>
      </c>
      <c r="L578" s="10">
        <f t="shared" si="36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8"/>
        <v>1.2499999999970868E-3</v>
      </c>
      <c r="R578" s="6">
        <f t="shared" si="37"/>
        <v>1</v>
      </c>
      <c r="S578" t="s">
        <v>8323</v>
      </c>
      <c r="T578" t="s">
        <v>8324</v>
      </c>
    </row>
    <row r="579" spans="1:20" ht="42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39">(((I579/60)/60)/24)+DATE(1970,1,1)</f>
        <v>42510.589143518519</v>
      </c>
      <c r="K579">
        <v>1458569302</v>
      </c>
      <c r="L579" s="10">
        <f t="shared" ref="L579:L642" si="40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8"/>
        <v>0.20000000000000018</v>
      </c>
      <c r="R579" s="6">
        <f t="shared" ref="R579:R642" si="41">AVERAGE(E579,N579)</f>
        <v>5.5</v>
      </c>
      <c r="S579" t="s">
        <v>8323</v>
      </c>
      <c r="T579" t="s">
        <v>8324</v>
      </c>
    </row>
    <row r="580" spans="1:20" ht="28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39"/>
        <v>42254.578622685185</v>
      </c>
      <c r="K580">
        <v>1439560393</v>
      </c>
      <c r="L580" s="10">
        <f t="shared" si="40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1.1200000000000099E-2</v>
      </c>
      <c r="R580" s="6">
        <f t="shared" si="41"/>
        <v>10.5</v>
      </c>
      <c r="S580" t="s">
        <v>8323</v>
      </c>
      <c r="T580" t="s">
        <v>8324</v>
      </c>
    </row>
    <row r="581" spans="1:20" ht="28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39"/>
        <v>41998.852118055554</v>
      </c>
      <c r="K581">
        <v>1416947223</v>
      </c>
      <c r="L581" s="10">
        <f t="shared" si="40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1.4583333333333282</v>
      </c>
      <c r="R581" s="6">
        <f t="shared" si="41"/>
        <v>90</v>
      </c>
      <c r="S581" t="s">
        <v>8323</v>
      </c>
      <c r="T581" t="s">
        <v>8324</v>
      </c>
    </row>
    <row r="582" spans="1:20" ht="42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39"/>
        <v>42635.908182870371</v>
      </c>
      <c r="K582">
        <v>1471988867</v>
      </c>
      <c r="L582" s="10">
        <f t="shared" si="40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3.3333333333329662E-2</v>
      </c>
      <c r="R582" s="6">
        <f t="shared" si="41"/>
        <v>1</v>
      </c>
      <c r="S582" t="s">
        <v>8323</v>
      </c>
      <c r="T582" t="s">
        <v>8324</v>
      </c>
    </row>
    <row r="583" spans="1:20" ht="42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39"/>
        <v>42218.012777777782</v>
      </c>
      <c r="K583">
        <v>1435882704</v>
      </c>
      <c r="L583" s="10">
        <f t="shared" si="40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>
        <f t="shared" si="41"/>
        <v>0</v>
      </c>
      <c r="S583" t="s">
        <v>8323</v>
      </c>
      <c r="T583" t="s">
        <v>8324</v>
      </c>
    </row>
    <row r="584" spans="1:20" ht="42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39"/>
        <v>42078.75</v>
      </c>
      <c r="K584">
        <v>1424454319</v>
      </c>
      <c r="L584" s="10">
        <f t="shared" si="40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>
        <f t="shared" si="41"/>
        <v>0</v>
      </c>
      <c r="S584" t="s">
        <v>8323</v>
      </c>
      <c r="T584" t="s">
        <v>8324</v>
      </c>
    </row>
    <row r="585" spans="1:20" ht="42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39"/>
        <v>42082.896840277783</v>
      </c>
      <c r="K585">
        <v>1424212287</v>
      </c>
      <c r="L585" s="10">
        <f t="shared" si="40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1.1111111111106187E-2</v>
      </c>
      <c r="R585" s="6">
        <f t="shared" si="41"/>
        <v>1</v>
      </c>
      <c r="S585" t="s">
        <v>8323</v>
      </c>
      <c r="T585" t="s">
        <v>8324</v>
      </c>
    </row>
    <row r="586" spans="1:20" ht="28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39"/>
        <v>42079.674953703703</v>
      </c>
      <c r="K586">
        <v>1423933916</v>
      </c>
      <c r="L586" s="10">
        <f t="shared" si="40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1.0000000000000009</v>
      </c>
      <c r="R586" s="6">
        <f t="shared" si="41"/>
        <v>6</v>
      </c>
      <c r="S586" t="s">
        <v>8323</v>
      </c>
      <c r="T586" t="s">
        <v>8324</v>
      </c>
    </row>
    <row r="587" spans="1:20" ht="42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39"/>
        <v>42339</v>
      </c>
      <c r="K587">
        <v>1444123377</v>
      </c>
      <c r="L587" s="10">
        <f t="shared" si="40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>
        <f t="shared" si="41"/>
        <v>0</v>
      </c>
      <c r="S587" t="s">
        <v>8323</v>
      </c>
      <c r="T587" t="s">
        <v>8324</v>
      </c>
    </row>
    <row r="588" spans="1:20" ht="42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9"/>
        <v>42050.854247685187</v>
      </c>
      <c r="K588">
        <v>1421440207</v>
      </c>
      <c r="L588" s="10">
        <f t="shared" si="40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0.56000000000000494</v>
      </c>
      <c r="R588" s="6">
        <f t="shared" si="41"/>
        <v>30</v>
      </c>
      <c r="S588" t="s">
        <v>8323</v>
      </c>
      <c r="T588" t="s">
        <v>8324</v>
      </c>
    </row>
    <row r="589" spans="1:20" ht="71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9"/>
        <v>42110.757326388892</v>
      </c>
      <c r="K589">
        <v>1426615833</v>
      </c>
      <c r="L589" s="10">
        <f t="shared" si="40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9.0833333333333321</v>
      </c>
      <c r="R589" s="6">
        <f t="shared" si="41"/>
        <v>1366</v>
      </c>
      <c r="S589" t="s">
        <v>8323</v>
      </c>
      <c r="T589" t="s">
        <v>8324</v>
      </c>
    </row>
    <row r="590" spans="1:20" ht="42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9"/>
        <v>42691.811180555553</v>
      </c>
      <c r="K590">
        <v>1474223286</v>
      </c>
      <c r="L590" s="10">
        <f t="shared" si="40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3.3444444444444499</v>
      </c>
      <c r="R590" s="6">
        <f t="shared" si="41"/>
        <v>151.5</v>
      </c>
      <c r="S590" t="s">
        <v>8323</v>
      </c>
      <c r="T590" t="s">
        <v>8324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9"/>
        <v>42193.614571759259</v>
      </c>
      <c r="K591">
        <v>1435070699</v>
      </c>
      <c r="L591" s="10">
        <f t="shared" si="40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1.3333333333331865E-2</v>
      </c>
      <c r="R591" s="6">
        <f t="shared" si="41"/>
        <v>1</v>
      </c>
      <c r="S591" t="s">
        <v>8323</v>
      </c>
      <c r="T591" t="s">
        <v>8324</v>
      </c>
    </row>
    <row r="592" spans="1:20" ht="42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9"/>
        <v>42408.542361111111</v>
      </c>
      <c r="K592">
        <v>1452259131</v>
      </c>
      <c r="L592" s="10">
        <f t="shared" si="40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4.4599999999999973</v>
      </c>
      <c r="R592" s="6">
        <f t="shared" si="41"/>
        <v>116</v>
      </c>
      <c r="S592" t="s">
        <v>8323</v>
      </c>
      <c r="T592" t="s">
        <v>8324</v>
      </c>
    </row>
    <row r="593" spans="1:20" ht="42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9"/>
        <v>42207.543171296296</v>
      </c>
      <c r="K593">
        <v>1434978130</v>
      </c>
      <c r="L593" s="10">
        <f t="shared" si="40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6.0999999999999943E-2</v>
      </c>
      <c r="R593" s="6">
        <f t="shared" si="41"/>
        <v>31.5</v>
      </c>
      <c r="S593" t="s">
        <v>8323</v>
      </c>
      <c r="T593" t="s">
        <v>8324</v>
      </c>
    </row>
    <row r="594" spans="1:20" ht="42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9"/>
        <v>41976.232175925921</v>
      </c>
      <c r="K594">
        <v>1414992860</v>
      </c>
      <c r="L594" s="10">
        <f t="shared" si="40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3.3333333333333326</v>
      </c>
      <c r="R594" s="6">
        <f t="shared" si="41"/>
        <v>125.5</v>
      </c>
      <c r="S594" t="s">
        <v>8323</v>
      </c>
      <c r="T594" t="s">
        <v>8324</v>
      </c>
    </row>
    <row r="595" spans="1:20" ht="57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9"/>
        <v>42100.635937500003</v>
      </c>
      <c r="K595">
        <v>1425744945</v>
      </c>
      <c r="L595" s="10">
        <f t="shared" si="40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23</v>
      </c>
      <c r="R595" s="6">
        <f t="shared" si="41"/>
        <v>61</v>
      </c>
      <c r="S595" t="s">
        <v>8323</v>
      </c>
      <c r="T595" t="s">
        <v>8324</v>
      </c>
    </row>
    <row r="596" spans="1:20" ht="28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9"/>
        <v>42476.780162037037</v>
      </c>
      <c r="K596">
        <v>1458240206</v>
      </c>
      <c r="L596" s="10">
        <f t="shared" si="40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0.10400000000000409</v>
      </c>
      <c r="R596" s="6">
        <f t="shared" si="41"/>
        <v>14</v>
      </c>
      <c r="S596" t="s">
        <v>8323</v>
      </c>
      <c r="T596" t="s">
        <v>8324</v>
      </c>
    </row>
    <row r="597" spans="1:20" ht="42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9"/>
        <v>42128.069884259254</v>
      </c>
      <c r="K597">
        <v>1426815638</v>
      </c>
      <c r="L597" s="10">
        <f t="shared" si="40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0.42600000000000415</v>
      </c>
      <c r="R597" s="6">
        <f t="shared" si="41"/>
        <v>217</v>
      </c>
      <c r="S597" t="s">
        <v>8323</v>
      </c>
      <c r="T597" t="s">
        <v>8324</v>
      </c>
    </row>
    <row r="598" spans="1:20" ht="28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9"/>
        <v>42676.896898148145</v>
      </c>
      <c r="K598">
        <v>1475530292</v>
      </c>
      <c r="L598" s="10">
        <f t="shared" si="40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2.9999999999996696E-2</v>
      </c>
      <c r="R598" s="6">
        <f t="shared" si="41"/>
        <v>4</v>
      </c>
      <c r="S598" t="s">
        <v>8323</v>
      </c>
      <c r="T598" t="s">
        <v>8324</v>
      </c>
    </row>
    <row r="599" spans="1:20" ht="42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9"/>
        <v>42582.666666666672</v>
      </c>
      <c r="K599">
        <v>1466787335</v>
      </c>
      <c r="L599" s="10">
        <f t="shared" si="40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0.2666666666666706</v>
      </c>
      <c r="R599" s="6">
        <f t="shared" si="41"/>
        <v>11</v>
      </c>
      <c r="S599" t="s">
        <v>8323</v>
      </c>
      <c r="T599" t="s">
        <v>8324</v>
      </c>
    </row>
    <row r="600" spans="1:20" ht="28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9"/>
        <v>41978.00209490741</v>
      </c>
      <c r="K600">
        <v>1415145781</v>
      </c>
      <c r="L600" s="10">
        <f t="shared" si="40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34</v>
      </c>
      <c r="R600" s="6">
        <f t="shared" si="41"/>
        <v>428.5</v>
      </c>
      <c r="S600" t="s">
        <v>8323</v>
      </c>
      <c r="T600" t="s">
        <v>8324</v>
      </c>
    </row>
    <row r="601" spans="1:20" ht="42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9"/>
        <v>42071.636111111111</v>
      </c>
      <c r="K601">
        <v>1423769402</v>
      </c>
      <c r="L601" s="10">
        <f t="shared" si="40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6.1999999999995392E-2</v>
      </c>
      <c r="R601" s="6">
        <f t="shared" si="41"/>
        <v>16.5</v>
      </c>
      <c r="S601" t="s">
        <v>8323</v>
      </c>
      <c r="T601" t="s">
        <v>8324</v>
      </c>
    </row>
    <row r="602" spans="1:20" ht="28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9"/>
        <v>42133.798171296294</v>
      </c>
      <c r="K602">
        <v>1426014562</v>
      </c>
      <c r="L602" s="10">
        <f t="shared" si="40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2.0000000000000018</v>
      </c>
      <c r="R602" s="6">
        <f t="shared" si="41"/>
        <v>50.5</v>
      </c>
      <c r="S602" t="s">
        <v>8323</v>
      </c>
      <c r="T602" t="s">
        <v>8324</v>
      </c>
    </row>
    <row r="603" spans="1:20" ht="42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9"/>
        <v>41999.858090277776</v>
      </c>
      <c r="K603">
        <v>1417034139</v>
      </c>
      <c r="L603" s="10">
        <f t="shared" si="40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1.4000000000000012</v>
      </c>
      <c r="R603" s="6">
        <f t="shared" si="41"/>
        <v>73</v>
      </c>
      <c r="S603" t="s">
        <v>8323</v>
      </c>
      <c r="T603" t="s">
        <v>8324</v>
      </c>
    </row>
    <row r="604" spans="1:20" ht="42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9"/>
        <v>42173.79415509259</v>
      </c>
      <c r="K604">
        <v>1432062215</v>
      </c>
      <c r="L604" s="10">
        <f t="shared" si="40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>
        <f t="shared" si="41"/>
        <v>0</v>
      </c>
      <c r="S604" t="s">
        <v>8323</v>
      </c>
      <c r="T604" t="s">
        <v>8324</v>
      </c>
    </row>
    <row r="605" spans="1:20" ht="42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9"/>
        <v>41865.639155092591</v>
      </c>
      <c r="K605">
        <v>1405437623</v>
      </c>
      <c r="L605" s="10">
        <f t="shared" si="40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3.933466666666674</v>
      </c>
      <c r="R605" s="6">
        <f t="shared" si="41"/>
        <v>301.51</v>
      </c>
      <c r="S605" t="s">
        <v>8323</v>
      </c>
      <c r="T605" t="s">
        <v>8324</v>
      </c>
    </row>
    <row r="606" spans="1:20" ht="42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9"/>
        <v>41879.035370370373</v>
      </c>
      <c r="K606">
        <v>1406595056</v>
      </c>
      <c r="L606" s="10">
        <f t="shared" si="40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>
        <f t="shared" si="41"/>
        <v>0</v>
      </c>
      <c r="S606" t="s">
        <v>8323</v>
      </c>
      <c r="T606" t="s">
        <v>8324</v>
      </c>
    </row>
    <row r="607" spans="1:20" ht="28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9"/>
        <v>42239.357731481476</v>
      </c>
      <c r="K607">
        <v>1436430908</v>
      </c>
      <c r="L607" s="10">
        <f t="shared" si="40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</v>
      </c>
      <c r="R607" s="6">
        <f t="shared" si="41"/>
        <v>69.5</v>
      </c>
      <c r="S607" t="s">
        <v>8323</v>
      </c>
      <c r="T607" t="s">
        <v>8324</v>
      </c>
    </row>
    <row r="608" spans="1:20" ht="42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9"/>
        <v>42148.625</v>
      </c>
      <c r="K608">
        <v>1428507409</v>
      </c>
      <c r="L608" s="10">
        <f t="shared" si="40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0.20000000000000018</v>
      </c>
      <c r="R608" s="6">
        <f t="shared" si="41"/>
        <v>5.5</v>
      </c>
      <c r="S608" t="s">
        <v>8323</v>
      </c>
      <c r="T608" t="s">
        <v>8324</v>
      </c>
    </row>
    <row r="609" spans="1:20" ht="42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9"/>
        <v>42330.867314814815</v>
      </c>
      <c r="K609">
        <v>1445629736</v>
      </c>
      <c r="L609" s="10">
        <f t="shared" si="40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>
        <f t="shared" si="41"/>
        <v>0</v>
      </c>
      <c r="S609" t="s">
        <v>8323</v>
      </c>
      <c r="T609" t="s">
        <v>8324</v>
      </c>
    </row>
    <row r="610" spans="1:20" ht="42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9"/>
        <v>42170.921064814815</v>
      </c>
      <c r="K610">
        <v>1431813980</v>
      </c>
      <c r="L610" s="10">
        <f t="shared" si="40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0.97399999999999709</v>
      </c>
      <c r="R610" s="6">
        <f t="shared" si="41"/>
        <v>733</v>
      </c>
      <c r="S610" t="s">
        <v>8323</v>
      </c>
      <c r="T610" t="s">
        <v>8324</v>
      </c>
    </row>
    <row r="611" spans="1:20" ht="42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9"/>
        <v>42337.075740740736</v>
      </c>
      <c r="K611">
        <v>1446166144</v>
      </c>
      <c r="L611" s="10">
        <f t="shared" si="40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0.64102564102563875</v>
      </c>
      <c r="R611" s="6">
        <f t="shared" si="41"/>
        <v>3</v>
      </c>
      <c r="S611" t="s">
        <v>8323</v>
      </c>
      <c r="T611" t="s">
        <v>8324</v>
      </c>
    </row>
    <row r="612" spans="1:20" ht="42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9"/>
        <v>42116.83085648148</v>
      </c>
      <c r="K612">
        <v>1427140586</v>
      </c>
      <c r="L612" s="10">
        <f t="shared" si="40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>
        <f t="shared" si="41"/>
        <v>0</v>
      </c>
      <c r="S612" t="s">
        <v>8323</v>
      </c>
      <c r="T612" t="s">
        <v>8324</v>
      </c>
    </row>
    <row r="613" spans="1:20" ht="42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9"/>
        <v>42388.560613425929</v>
      </c>
      <c r="K613">
        <v>1448026037</v>
      </c>
      <c r="L613" s="10">
        <f t="shared" si="40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>
        <f t="shared" si="41"/>
        <v>0</v>
      </c>
      <c r="S613" t="s">
        <v>8323</v>
      </c>
      <c r="T613" t="s">
        <v>8324</v>
      </c>
    </row>
    <row r="614" spans="1:20" ht="28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9"/>
        <v>42615.031782407401</v>
      </c>
      <c r="K614">
        <v>1470185146</v>
      </c>
      <c r="L614" s="10">
        <f t="shared" si="40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>
        <f t="shared" si="41"/>
        <v>0</v>
      </c>
      <c r="S614" t="s">
        <v>8323</v>
      </c>
      <c r="T614" t="s">
        <v>8324</v>
      </c>
    </row>
    <row r="615" spans="1:20" ht="42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9"/>
        <v>42278.207638888889</v>
      </c>
      <c r="K615">
        <v>1441022120</v>
      </c>
      <c r="L615" s="10">
        <f t="shared" si="40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21.363333333333333</v>
      </c>
      <c r="R615" s="6">
        <f t="shared" si="41"/>
        <v>6469.5</v>
      </c>
      <c r="S615" t="s">
        <v>8323</v>
      </c>
      <c r="T615" t="s">
        <v>8324</v>
      </c>
    </row>
    <row r="616" spans="1:20" ht="42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9"/>
        <v>42545.061805555553</v>
      </c>
      <c r="K616">
        <v>1464139740</v>
      </c>
      <c r="L616" s="10">
        <f t="shared" si="40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>
        <f t="shared" si="41"/>
        <v>0</v>
      </c>
      <c r="S616" t="s">
        <v>8323</v>
      </c>
      <c r="T616" t="s">
        <v>8324</v>
      </c>
    </row>
    <row r="617" spans="1:20" ht="42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9"/>
        <v>42272.122210648144</v>
      </c>
      <c r="K617">
        <v>1440557759</v>
      </c>
      <c r="L617" s="10">
        <f t="shared" si="40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>
        <f t="shared" si="41"/>
        <v>0</v>
      </c>
      <c r="S617" t="s">
        <v>8323</v>
      </c>
      <c r="T617" t="s">
        <v>8324</v>
      </c>
    </row>
    <row r="618" spans="1:20" ht="42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9"/>
        <v>42791.376238425932</v>
      </c>
      <c r="K618">
        <v>1485421307</v>
      </c>
      <c r="L618" s="10">
        <f t="shared" si="40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>
        <f t="shared" si="41"/>
        <v>0</v>
      </c>
      <c r="S618" t="s">
        <v>8323</v>
      </c>
      <c r="T618" t="s">
        <v>8324</v>
      </c>
    </row>
    <row r="619" spans="1:20" ht="42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9"/>
        <v>42132.343090277776</v>
      </c>
      <c r="K619">
        <v>1427184843</v>
      </c>
      <c r="L619" s="10">
        <f t="shared" si="40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3.0000000000000027</v>
      </c>
      <c r="R619" s="6">
        <f t="shared" si="41"/>
        <v>31.5</v>
      </c>
      <c r="S619" t="s">
        <v>8323</v>
      </c>
      <c r="T619" t="s">
        <v>8324</v>
      </c>
    </row>
    <row r="620" spans="1:20" ht="42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9"/>
        <v>42347.810219907406</v>
      </c>
      <c r="K620">
        <v>1447097203</v>
      </c>
      <c r="L620" s="10">
        <f t="shared" si="40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>
        <f t="shared" si="41"/>
        <v>0</v>
      </c>
      <c r="S620" t="s">
        <v>8323</v>
      </c>
      <c r="T620" t="s">
        <v>8324</v>
      </c>
    </row>
    <row r="621" spans="1:20" ht="28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9"/>
        <v>41968.692013888889</v>
      </c>
      <c r="K621">
        <v>1411745790</v>
      </c>
      <c r="L621" s="10">
        <f t="shared" si="40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4.0000000001150227E-5</v>
      </c>
      <c r="R621" s="6">
        <f t="shared" si="41"/>
        <v>1</v>
      </c>
      <c r="S621" t="s">
        <v>8323</v>
      </c>
      <c r="T621" t="s">
        <v>8324</v>
      </c>
    </row>
    <row r="622" spans="1:20" ht="42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9"/>
        <v>41876.716874999998</v>
      </c>
      <c r="K622">
        <v>1405098738</v>
      </c>
      <c r="L622" s="10">
        <f t="shared" si="40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1.0000000000000009</v>
      </c>
      <c r="R622" s="6">
        <f t="shared" si="41"/>
        <v>150.5</v>
      </c>
      <c r="S622" t="s">
        <v>8323</v>
      </c>
      <c r="T622" t="s">
        <v>8324</v>
      </c>
    </row>
    <row r="623" spans="1:20" ht="42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9"/>
        <v>42558.987696759257</v>
      </c>
      <c r="K623">
        <v>1465342937</v>
      </c>
      <c r="L623" s="10">
        <f t="shared" si="40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1.0440000000000005</v>
      </c>
      <c r="R623" s="6">
        <f t="shared" si="41"/>
        <v>132</v>
      </c>
      <c r="S623" t="s">
        <v>8323</v>
      </c>
      <c r="T623" t="s">
        <v>8324</v>
      </c>
    </row>
    <row r="624" spans="1:20" ht="42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9"/>
        <v>42552.774745370371</v>
      </c>
      <c r="K624">
        <v>1465670138</v>
      </c>
      <c r="L624" s="10">
        <f t="shared" si="40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5.6833333333333291</v>
      </c>
      <c r="R624" s="6">
        <f t="shared" si="41"/>
        <v>175</v>
      </c>
      <c r="S624" t="s">
        <v>8323</v>
      </c>
      <c r="T624" t="s">
        <v>8324</v>
      </c>
    </row>
    <row r="625" spans="1:20" ht="57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9"/>
        <v>42152.009224537032</v>
      </c>
      <c r="K625">
        <v>1430179997</v>
      </c>
      <c r="L625" s="10">
        <f t="shared" si="40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>
        <f t="shared" si="41"/>
        <v>0</v>
      </c>
      <c r="S625" t="s">
        <v>8323</v>
      </c>
      <c r="T625" t="s">
        <v>8324</v>
      </c>
    </row>
    <row r="626" spans="1:20" ht="42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9"/>
        <v>42138.988900462966</v>
      </c>
      <c r="K626">
        <v>1429055041</v>
      </c>
      <c r="L626" s="10">
        <f t="shared" si="40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>
        <f t="shared" si="41"/>
        <v>0</v>
      </c>
      <c r="S626" t="s">
        <v>8323</v>
      </c>
      <c r="T626" t="s">
        <v>8324</v>
      </c>
    </row>
    <row r="627" spans="1:20" ht="42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9"/>
        <v>42820.853900462964</v>
      </c>
      <c r="K627">
        <v>1487971777</v>
      </c>
      <c r="L627" s="10">
        <f t="shared" si="40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>
        <f t="shared" si="41"/>
        <v>0</v>
      </c>
      <c r="S627" t="s">
        <v>8323</v>
      </c>
      <c r="T627" t="s">
        <v>8324</v>
      </c>
    </row>
    <row r="628" spans="1:20" ht="42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9"/>
        <v>42231.556944444441</v>
      </c>
      <c r="K628">
        <v>1436793939</v>
      </c>
      <c r="L628" s="10">
        <f t="shared" si="40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17.379999999999995</v>
      </c>
      <c r="R628" s="6">
        <f t="shared" si="41"/>
        <v>2192</v>
      </c>
      <c r="S628" t="s">
        <v>8323</v>
      </c>
      <c r="T628" t="s">
        <v>8324</v>
      </c>
    </row>
    <row r="629" spans="1:20" ht="42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9"/>
        <v>42443.958333333328</v>
      </c>
      <c r="K629">
        <v>1452842511</v>
      </c>
      <c r="L629" s="10">
        <f t="shared" si="40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1.9999999999997797E-2</v>
      </c>
      <c r="R629" s="6">
        <f t="shared" si="41"/>
        <v>45.5</v>
      </c>
      <c r="S629" t="s">
        <v>8323</v>
      </c>
      <c r="T629" t="s">
        <v>8324</v>
      </c>
    </row>
    <row r="630" spans="1:20" ht="42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9"/>
        <v>41833.692789351851</v>
      </c>
      <c r="K630">
        <v>1402677457</v>
      </c>
      <c r="L630" s="10">
        <f t="shared" si="40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>
        <f t="shared" si="41"/>
        <v>0</v>
      </c>
      <c r="S630" t="s">
        <v>8323</v>
      </c>
      <c r="T630" t="s">
        <v>8324</v>
      </c>
    </row>
    <row r="631" spans="1:20" ht="42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9"/>
        <v>42504.637824074074</v>
      </c>
      <c r="K631">
        <v>1460647108</v>
      </c>
      <c r="L631" s="10">
        <f t="shared" si="40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0.17500000000000293</v>
      </c>
      <c r="R631" s="6">
        <f t="shared" si="41"/>
        <v>176.5</v>
      </c>
      <c r="S631" t="s">
        <v>8323</v>
      </c>
      <c r="T631" t="s">
        <v>8324</v>
      </c>
    </row>
    <row r="632" spans="1:20" ht="42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9"/>
        <v>42253.215277777781</v>
      </c>
      <c r="K632">
        <v>1438959121</v>
      </c>
      <c r="L632" s="10">
        <f t="shared" si="40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8.3340278356525133E-2</v>
      </c>
      <c r="R632" s="6">
        <f t="shared" si="41"/>
        <v>5.5</v>
      </c>
      <c r="S632" t="s">
        <v>8323</v>
      </c>
      <c r="T632" t="s">
        <v>8324</v>
      </c>
    </row>
    <row r="633" spans="1:20" ht="28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9"/>
        <v>42518.772326388891</v>
      </c>
      <c r="K633">
        <v>1461954729</v>
      </c>
      <c r="L633" s="10">
        <f t="shared" si="40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1.3800000000000034</v>
      </c>
      <c r="R633" s="6">
        <f t="shared" si="41"/>
        <v>349.5</v>
      </c>
      <c r="S633" t="s">
        <v>8323</v>
      </c>
      <c r="T633" t="s">
        <v>8324</v>
      </c>
    </row>
    <row r="634" spans="1:20" ht="28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9"/>
        <v>42333.700983796298</v>
      </c>
      <c r="K634">
        <v>1445874565</v>
      </c>
      <c r="L634" s="10">
        <f t="shared" si="40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ref="Q634:Q697" si="42">(1+((E634-D634)/D634))*100</f>
        <v>0</v>
      </c>
      <c r="R634" s="6">
        <f t="shared" si="41"/>
        <v>0</v>
      </c>
      <c r="S634" t="s">
        <v>8323</v>
      </c>
      <c r="T634" t="s">
        <v>8324</v>
      </c>
    </row>
    <row r="635" spans="1:20" ht="42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9"/>
        <v>42538.958333333328</v>
      </c>
      <c r="K635">
        <v>1463469062</v>
      </c>
      <c r="L635" s="10">
        <f t="shared" si="40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42"/>
        <v>12.450000000000006</v>
      </c>
      <c r="R635" s="6">
        <f t="shared" si="41"/>
        <v>635</v>
      </c>
      <c r="S635" t="s">
        <v>8323</v>
      </c>
      <c r="T635" t="s">
        <v>8324</v>
      </c>
    </row>
    <row r="636" spans="1:20" ht="28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9"/>
        <v>42061.928576388891</v>
      </c>
      <c r="K636">
        <v>1422397029</v>
      </c>
      <c r="L636" s="10">
        <f t="shared" si="40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42"/>
        <v>1.9999999999997797E-2</v>
      </c>
      <c r="R636" s="6">
        <f t="shared" si="41"/>
        <v>1</v>
      </c>
      <c r="S636" t="s">
        <v>8323</v>
      </c>
      <c r="T636" t="s">
        <v>8324</v>
      </c>
    </row>
    <row r="637" spans="1:20" ht="28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9"/>
        <v>42106.092152777783</v>
      </c>
      <c r="K637">
        <v>1426212762</v>
      </c>
      <c r="L637" s="10">
        <f t="shared" si="40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42"/>
        <v>7.9999999999968985E-3</v>
      </c>
      <c r="R637" s="6">
        <f t="shared" si="41"/>
        <v>1.5</v>
      </c>
      <c r="S637" t="s">
        <v>8323</v>
      </c>
      <c r="T637" t="s">
        <v>8324</v>
      </c>
    </row>
    <row r="638" spans="1:20" ht="42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9"/>
        <v>42161.44930555555</v>
      </c>
      <c r="K638">
        <v>1430996150</v>
      </c>
      <c r="L638" s="10">
        <f t="shared" si="40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42"/>
        <v>0.20000000000000018</v>
      </c>
      <c r="R638" s="6">
        <f t="shared" si="41"/>
        <v>2.5</v>
      </c>
      <c r="S638" t="s">
        <v>8323</v>
      </c>
      <c r="T638" t="s">
        <v>8324</v>
      </c>
    </row>
    <row r="639" spans="1:20" ht="42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9"/>
        <v>42791.961111111115</v>
      </c>
      <c r="K639">
        <v>1485558318</v>
      </c>
      <c r="L639" s="10">
        <f t="shared" si="40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42"/>
        <v>0</v>
      </c>
      <c r="R639" s="6">
        <f t="shared" si="41"/>
        <v>0</v>
      </c>
      <c r="S639" t="s">
        <v>8323</v>
      </c>
      <c r="T639" t="s">
        <v>8324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9"/>
        <v>42819.55164351852</v>
      </c>
      <c r="K640">
        <v>1485267262</v>
      </c>
      <c r="L640" s="10">
        <f t="shared" si="40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42"/>
        <v>9.0000000000034497E-3</v>
      </c>
      <c r="R640" s="6">
        <f t="shared" si="41"/>
        <v>12</v>
      </c>
      <c r="S640" t="s">
        <v>8323</v>
      </c>
      <c r="T640" t="s">
        <v>8324</v>
      </c>
    </row>
    <row r="641" spans="1:20" ht="28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9"/>
        <v>41925.583275462966</v>
      </c>
      <c r="K641">
        <v>1408024795</v>
      </c>
      <c r="L641" s="10">
        <f t="shared" si="40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42"/>
        <v>1.0000000000287557E-4</v>
      </c>
      <c r="R641" s="6">
        <f t="shared" si="41"/>
        <v>1</v>
      </c>
      <c r="S641" t="s">
        <v>8323</v>
      </c>
      <c r="T641" t="s">
        <v>8324</v>
      </c>
    </row>
    <row r="642" spans="1:20" ht="42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9"/>
        <v>42698.958333333328</v>
      </c>
      <c r="K642">
        <v>1478685915</v>
      </c>
      <c r="L642" s="10">
        <f t="shared" si="40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42"/>
        <v>144.28571428571428</v>
      </c>
      <c r="R642" s="6">
        <f t="shared" si="41"/>
        <v>51.5</v>
      </c>
      <c r="S642" t="s">
        <v>8323</v>
      </c>
      <c r="T642" t="s">
        <v>8325</v>
      </c>
    </row>
    <row r="643" spans="1:20" ht="42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3">(((I643/60)/60)/24)+DATE(1970,1,1)</f>
        <v>42229.57</v>
      </c>
      <c r="K643">
        <v>1436881248</v>
      </c>
      <c r="L643" s="10">
        <f t="shared" ref="L643:L706" si="44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2"/>
        <v>119.16249999999999</v>
      </c>
      <c r="R643" s="6">
        <f t="shared" ref="R643:R706" si="45">AVERAGE(E643,N643)</f>
        <v>23990</v>
      </c>
      <c r="S643" t="s">
        <v>8323</v>
      </c>
      <c r="T643" t="s">
        <v>8325</v>
      </c>
    </row>
    <row r="644" spans="1:20" ht="42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3"/>
        <v>42235.651319444441</v>
      </c>
      <c r="K644">
        <v>1436888274</v>
      </c>
      <c r="L644" s="10">
        <f t="shared" si="44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1460.4850000000001</v>
      </c>
      <c r="R644" s="6">
        <f t="shared" si="45"/>
        <v>147135.5</v>
      </c>
      <c r="S644" t="s">
        <v>8323</v>
      </c>
      <c r="T644" t="s">
        <v>8325</v>
      </c>
    </row>
    <row r="645" spans="1:20" ht="28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3"/>
        <v>42155.642071759255</v>
      </c>
      <c r="K645">
        <v>1428333875</v>
      </c>
      <c r="L645" s="10">
        <f t="shared" si="44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105.80799999999999</v>
      </c>
      <c r="R645" s="6">
        <f t="shared" si="45"/>
        <v>13302</v>
      </c>
      <c r="S645" t="s">
        <v>8323</v>
      </c>
      <c r="T645" t="s">
        <v>8325</v>
      </c>
    </row>
    <row r="646" spans="1:20" ht="42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3"/>
        <v>41941.041666666664</v>
      </c>
      <c r="K646">
        <v>1410883139</v>
      </c>
      <c r="L646" s="10">
        <f t="shared" si="44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300.11791999999997</v>
      </c>
      <c r="R646" s="6">
        <f t="shared" si="45"/>
        <v>38025.24</v>
      </c>
      <c r="S646" t="s">
        <v>8323</v>
      </c>
      <c r="T646" t="s">
        <v>8325</v>
      </c>
    </row>
    <row r="647" spans="1:20" ht="28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3"/>
        <v>42594.026319444441</v>
      </c>
      <c r="K647">
        <v>1468370274</v>
      </c>
      <c r="L647" s="10">
        <f t="shared" si="44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278.7</v>
      </c>
      <c r="R647" s="6">
        <f t="shared" si="45"/>
        <v>2905.5</v>
      </c>
      <c r="S647" t="s">
        <v>8323</v>
      </c>
      <c r="T647" t="s">
        <v>8325</v>
      </c>
    </row>
    <row r="648" spans="1:20" ht="42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3"/>
        <v>41862.852627314816</v>
      </c>
      <c r="K648">
        <v>1405196867</v>
      </c>
      <c r="L648" s="10">
        <f t="shared" si="44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131.87625</v>
      </c>
      <c r="R648" s="6">
        <f t="shared" si="45"/>
        <v>541.005</v>
      </c>
      <c r="S648" t="s">
        <v>8323</v>
      </c>
      <c r="T648" t="s">
        <v>8325</v>
      </c>
    </row>
    <row r="649" spans="1:20" ht="42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3"/>
        <v>42446.726261574076</v>
      </c>
      <c r="K649">
        <v>1455647149</v>
      </c>
      <c r="L649" s="10">
        <f t="shared" si="44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107.05</v>
      </c>
      <c r="R649" s="6">
        <f t="shared" si="45"/>
        <v>1079</v>
      </c>
      <c r="S649" t="s">
        <v>8323</v>
      </c>
      <c r="T649" t="s">
        <v>8325</v>
      </c>
    </row>
    <row r="650" spans="1:20" ht="28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3"/>
        <v>41926.693379629629</v>
      </c>
      <c r="K650">
        <v>1410280708</v>
      </c>
      <c r="L650" s="10">
        <f t="shared" si="44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126.82285714285715</v>
      </c>
      <c r="R650" s="6">
        <f t="shared" si="45"/>
        <v>22207.5</v>
      </c>
      <c r="S650" t="s">
        <v>8323</v>
      </c>
      <c r="T650" t="s">
        <v>8325</v>
      </c>
    </row>
    <row r="651" spans="1:20" ht="42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3"/>
        <v>41898.912187499998</v>
      </c>
      <c r="K651">
        <v>1409090013</v>
      </c>
      <c r="L651" s="10">
        <f t="shared" si="44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139.96</v>
      </c>
      <c r="R651" s="6">
        <f t="shared" si="45"/>
        <v>1790.5</v>
      </c>
      <c r="S651" t="s">
        <v>8323</v>
      </c>
      <c r="T651" t="s">
        <v>8325</v>
      </c>
    </row>
    <row r="652" spans="1:20" ht="42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3"/>
        <v>41992.078518518523</v>
      </c>
      <c r="K652">
        <v>1413766384</v>
      </c>
      <c r="L652" s="10">
        <f t="shared" si="44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112.4</v>
      </c>
      <c r="R652" s="6">
        <f t="shared" si="45"/>
        <v>867</v>
      </c>
      <c r="S652" t="s">
        <v>8323</v>
      </c>
      <c r="T652" t="s">
        <v>8325</v>
      </c>
    </row>
    <row r="653" spans="1:20" ht="42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3"/>
        <v>41986.017488425925</v>
      </c>
      <c r="K653">
        <v>1415838311</v>
      </c>
      <c r="L653" s="10">
        <f t="shared" si="44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100.52799999999999</v>
      </c>
      <c r="R653" s="6">
        <f t="shared" si="45"/>
        <v>12618.5</v>
      </c>
      <c r="S653" t="s">
        <v>8323</v>
      </c>
      <c r="T653" t="s">
        <v>8325</v>
      </c>
    </row>
    <row r="654" spans="1:20" ht="57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3"/>
        <v>42705.732060185182</v>
      </c>
      <c r="K654">
        <v>1478018050</v>
      </c>
      <c r="L654" s="10">
        <f t="shared" si="44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100.46666666666665</v>
      </c>
      <c r="R654" s="6">
        <f t="shared" si="45"/>
        <v>1521</v>
      </c>
      <c r="S654" t="s">
        <v>8323</v>
      </c>
      <c r="T654" t="s">
        <v>8325</v>
      </c>
    </row>
    <row r="655" spans="1:20" ht="42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3"/>
        <v>42236.618518518517</v>
      </c>
      <c r="K655">
        <v>1436885440</v>
      </c>
      <c r="L655" s="10">
        <f t="shared" si="44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141.446</v>
      </c>
      <c r="R655" s="6">
        <f t="shared" si="45"/>
        <v>53595.75</v>
      </c>
      <c r="S655" t="s">
        <v>8323</v>
      </c>
      <c r="T655" t="s">
        <v>8325</v>
      </c>
    </row>
    <row r="656" spans="1:20" ht="42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3"/>
        <v>42193.957326388889</v>
      </c>
      <c r="K656">
        <v>1433804313</v>
      </c>
      <c r="L656" s="10">
        <f t="shared" si="44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267.29166666666669</v>
      </c>
      <c r="R656" s="6">
        <f t="shared" si="45"/>
        <v>16544</v>
      </c>
      <c r="S656" t="s">
        <v>8323</v>
      </c>
      <c r="T656" t="s">
        <v>8325</v>
      </c>
    </row>
    <row r="657" spans="1:20" ht="42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3"/>
        <v>42075.915648148148</v>
      </c>
      <c r="K657">
        <v>1423609112</v>
      </c>
      <c r="L657" s="10">
        <f t="shared" si="44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146.88749999999999</v>
      </c>
      <c r="R657" s="6">
        <f t="shared" si="45"/>
        <v>6012.5</v>
      </c>
      <c r="S657" t="s">
        <v>8323</v>
      </c>
      <c r="T657" t="s">
        <v>8325</v>
      </c>
    </row>
    <row r="658" spans="1:20" ht="42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3"/>
        <v>42477.762951388882</v>
      </c>
      <c r="K658">
        <v>1455736719</v>
      </c>
      <c r="L658" s="10">
        <f t="shared" si="44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213.56</v>
      </c>
      <c r="R658" s="6">
        <f t="shared" si="45"/>
        <v>5382.5</v>
      </c>
      <c r="S658" t="s">
        <v>8323</v>
      </c>
      <c r="T658" t="s">
        <v>8325</v>
      </c>
    </row>
    <row r="659" spans="1:20" ht="42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3"/>
        <v>42361.84574074074</v>
      </c>
      <c r="K659">
        <v>1448309872</v>
      </c>
      <c r="L659" s="10">
        <f t="shared" si="44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125.70000000000002</v>
      </c>
      <c r="R659" s="6">
        <f t="shared" si="45"/>
        <v>9477</v>
      </c>
      <c r="S659" t="s">
        <v>8323</v>
      </c>
      <c r="T659" t="s">
        <v>8325</v>
      </c>
    </row>
    <row r="660" spans="1:20" ht="42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3"/>
        <v>42211.75</v>
      </c>
      <c r="K660">
        <v>1435117889</v>
      </c>
      <c r="L660" s="10">
        <f t="shared" si="44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104.46206037108834</v>
      </c>
      <c r="R660" s="6">
        <f t="shared" si="45"/>
        <v>15226.5</v>
      </c>
      <c r="S660" t="s">
        <v>8323</v>
      </c>
      <c r="T660" t="s">
        <v>8325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3"/>
        <v>42239.593692129631</v>
      </c>
      <c r="K661">
        <v>1437747295</v>
      </c>
      <c r="L661" s="10">
        <f t="shared" si="44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100.56666666666668</v>
      </c>
      <c r="R661" s="6">
        <f t="shared" si="45"/>
        <v>1519</v>
      </c>
      <c r="S661" t="s">
        <v>8323</v>
      </c>
      <c r="T661" t="s">
        <v>8325</v>
      </c>
    </row>
    <row r="662" spans="1:20" ht="42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3"/>
        <v>41952.783321759263</v>
      </c>
      <c r="K662">
        <v>1412963279</v>
      </c>
      <c r="L662" s="10">
        <f t="shared" si="44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3.0580000000000052</v>
      </c>
      <c r="R662" s="6">
        <f t="shared" si="45"/>
        <v>773.5</v>
      </c>
      <c r="S662" t="s">
        <v>8323</v>
      </c>
      <c r="T662" t="s">
        <v>8325</v>
      </c>
    </row>
    <row r="663" spans="1:20" ht="42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3"/>
        <v>42666.645358796297</v>
      </c>
      <c r="K663">
        <v>1474644559</v>
      </c>
      <c r="L663" s="10">
        <f t="shared" si="44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0.94999999999999529</v>
      </c>
      <c r="R663" s="6">
        <f t="shared" si="45"/>
        <v>52</v>
      </c>
      <c r="S663" t="s">
        <v>8323</v>
      </c>
      <c r="T663" t="s">
        <v>8325</v>
      </c>
    </row>
    <row r="664" spans="1:20" ht="42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3"/>
        <v>42020.438043981485</v>
      </c>
      <c r="K664">
        <v>1418812247</v>
      </c>
      <c r="L664" s="10">
        <f t="shared" si="44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0.40000000000000036</v>
      </c>
      <c r="R664" s="6">
        <f t="shared" si="45"/>
        <v>80</v>
      </c>
      <c r="S664" t="s">
        <v>8323</v>
      </c>
      <c r="T664" t="s">
        <v>8325</v>
      </c>
    </row>
    <row r="665" spans="1:20" ht="42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3"/>
        <v>42203.843240740738</v>
      </c>
      <c r="K665">
        <v>1434658456</v>
      </c>
      <c r="L665" s="10">
        <f t="shared" si="44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0.34999999999999476</v>
      </c>
      <c r="R665" s="6">
        <f t="shared" si="45"/>
        <v>353.5</v>
      </c>
      <c r="S665" t="s">
        <v>8323</v>
      </c>
      <c r="T665" t="s">
        <v>8325</v>
      </c>
    </row>
    <row r="666" spans="1:20" ht="42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3"/>
        <v>42107.666377314818</v>
      </c>
      <c r="K666">
        <v>1426348775</v>
      </c>
      <c r="L666" s="10">
        <f t="shared" si="44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7.5333333333333368</v>
      </c>
      <c r="R666" s="6">
        <f t="shared" si="45"/>
        <v>466.5</v>
      </c>
      <c r="S666" t="s">
        <v>8323</v>
      </c>
      <c r="T666" t="s">
        <v>8325</v>
      </c>
    </row>
    <row r="667" spans="1:20" ht="42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3"/>
        <v>42748.711354166662</v>
      </c>
      <c r="K667">
        <v>1479143061</v>
      </c>
      <c r="L667" s="10">
        <f t="shared" si="44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18.64</v>
      </c>
      <c r="R667" s="6">
        <f t="shared" si="45"/>
        <v>938</v>
      </c>
      <c r="S667" t="s">
        <v>8323</v>
      </c>
      <c r="T667" t="s">
        <v>8325</v>
      </c>
    </row>
    <row r="668" spans="1:20" ht="42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3"/>
        <v>41868.832152777781</v>
      </c>
      <c r="K668">
        <v>1405713498</v>
      </c>
      <c r="L668" s="10">
        <f t="shared" si="44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4.0000000000040004E-3</v>
      </c>
      <c r="R668" s="6">
        <f t="shared" si="45"/>
        <v>6</v>
      </c>
      <c r="S668" t="s">
        <v>8323</v>
      </c>
      <c r="T668" t="s">
        <v>8325</v>
      </c>
    </row>
    <row r="669" spans="1:20" ht="42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3"/>
        <v>42672.373414351852</v>
      </c>
      <c r="K669">
        <v>1474275463</v>
      </c>
      <c r="L669" s="10">
        <f t="shared" si="44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10.019999999999996</v>
      </c>
      <c r="R669" s="6">
        <f t="shared" si="45"/>
        <v>2519</v>
      </c>
      <c r="S669" t="s">
        <v>8323</v>
      </c>
      <c r="T669" t="s">
        <v>8325</v>
      </c>
    </row>
    <row r="670" spans="1:20" ht="42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3"/>
        <v>42135.831273148149</v>
      </c>
      <c r="K670">
        <v>1427486222</v>
      </c>
      <c r="L670" s="10">
        <f t="shared" si="44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4.5599999999999969</v>
      </c>
      <c r="R670" s="6">
        <f t="shared" si="45"/>
        <v>354.5</v>
      </c>
      <c r="S670" t="s">
        <v>8323</v>
      </c>
      <c r="T670" t="s">
        <v>8325</v>
      </c>
    </row>
    <row r="671" spans="1:20" ht="57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3"/>
        <v>42557.625671296293</v>
      </c>
      <c r="K671">
        <v>1465225258</v>
      </c>
      <c r="L671" s="10">
        <f t="shared" si="44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21.5075</v>
      </c>
      <c r="R671" s="6">
        <f t="shared" si="45"/>
        <v>21521.5</v>
      </c>
      <c r="S671" t="s">
        <v>8323</v>
      </c>
      <c r="T671" t="s">
        <v>8325</v>
      </c>
    </row>
    <row r="672" spans="1:20" ht="42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3"/>
        <v>42540.340277777781</v>
      </c>
      <c r="K672">
        <v>1463418120</v>
      </c>
      <c r="L672" s="10">
        <f t="shared" si="44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29.276666666666664</v>
      </c>
      <c r="R672" s="6">
        <f t="shared" si="45"/>
        <v>13329.5</v>
      </c>
      <c r="S672" t="s">
        <v>8323</v>
      </c>
      <c r="T672" t="s">
        <v>8325</v>
      </c>
    </row>
    <row r="673" spans="1:20" ht="42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3"/>
        <v>42018.166666666672</v>
      </c>
      <c r="K673">
        <v>1418315852</v>
      </c>
      <c r="L673" s="10">
        <f t="shared" si="44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39.426666666666662</v>
      </c>
      <c r="R673" s="6">
        <f t="shared" si="45"/>
        <v>5921.5</v>
      </c>
      <c r="S673" t="s">
        <v>8323</v>
      </c>
      <c r="T673" t="s">
        <v>8325</v>
      </c>
    </row>
    <row r="674" spans="1:20" ht="42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3"/>
        <v>42005.207638888889</v>
      </c>
      <c r="K674">
        <v>1417410964</v>
      </c>
      <c r="L674" s="10">
        <f t="shared" si="44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21.628000000000004</v>
      </c>
      <c r="R674" s="6">
        <f t="shared" si="45"/>
        <v>5514.5</v>
      </c>
      <c r="S674" t="s">
        <v>8323</v>
      </c>
      <c r="T674" t="s">
        <v>8325</v>
      </c>
    </row>
    <row r="675" spans="1:20" ht="42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3"/>
        <v>41883.840474537035</v>
      </c>
      <c r="K675">
        <v>1405714217</v>
      </c>
      <c r="L675" s="10">
        <f t="shared" si="44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0.20499999999999963</v>
      </c>
      <c r="R675" s="6">
        <f t="shared" si="45"/>
        <v>104</v>
      </c>
      <c r="S675" t="s">
        <v>8323</v>
      </c>
      <c r="T675" t="s">
        <v>8325</v>
      </c>
    </row>
    <row r="676" spans="1:20" ht="28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3"/>
        <v>41863.116053240738</v>
      </c>
      <c r="K676">
        <v>1402627627</v>
      </c>
      <c r="L676" s="10">
        <f t="shared" si="44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2.9999999999996696E-2</v>
      </c>
      <c r="R676" s="6">
        <f t="shared" si="45"/>
        <v>8.5</v>
      </c>
      <c r="S676" t="s">
        <v>8323</v>
      </c>
      <c r="T676" t="s">
        <v>8325</v>
      </c>
    </row>
    <row r="677" spans="1:20" ht="42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3"/>
        <v>42005.290972222225</v>
      </c>
      <c r="K677">
        <v>1417558804</v>
      </c>
      <c r="L677" s="10">
        <f t="shared" si="44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14.849999999999996</v>
      </c>
      <c r="R677" s="6">
        <f t="shared" si="45"/>
        <v>458.5</v>
      </c>
      <c r="S677" t="s">
        <v>8323</v>
      </c>
      <c r="T677" t="s">
        <v>8325</v>
      </c>
    </row>
    <row r="678" spans="1:20" ht="57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3"/>
        <v>42042.768298611118</v>
      </c>
      <c r="K678">
        <v>1420741581</v>
      </c>
      <c r="L678" s="10">
        <f t="shared" si="44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</v>
      </c>
      <c r="R678" s="6">
        <f t="shared" si="45"/>
        <v>747.5</v>
      </c>
      <c r="S678" t="s">
        <v>8323</v>
      </c>
      <c r="T678" t="s">
        <v>8325</v>
      </c>
    </row>
    <row r="679" spans="1:20" ht="42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3"/>
        <v>42549.403877314813</v>
      </c>
      <c r="K679">
        <v>1463218895</v>
      </c>
      <c r="L679" s="10">
        <f t="shared" si="44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25.583999999999996</v>
      </c>
      <c r="R679" s="6">
        <f t="shared" si="45"/>
        <v>6444</v>
      </c>
      <c r="S679" t="s">
        <v>8323</v>
      </c>
      <c r="T679" t="s">
        <v>8325</v>
      </c>
    </row>
    <row r="680" spans="1:20" ht="42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3"/>
        <v>42511.376597222217</v>
      </c>
      <c r="K680">
        <v>1461229338</v>
      </c>
      <c r="L680" s="10">
        <f t="shared" si="44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3.8206896551724157</v>
      </c>
      <c r="R680" s="6">
        <f t="shared" si="45"/>
        <v>562.5</v>
      </c>
      <c r="S680" t="s">
        <v>8323</v>
      </c>
      <c r="T680" t="s">
        <v>8325</v>
      </c>
    </row>
    <row r="681" spans="1:20" ht="42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3"/>
        <v>42616.695706018523</v>
      </c>
      <c r="K681">
        <v>1467736909</v>
      </c>
      <c r="L681" s="10">
        <f t="shared" si="44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15.485964912280703</v>
      </c>
      <c r="R681" s="6">
        <f t="shared" si="45"/>
        <v>4460.5</v>
      </c>
      <c r="S681" t="s">
        <v>8323</v>
      </c>
      <c r="T681" t="s">
        <v>8325</v>
      </c>
    </row>
    <row r="682" spans="1:20" ht="42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3"/>
        <v>41899.501516203702</v>
      </c>
      <c r="K682">
        <v>1407931331</v>
      </c>
      <c r="L682" s="10">
        <f t="shared" si="44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25.912000000000003</v>
      </c>
      <c r="R682" s="6">
        <f t="shared" si="45"/>
        <v>9781.5</v>
      </c>
      <c r="S682" t="s">
        <v>8323</v>
      </c>
      <c r="T682" t="s">
        <v>8325</v>
      </c>
    </row>
    <row r="683" spans="1:20" ht="42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3"/>
        <v>42669.805601851855</v>
      </c>
      <c r="K683">
        <v>1474917604</v>
      </c>
      <c r="L683" s="10">
        <f t="shared" si="44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3.9999999999995595E-2</v>
      </c>
      <c r="R683" s="6">
        <f t="shared" si="45"/>
        <v>1</v>
      </c>
      <c r="S683" t="s">
        <v>8323</v>
      </c>
      <c r="T683" t="s">
        <v>8325</v>
      </c>
    </row>
    <row r="684" spans="1:20" ht="42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3"/>
        <v>42808.723634259266</v>
      </c>
      <c r="K684">
        <v>1486923722</v>
      </c>
      <c r="L684" s="10">
        <f t="shared" si="44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0.10599999999999499</v>
      </c>
      <c r="R684" s="6">
        <f t="shared" si="45"/>
        <v>28.5</v>
      </c>
      <c r="S684" t="s">
        <v>8323</v>
      </c>
      <c r="T684" t="s">
        <v>8325</v>
      </c>
    </row>
    <row r="685" spans="1:20" ht="42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3"/>
        <v>42674.900046296301</v>
      </c>
      <c r="K685">
        <v>1474493764</v>
      </c>
      <c r="L685" s="10">
        <f t="shared" si="44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0.85142857142856965</v>
      </c>
      <c r="R685" s="6">
        <f t="shared" si="45"/>
        <v>150.5</v>
      </c>
      <c r="S685" t="s">
        <v>8323</v>
      </c>
      <c r="T685" t="s">
        <v>8325</v>
      </c>
    </row>
    <row r="686" spans="1:20" ht="28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3"/>
        <v>41845.125</v>
      </c>
      <c r="K686">
        <v>1403176891</v>
      </c>
      <c r="L686" s="10">
        <f t="shared" si="44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7.4837500000000006</v>
      </c>
      <c r="R686" s="6">
        <f t="shared" si="45"/>
        <v>12041.5</v>
      </c>
      <c r="S686" t="s">
        <v>8323</v>
      </c>
      <c r="T686" t="s">
        <v>8325</v>
      </c>
    </row>
    <row r="687" spans="1:20" ht="42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3"/>
        <v>42016.866574074069</v>
      </c>
      <c r="K687">
        <v>1417207672</v>
      </c>
      <c r="L687" s="10">
        <f t="shared" si="44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27.65</v>
      </c>
      <c r="R687" s="6">
        <f t="shared" si="45"/>
        <v>281.5</v>
      </c>
      <c r="S687" t="s">
        <v>8323</v>
      </c>
      <c r="T687" t="s">
        <v>8325</v>
      </c>
    </row>
    <row r="688" spans="1:20" ht="57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3"/>
        <v>42219.673263888893</v>
      </c>
      <c r="K688">
        <v>1436026170</v>
      </c>
      <c r="L688" s="10">
        <f t="shared" si="44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>
        <f t="shared" si="45"/>
        <v>0</v>
      </c>
      <c r="S688" t="s">
        <v>8323</v>
      </c>
      <c r="T688" t="s">
        <v>8325</v>
      </c>
    </row>
    <row r="689" spans="1:20" ht="42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3"/>
        <v>42771.750613425931</v>
      </c>
      <c r="K689">
        <v>1481133653</v>
      </c>
      <c r="L689" s="10">
        <f t="shared" si="44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3.5499999999999976</v>
      </c>
      <c r="R689" s="6">
        <f t="shared" si="45"/>
        <v>1778</v>
      </c>
      <c r="S689" t="s">
        <v>8323</v>
      </c>
      <c r="T689" t="s">
        <v>8325</v>
      </c>
    </row>
    <row r="690" spans="1:20" ht="42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3"/>
        <v>42292.104780092588</v>
      </c>
      <c r="K690">
        <v>1442284253</v>
      </c>
      <c r="L690" s="10">
        <f t="shared" si="44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72.989999999999995</v>
      </c>
      <c r="R690" s="6">
        <f t="shared" si="45"/>
        <v>7317</v>
      </c>
      <c r="S690" t="s">
        <v>8323</v>
      </c>
      <c r="T690" t="s">
        <v>8325</v>
      </c>
    </row>
    <row r="691" spans="1:20" ht="42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3"/>
        <v>42712.207638888889</v>
      </c>
      <c r="K691">
        <v>1478016097</v>
      </c>
      <c r="L691" s="10">
        <f t="shared" si="44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57.648750000000007</v>
      </c>
      <c r="R691" s="6">
        <f t="shared" si="45"/>
        <v>57816.75</v>
      </c>
      <c r="S691" t="s">
        <v>8323</v>
      </c>
      <c r="T691" t="s">
        <v>8325</v>
      </c>
    </row>
    <row r="692" spans="1:20" ht="28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3"/>
        <v>42622.25</v>
      </c>
      <c r="K692">
        <v>1469718841</v>
      </c>
      <c r="L692" s="10">
        <f t="shared" si="44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12.339999999999996</v>
      </c>
      <c r="R692" s="6">
        <f t="shared" si="45"/>
        <v>1251</v>
      </c>
      <c r="S692" t="s">
        <v>8323</v>
      </c>
      <c r="T692" t="s">
        <v>8325</v>
      </c>
    </row>
    <row r="693" spans="1:20" ht="42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3"/>
        <v>42186.028310185182</v>
      </c>
      <c r="K693">
        <v>1433292046</v>
      </c>
      <c r="L693" s="10">
        <f t="shared" si="44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0.51999999999999824</v>
      </c>
      <c r="R693" s="6">
        <f t="shared" si="45"/>
        <v>135</v>
      </c>
      <c r="S693" t="s">
        <v>8323</v>
      </c>
      <c r="T693" t="s">
        <v>8325</v>
      </c>
    </row>
    <row r="694" spans="1:20" ht="42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3"/>
        <v>42726.37572916667</v>
      </c>
      <c r="K694">
        <v>1479805263</v>
      </c>
      <c r="L694" s="10">
        <f t="shared" si="44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6.5300000000000029</v>
      </c>
      <c r="R694" s="6">
        <f t="shared" si="45"/>
        <v>753.5</v>
      </c>
      <c r="S694" t="s">
        <v>8323</v>
      </c>
      <c r="T694" t="s">
        <v>8325</v>
      </c>
    </row>
    <row r="695" spans="1:20" ht="28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3"/>
        <v>42124.808182870373</v>
      </c>
      <c r="K695">
        <v>1427829827</v>
      </c>
      <c r="L695" s="10">
        <f t="shared" si="44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35.338000000000001</v>
      </c>
      <c r="R695" s="6">
        <f t="shared" si="45"/>
        <v>17817</v>
      </c>
      <c r="S695" t="s">
        <v>8323</v>
      </c>
      <c r="T695" t="s">
        <v>8325</v>
      </c>
    </row>
    <row r="696" spans="1:20" ht="42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3"/>
        <v>42767.663877314815</v>
      </c>
      <c r="K696">
        <v>1483372559</v>
      </c>
      <c r="L696" s="10">
        <f t="shared" si="44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0.39333333333333442</v>
      </c>
      <c r="R696" s="6">
        <f t="shared" si="45"/>
        <v>298.5</v>
      </c>
      <c r="S696" t="s">
        <v>8323</v>
      </c>
      <c r="T696" t="s">
        <v>8325</v>
      </c>
    </row>
    <row r="697" spans="1:20" ht="42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3"/>
        <v>41943.521064814813</v>
      </c>
      <c r="K697">
        <v>1412166620</v>
      </c>
      <c r="L697" s="10">
        <f t="shared" si="44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1.0600000000000054</v>
      </c>
      <c r="R697" s="6">
        <f t="shared" si="45"/>
        <v>321.5</v>
      </c>
      <c r="S697" t="s">
        <v>8323</v>
      </c>
      <c r="T697" t="s">
        <v>8325</v>
      </c>
    </row>
    <row r="698" spans="1:20" ht="28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3"/>
        <v>41845.927106481482</v>
      </c>
      <c r="K698">
        <v>1403734502</v>
      </c>
      <c r="L698" s="10">
        <f t="shared" si="44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ref="Q698:Q761" si="46">(1+((E698-D698)/D698))*100</f>
        <v>5.7142857142755688E-4</v>
      </c>
      <c r="R698" s="6">
        <f t="shared" si="45"/>
        <v>1</v>
      </c>
      <c r="S698" t="s">
        <v>8323</v>
      </c>
      <c r="T698" t="s">
        <v>8325</v>
      </c>
    </row>
    <row r="699" spans="1:20" ht="42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3"/>
        <v>42403.523020833338</v>
      </c>
      <c r="K699">
        <v>1453206789</v>
      </c>
      <c r="L699" s="10">
        <f t="shared" si="44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6"/>
        <v>46.379999999999995</v>
      </c>
      <c r="R699" s="6">
        <f t="shared" si="45"/>
        <v>1216.5</v>
      </c>
      <c r="S699" t="s">
        <v>8323</v>
      </c>
      <c r="T699" t="s">
        <v>8325</v>
      </c>
    </row>
    <row r="700" spans="1:20" ht="42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3"/>
        <v>41900.083333333336</v>
      </c>
      <c r="K700">
        <v>1408141245</v>
      </c>
      <c r="L700" s="10">
        <f t="shared" si="44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6"/>
        <v>15.390000000000004</v>
      </c>
      <c r="R700" s="6">
        <f t="shared" si="45"/>
        <v>7709.5</v>
      </c>
      <c r="S700" t="s">
        <v>8323</v>
      </c>
      <c r="T700" t="s">
        <v>8325</v>
      </c>
    </row>
    <row r="701" spans="1:20" ht="42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3"/>
        <v>41600.666666666664</v>
      </c>
      <c r="K701">
        <v>1381923548</v>
      </c>
      <c r="L701" s="10">
        <f t="shared" si="44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6"/>
        <v>82.422107692307705</v>
      </c>
      <c r="R701" s="6">
        <f t="shared" si="45"/>
        <v>54019.37</v>
      </c>
      <c r="S701" t="s">
        <v>8323</v>
      </c>
      <c r="T701" t="s">
        <v>8325</v>
      </c>
    </row>
    <row r="702" spans="1:20" ht="42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3"/>
        <v>42745.688437500001</v>
      </c>
      <c r="K702">
        <v>1481473881</v>
      </c>
      <c r="L702" s="10">
        <f t="shared" si="44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6"/>
        <v>2.6866666666666705</v>
      </c>
      <c r="R702" s="6">
        <f t="shared" si="45"/>
        <v>217</v>
      </c>
      <c r="S702" t="s">
        <v>8323</v>
      </c>
      <c r="T702" t="s">
        <v>8325</v>
      </c>
    </row>
    <row r="703" spans="1:20" ht="42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3"/>
        <v>41843.662962962961</v>
      </c>
      <c r="K703">
        <v>1403538880</v>
      </c>
      <c r="L703" s="10">
        <f t="shared" si="44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6"/>
        <v>26.6</v>
      </c>
      <c r="R703" s="6">
        <f t="shared" si="45"/>
        <v>3069.5</v>
      </c>
      <c r="S703" t="s">
        <v>8323</v>
      </c>
      <c r="T703" t="s">
        <v>8325</v>
      </c>
    </row>
    <row r="704" spans="1:20" ht="42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3"/>
        <v>42698.768368055549</v>
      </c>
      <c r="K704">
        <v>1477416387</v>
      </c>
      <c r="L704" s="10">
        <f t="shared" si="44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6"/>
        <v>30.813400000000001</v>
      </c>
      <c r="R704" s="6">
        <f t="shared" si="45"/>
        <v>2329.5050000000001</v>
      </c>
      <c r="S704" t="s">
        <v>8323</v>
      </c>
      <c r="T704" t="s">
        <v>8325</v>
      </c>
    </row>
    <row r="705" spans="1:20" ht="42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3"/>
        <v>42766.98055555555</v>
      </c>
      <c r="K705">
        <v>1481150949</v>
      </c>
      <c r="L705" s="10">
        <f t="shared" si="44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6"/>
        <v>5.5799999999999965</v>
      </c>
      <c r="R705" s="6">
        <f t="shared" si="45"/>
        <v>422</v>
      </c>
      <c r="S705" t="s">
        <v>8323</v>
      </c>
      <c r="T705" t="s">
        <v>8325</v>
      </c>
    </row>
    <row r="706" spans="1:20" ht="42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3"/>
        <v>42786.192916666667</v>
      </c>
      <c r="K706">
        <v>1482381468</v>
      </c>
      <c r="L706" s="10">
        <f t="shared" si="44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6"/>
        <v>0.87454545454545007</v>
      </c>
      <c r="R706" s="6">
        <f t="shared" si="45"/>
        <v>242.5</v>
      </c>
      <c r="S706" t="s">
        <v>8323</v>
      </c>
      <c r="T706" t="s">
        <v>8325</v>
      </c>
    </row>
    <row r="707" spans="1:20" ht="28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7">(((I707/60)/60)/24)+DATE(1970,1,1)</f>
        <v>42756.491643518515</v>
      </c>
      <c r="K707">
        <v>1482407278</v>
      </c>
      <c r="L707" s="10">
        <f t="shared" ref="L707:L770" si="48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6"/>
        <v>0.97699999999999454</v>
      </c>
      <c r="R707" s="6">
        <f t="shared" ref="R707:R770" si="49">AVERAGE(E707,N707)</f>
        <v>491</v>
      </c>
      <c r="S707" t="s">
        <v>8323</v>
      </c>
      <c r="T707" t="s">
        <v>8325</v>
      </c>
    </row>
    <row r="708" spans="1:20" ht="42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7"/>
        <v>42718.777083333334</v>
      </c>
      <c r="K708">
        <v>1478130783</v>
      </c>
      <c r="L708" s="10">
        <f t="shared" si="4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>
        <f t="shared" si="49"/>
        <v>0</v>
      </c>
      <c r="S708" t="s">
        <v>8323</v>
      </c>
      <c r="T708" t="s">
        <v>8325</v>
      </c>
    </row>
    <row r="709" spans="1:20" ht="42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7"/>
        <v>42736.663506944446</v>
      </c>
      <c r="K709">
        <v>1479830127</v>
      </c>
      <c r="L709" s="10">
        <f t="shared" si="4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78.927352941176466</v>
      </c>
      <c r="R709" s="6">
        <f t="shared" si="49"/>
        <v>27063.3</v>
      </c>
      <c r="S709" t="s">
        <v>8323</v>
      </c>
      <c r="T709" t="s">
        <v>8325</v>
      </c>
    </row>
    <row r="710" spans="1:20" ht="42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7"/>
        <v>41895.581018518518</v>
      </c>
      <c r="K710">
        <v>1405432600</v>
      </c>
      <c r="L710" s="10">
        <f t="shared" si="4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22.092500000000005</v>
      </c>
      <c r="R710" s="6">
        <f t="shared" si="49"/>
        <v>4603</v>
      </c>
      <c r="S710" t="s">
        <v>8323</v>
      </c>
      <c r="T710" t="s">
        <v>8325</v>
      </c>
    </row>
    <row r="711" spans="1:20" ht="28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7"/>
        <v>41978.041192129633</v>
      </c>
      <c r="K711">
        <v>1415149159</v>
      </c>
      <c r="L711" s="10">
        <f t="shared" si="4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0.40666666666666629</v>
      </c>
      <c r="R711" s="6">
        <f t="shared" si="49"/>
        <v>31.5</v>
      </c>
      <c r="S711" t="s">
        <v>8323</v>
      </c>
      <c r="T711" t="s">
        <v>8325</v>
      </c>
    </row>
    <row r="712" spans="1:20" ht="28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7"/>
        <v>41871.030555555553</v>
      </c>
      <c r="K712">
        <v>1405640302</v>
      </c>
      <c r="L712" s="10">
        <f t="shared" si="4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>
        <f t="shared" si="49"/>
        <v>0</v>
      </c>
      <c r="S712" t="s">
        <v>8323</v>
      </c>
      <c r="T712" t="s">
        <v>8325</v>
      </c>
    </row>
    <row r="713" spans="1:20" ht="42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7"/>
        <v>42718.500787037032</v>
      </c>
      <c r="K713">
        <v>1478257268</v>
      </c>
      <c r="L713" s="10">
        <f t="shared" si="4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33.791000000000004</v>
      </c>
      <c r="R713" s="6">
        <f t="shared" si="49"/>
        <v>17064.5</v>
      </c>
      <c r="S713" t="s">
        <v>8323</v>
      </c>
      <c r="T713" t="s">
        <v>8325</v>
      </c>
    </row>
    <row r="714" spans="1:20" ht="42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7"/>
        <v>42414.680925925932</v>
      </c>
      <c r="K714">
        <v>1452874832</v>
      </c>
      <c r="L714" s="10">
        <f t="shared" si="4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0.21649484536082619</v>
      </c>
      <c r="R714" s="6">
        <f t="shared" si="49"/>
        <v>54.5</v>
      </c>
      <c r="S714" t="s">
        <v>8323</v>
      </c>
      <c r="T714" t="s">
        <v>8325</v>
      </c>
    </row>
    <row r="715" spans="1:20" ht="42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7"/>
        <v>42526.529305555552</v>
      </c>
      <c r="K715">
        <v>1462538532</v>
      </c>
      <c r="L715" s="10">
        <f t="shared" si="4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0.79599999999999671</v>
      </c>
      <c r="R715" s="6">
        <f t="shared" si="49"/>
        <v>100</v>
      </c>
      <c r="S715" t="s">
        <v>8323</v>
      </c>
      <c r="T715" t="s">
        <v>8325</v>
      </c>
    </row>
    <row r="716" spans="1:20" ht="42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7"/>
        <v>42794.787986111114</v>
      </c>
      <c r="K716">
        <v>1483124082</v>
      </c>
      <c r="L716" s="10">
        <f t="shared" si="4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14.993333333333336</v>
      </c>
      <c r="R716" s="6">
        <f t="shared" si="49"/>
        <v>1138.5</v>
      </c>
      <c r="S716" t="s">
        <v>8323</v>
      </c>
      <c r="T716" t="s">
        <v>8325</v>
      </c>
    </row>
    <row r="717" spans="1:20" ht="42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7"/>
        <v>42313.132407407407</v>
      </c>
      <c r="K717">
        <v>1443233440</v>
      </c>
      <c r="L717" s="10">
        <f t="shared" si="4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5.0509090909090943</v>
      </c>
      <c r="R717" s="6">
        <f t="shared" si="49"/>
        <v>700.5</v>
      </c>
      <c r="S717" t="s">
        <v>8323</v>
      </c>
      <c r="T717" t="s">
        <v>8325</v>
      </c>
    </row>
    <row r="718" spans="1:20" ht="42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7"/>
        <v>41974</v>
      </c>
      <c r="K718">
        <v>1414511307</v>
      </c>
      <c r="L718" s="10">
        <f t="shared" si="4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10.214285714285708</v>
      </c>
      <c r="R718" s="6">
        <f t="shared" si="49"/>
        <v>365.5</v>
      </c>
      <c r="S718" t="s">
        <v>8323</v>
      </c>
      <c r="T718" t="s">
        <v>8325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7"/>
        <v>41887.854189814818</v>
      </c>
      <c r="K719">
        <v>1407357002</v>
      </c>
      <c r="L719" s="10">
        <f t="shared" si="4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0.30499999999999972</v>
      </c>
      <c r="R719" s="6">
        <f t="shared" si="49"/>
        <v>154.5</v>
      </c>
      <c r="S719" t="s">
        <v>8323</v>
      </c>
      <c r="T719" t="s">
        <v>8325</v>
      </c>
    </row>
    <row r="720" spans="1:20" ht="42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7"/>
        <v>42784.249305555553</v>
      </c>
      <c r="K720">
        <v>1484684247</v>
      </c>
      <c r="L720" s="10">
        <f t="shared" si="4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0.74999999999999512</v>
      </c>
      <c r="R720" s="6">
        <f t="shared" si="49"/>
        <v>47</v>
      </c>
      <c r="S720" t="s">
        <v>8323</v>
      </c>
      <c r="T720" t="s">
        <v>8325</v>
      </c>
    </row>
    <row r="721" spans="1:20" ht="42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7"/>
        <v>42423.040231481486</v>
      </c>
      <c r="K721">
        <v>1454979476</v>
      </c>
      <c r="L721" s="10">
        <f t="shared" si="4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1.2933333333333352</v>
      </c>
      <c r="R721" s="6">
        <f t="shared" si="49"/>
        <v>102</v>
      </c>
      <c r="S721" t="s">
        <v>8323</v>
      </c>
      <c r="T721" t="s">
        <v>8325</v>
      </c>
    </row>
    <row r="722" spans="1:20" ht="42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7"/>
        <v>40937.649201388893</v>
      </c>
      <c r="K722">
        <v>1325432091</v>
      </c>
      <c r="L722" s="10">
        <f t="shared" si="4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143.94736842105263</v>
      </c>
      <c r="R722" s="6">
        <f t="shared" si="49"/>
        <v>1388</v>
      </c>
      <c r="S722" t="s">
        <v>8326</v>
      </c>
      <c r="T722" t="s">
        <v>8327</v>
      </c>
    </row>
    <row r="723" spans="1:20" ht="57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7"/>
        <v>41852.571840277778</v>
      </c>
      <c r="K723">
        <v>1403012607</v>
      </c>
      <c r="L723" s="10">
        <f t="shared" si="4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122.10975609756099</v>
      </c>
      <c r="R723" s="6">
        <f t="shared" si="49"/>
        <v>5066</v>
      </c>
      <c r="S723" t="s">
        <v>8326</v>
      </c>
      <c r="T723" t="s">
        <v>8327</v>
      </c>
    </row>
    <row r="724" spans="1:20" ht="42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7"/>
        <v>41007.76363425926</v>
      </c>
      <c r="K724">
        <v>1331320778</v>
      </c>
      <c r="L724" s="10">
        <f t="shared" si="4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132.024</v>
      </c>
      <c r="R724" s="6">
        <f t="shared" si="49"/>
        <v>16579.5</v>
      </c>
      <c r="S724" t="s">
        <v>8326</v>
      </c>
      <c r="T724" t="s">
        <v>8327</v>
      </c>
    </row>
    <row r="725" spans="1:20" ht="28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7"/>
        <v>42215.165972222225</v>
      </c>
      <c r="K725">
        <v>1435606549</v>
      </c>
      <c r="L725" s="10">
        <f t="shared" si="4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109.38</v>
      </c>
      <c r="R725" s="6">
        <f t="shared" si="49"/>
        <v>2784.5</v>
      </c>
      <c r="S725" t="s">
        <v>8326</v>
      </c>
      <c r="T725" t="s">
        <v>8327</v>
      </c>
    </row>
    <row r="726" spans="1:20" ht="42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7"/>
        <v>40724.638460648144</v>
      </c>
      <c r="K726">
        <v>1306855163</v>
      </c>
      <c r="L726" s="10">
        <f t="shared" si="4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105.47157142857144</v>
      </c>
      <c r="R726" s="6">
        <f t="shared" si="49"/>
        <v>3763.0050000000001</v>
      </c>
      <c r="S726" t="s">
        <v>8326</v>
      </c>
      <c r="T726" t="s">
        <v>8327</v>
      </c>
    </row>
    <row r="727" spans="1:20" ht="42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7"/>
        <v>42351.626296296294</v>
      </c>
      <c r="K727">
        <v>1447426912</v>
      </c>
      <c r="L727" s="10">
        <f t="shared" si="4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100.35000000000001</v>
      </c>
      <c r="R727" s="6">
        <f t="shared" si="49"/>
        <v>10105</v>
      </c>
      <c r="S727" t="s">
        <v>8326</v>
      </c>
      <c r="T727" t="s">
        <v>8327</v>
      </c>
    </row>
    <row r="728" spans="1:20" ht="42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7"/>
        <v>41376.042673611111</v>
      </c>
      <c r="K728">
        <v>1363136487</v>
      </c>
      <c r="L728" s="10">
        <f t="shared" si="4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101.4</v>
      </c>
      <c r="R728" s="6">
        <f t="shared" si="49"/>
        <v>1285</v>
      </c>
      <c r="S728" t="s">
        <v>8326</v>
      </c>
      <c r="T728" t="s">
        <v>8327</v>
      </c>
    </row>
    <row r="729" spans="1:20" ht="42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7"/>
        <v>41288.888888888891</v>
      </c>
      <c r="K729">
        <v>1354580949</v>
      </c>
      <c r="L729" s="10">
        <f t="shared" si="4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155.51428571428571</v>
      </c>
      <c r="R729" s="6">
        <f t="shared" si="49"/>
        <v>2796</v>
      </c>
      <c r="S729" t="s">
        <v>8326</v>
      </c>
      <c r="T729" t="s">
        <v>8327</v>
      </c>
    </row>
    <row r="730" spans="1:20" ht="42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7"/>
        <v>40776.837465277778</v>
      </c>
      <c r="K730">
        <v>1310069157</v>
      </c>
      <c r="L730" s="10">
        <f t="shared" si="4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105.566</v>
      </c>
      <c r="R730" s="6">
        <f t="shared" si="49"/>
        <v>4023.7249999999999</v>
      </c>
      <c r="S730" t="s">
        <v>8326</v>
      </c>
      <c r="T730" t="s">
        <v>8327</v>
      </c>
    </row>
    <row r="731" spans="1:20" ht="42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7"/>
        <v>41171.185891203706</v>
      </c>
      <c r="K731">
        <v>1342844861</v>
      </c>
      <c r="L731" s="10">
        <f t="shared" si="4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130.65</v>
      </c>
      <c r="R731" s="6">
        <f t="shared" si="49"/>
        <v>2673</v>
      </c>
      <c r="S731" t="s">
        <v>8326</v>
      </c>
      <c r="T731" t="s">
        <v>8327</v>
      </c>
    </row>
    <row r="732" spans="1:20" ht="28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7"/>
        <v>40884.745266203703</v>
      </c>
      <c r="K732">
        <v>1320688391</v>
      </c>
      <c r="L732" s="10">
        <f t="shared" si="4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132.19</v>
      </c>
      <c r="R732" s="6">
        <f t="shared" si="49"/>
        <v>13351.5</v>
      </c>
      <c r="S732" t="s">
        <v>8326</v>
      </c>
      <c r="T732" t="s">
        <v>8327</v>
      </c>
    </row>
    <row r="733" spans="1:20" ht="42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7"/>
        <v>40930.25</v>
      </c>
      <c r="K733">
        <v>1322852747</v>
      </c>
      <c r="L733" s="10">
        <f t="shared" si="4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126</v>
      </c>
      <c r="R733" s="6">
        <f t="shared" si="49"/>
        <v>3185.5</v>
      </c>
      <c r="S733" t="s">
        <v>8326</v>
      </c>
      <c r="T733" t="s">
        <v>8327</v>
      </c>
    </row>
    <row r="734" spans="1:20" ht="42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7"/>
        <v>41546.424317129626</v>
      </c>
      <c r="K734">
        <v>1375265461</v>
      </c>
      <c r="L734" s="10">
        <f t="shared" si="4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160</v>
      </c>
      <c r="R734" s="6">
        <f t="shared" si="49"/>
        <v>38.5</v>
      </c>
      <c r="S734" t="s">
        <v>8326</v>
      </c>
      <c r="T734" t="s">
        <v>8327</v>
      </c>
    </row>
    <row r="735" spans="1:20" ht="57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7"/>
        <v>41628.420046296298</v>
      </c>
      <c r="K735">
        <v>1384941892</v>
      </c>
      <c r="L735" s="10">
        <f t="shared" si="4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120.48</v>
      </c>
      <c r="R735" s="6">
        <f t="shared" si="49"/>
        <v>1590.5</v>
      </c>
      <c r="S735" t="s">
        <v>8326</v>
      </c>
      <c r="T735" t="s">
        <v>8327</v>
      </c>
    </row>
    <row r="736" spans="1:20" ht="28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7"/>
        <v>42133.208333333328</v>
      </c>
      <c r="K736">
        <v>1428465420</v>
      </c>
      <c r="L736" s="10">
        <f t="shared" si="4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125.52941176470588</v>
      </c>
      <c r="R736" s="6">
        <f t="shared" si="49"/>
        <v>5363.5</v>
      </c>
      <c r="S736" t="s">
        <v>8326</v>
      </c>
      <c r="T736" t="s">
        <v>8327</v>
      </c>
    </row>
    <row r="737" spans="1:20" ht="42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7"/>
        <v>41977.027083333334</v>
      </c>
      <c r="K737">
        <v>1414975346</v>
      </c>
      <c r="L737" s="10">
        <f t="shared" si="4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114.40638297872341</v>
      </c>
      <c r="R737" s="6">
        <f t="shared" si="49"/>
        <v>27000</v>
      </c>
      <c r="S737" t="s">
        <v>8326</v>
      </c>
      <c r="T737" t="s">
        <v>8327</v>
      </c>
    </row>
    <row r="738" spans="1:20" ht="42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7"/>
        <v>41599.207638888889</v>
      </c>
      <c r="K738">
        <v>1383327440</v>
      </c>
      <c r="L738" s="10">
        <f t="shared" si="4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315.13888888888891</v>
      </c>
      <c r="R738" s="6">
        <f t="shared" si="49"/>
        <v>5726.5</v>
      </c>
      <c r="S738" t="s">
        <v>8326</v>
      </c>
      <c r="T738" t="s">
        <v>8327</v>
      </c>
    </row>
    <row r="739" spans="1:20" ht="42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7"/>
        <v>41684.833333333336</v>
      </c>
      <c r="K739">
        <v>1390890987</v>
      </c>
      <c r="L739" s="10">
        <f t="shared" si="4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122.39999999999999</v>
      </c>
      <c r="R739" s="6">
        <f t="shared" si="49"/>
        <v>3114</v>
      </c>
      <c r="S739" t="s">
        <v>8326</v>
      </c>
      <c r="T739" t="s">
        <v>8327</v>
      </c>
    </row>
    <row r="740" spans="1:20" ht="28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7"/>
        <v>41974.207638888889</v>
      </c>
      <c r="K740">
        <v>1414765794</v>
      </c>
      <c r="L740" s="10">
        <f t="shared" si="4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106.73333333333332</v>
      </c>
      <c r="R740" s="6">
        <f t="shared" si="49"/>
        <v>821</v>
      </c>
      <c r="S740" t="s">
        <v>8326</v>
      </c>
      <c r="T740" t="s">
        <v>8327</v>
      </c>
    </row>
    <row r="741" spans="1:20" ht="42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7"/>
        <v>41862.502650462964</v>
      </c>
      <c r="K741">
        <v>1404907429</v>
      </c>
      <c r="L741" s="10">
        <f t="shared" si="4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158.33333333333334</v>
      </c>
      <c r="R741" s="6">
        <f t="shared" si="49"/>
        <v>4819.5</v>
      </c>
      <c r="S741" t="s">
        <v>8326</v>
      </c>
      <c r="T741" t="s">
        <v>8327</v>
      </c>
    </row>
    <row r="742" spans="1:20" ht="42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7"/>
        <v>42176.146782407406</v>
      </c>
      <c r="K742">
        <v>1433647882</v>
      </c>
      <c r="L742" s="10">
        <f t="shared" si="4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107.4</v>
      </c>
      <c r="R742" s="6">
        <f t="shared" si="49"/>
        <v>1620.5</v>
      </c>
      <c r="S742" t="s">
        <v>8326</v>
      </c>
      <c r="T742" t="s">
        <v>8327</v>
      </c>
    </row>
    <row r="743" spans="1:20" ht="28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7"/>
        <v>41436.648217592592</v>
      </c>
      <c r="K743">
        <v>1367940806</v>
      </c>
      <c r="L743" s="10">
        <f t="shared" si="4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102.25999999999999</v>
      </c>
      <c r="R743" s="6">
        <f t="shared" si="49"/>
        <v>6693.9</v>
      </c>
      <c r="S743" t="s">
        <v>8326</v>
      </c>
      <c r="T743" t="s">
        <v>8327</v>
      </c>
    </row>
    <row r="744" spans="1:20" ht="57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7"/>
        <v>41719.876296296294</v>
      </c>
      <c r="K744">
        <v>1392847312</v>
      </c>
      <c r="L744" s="10">
        <f t="shared" si="4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110.71428571428572</v>
      </c>
      <c r="R744" s="6">
        <f t="shared" si="49"/>
        <v>786.5</v>
      </c>
      <c r="S744" t="s">
        <v>8326</v>
      </c>
      <c r="T744" t="s">
        <v>8327</v>
      </c>
    </row>
    <row r="745" spans="1:20" ht="42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7"/>
        <v>41015.875</v>
      </c>
      <c r="K745">
        <v>1332435685</v>
      </c>
      <c r="L745" s="10">
        <f t="shared" si="4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148</v>
      </c>
      <c r="R745" s="6">
        <f t="shared" si="49"/>
        <v>414.5</v>
      </c>
      <c r="S745" t="s">
        <v>8326</v>
      </c>
      <c r="T745" t="s">
        <v>8327</v>
      </c>
    </row>
    <row r="746" spans="1:20" ht="28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7"/>
        <v>41256.95721064815</v>
      </c>
      <c r="K746">
        <v>1352847503</v>
      </c>
      <c r="L746" s="10">
        <f t="shared" si="4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102.32000000000001</v>
      </c>
      <c r="R746" s="6">
        <f t="shared" si="49"/>
        <v>2589</v>
      </c>
      <c r="S746" t="s">
        <v>8326</v>
      </c>
      <c r="T746" t="s">
        <v>8327</v>
      </c>
    </row>
    <row r="747" spans="1:20" ht="42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7"/>
        <v>41397.572280092594</v>
      </c>
      <c r="K747">
        <v>1364996645</v>
      </c>
      <c r="L747" s="10">
        <f t="shared" si="4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179.09909909909908</v>
      </c>
      <c r="R747" s="6">
        <f t="shared" si="49"/>
        <v>2025</v>
      </c>
      <c r="S747" t="s">
        <v>8326</v>
      </c>
      <c r="T747" t="s">
        <v>8327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7"/>
        <v>41175.165972222225</v>
      </c>
      <c r="K748">
        <v>1346806909</v>
      </c>
      <c r="L748" s="10">
        <f t="shared" si="4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111.08135252761969</v>
      </c>
      <c r="R748" s="6">
        <f t="shared" si="49"/>
        <v>1707.5</v>
      </c>
      <c r="S748" t="s">
        <v>8326</v>
      </c>
      <c r="T748" t="s">
        <v>8327</v>
      </c>
    </row>
    <row r="749" spans="1:20" ht="42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7"/>
        <v>42019.454166666663</v>
      </c>
      <c r="K749">
        <v>1418649019</v>
      </c>
      <c r="L749" s="10">
        <f t="shared" si="4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100.04285714285714</v>
      </c>
      <c r="R749" s="6">
        <f t="shared" si="49"/>
        <v>3529</v>
      </c>
      <c r="S749" t="s">
        <v>8326</v>
      </c>
      <c r="T749" t="s">
        <v>8327</v>
      </c>
    </row>
    <row r="750" spans="1:20" ht="42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7"/>
        <v>41861.846828703703</v>
      </c>
      <c r="K750">
        <v>1405109966</v>
      </c>
      <c r="L750" s="10">
        <f t="shared" si="4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100.25</v>
      </c>
      <c r="R750" s="6">
        <f t="shared" si="49"/>
        <v>1024.5</v>
      </c>
      <c r="S750" t="s">
        <v>8326</v>
      </c>
      <c r="T750" t="s">
        <v>8327</v>
      </c>
    </row>
    <row r="751" spans="1:20" ht="42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7"/>
        <v>42763.94131944445</v>
      </c>
      <c r="K751">
        <v>1483050930</v>
      </c>
      <c r="L751" s="10">
        <f t="shared" si="4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105.56</v>
      </c>
      <c r="R751" s="6">
        <f t="shared" si="49"/>
        <v>5333</v>
      </c>
      <c r="S751" t="s">
        <v>8326</v>
      </c>
      <c r="T751" t="s">
        <v>8327</v>
      </c>
    </row>
    <row r="752" spans="1:20" ht="42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7"/>
        <v>41329.878148148149</v>
      </c>
      <c r="K752">
        <v>1359147872</v>
      </c>
      <c r="L752" s="10">
        <f t="shared" si="4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102.58775877587757</v>
      </c>
      <c r="R752" s="6">
        <f t="shared" si="49"/>
        <v>2309</v>
      </c>
      <c r="S752" t="s">
        <v>8326</v>
      </c>
      <c r="T752" t="s">
        <v>8327</v>
      </c>
    </row>
    <row r="753" spans="1:20" ht="42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7"/>
        <v>40759.630497685182</v>
      </c>
      <c r="K753">
        <v>1308496075</v>
      </c>
      <c r="L753" s="10">
        <f t="shared" si="4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118.5</v>
      </c>
      <c r="R753" s="6">
        <f t="shared" si="49"/>
        <v>1808.5</v>
      </c>
      <c r="S753" t="s">
        <v>8326</v>
      </c>
      <c r="T753" t="s">
        <v>8327</v>
      </c>
    </row>
    <row r="754" spans="1:20" ht="42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7"/>
        <v>42659.458333333328</v>
      </c>
      <c r="K754">
        <v>1474884417</v>
      </c>
      <c r="L754" s="10">
        <f t="shared" si="4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111.7</v>
      </c>
      <c r="R754" s="6">
        <f t="shared" si="49"/>
        <v>2845</v>
      </c>
      <c r="S754" t="s">
        <v>8326</v>
      </c>
      <c r="T754" t="s">
        <v>8327</v>
      </c>
    </row>
    <row r="755" spans="1:20" ht="42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7"/>
        <v>42049.590173611112</v>
      </c>
      <c r="K755">
        <v>1421330991</v>
      </c>
      <c r="L755" s="10">
        <f t="shared" si="4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128</v>
      </c>
      <c r="R755" s="6">
        <f t="shared" si="49"/>
        <v>6413</v>
      </c>
      <c r="S755" t="s">
        <v>8326</v>
      </c>
      <c r="T755" t="s">
        <v>8327</v>
      </c>
    </row>
    <row r="756" spans="1:20" ht="42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7"/>
        <v>41279.749085648145</v>
      </c>
      <c r="K756">
        <v>1354816721</v>
      </c>
      <c r="L756" s="10">
        <f t="shared" si="4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103.75000000000001</v>
      </c>
      <c r="R756" s="6">
        <f t="shared" si="49"/>
        <v>1062</v>
      </c>
      <c r="S756" t="s">
        <v>8326</v>
      </c>
      <c r="T756" t="s">
        <v>8327</v>
      </c>
    </row>
    <row r="757" spans="1:20" ht="42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7"/>
        <v>41414.02847222222</v>
      </c>
      <c r="K757">
        <v>1366381877</v>
      </c>
      <c r="L757" s="10">
        <f t="shared" si="4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101.9076</v>
      </c>
      <c r="R757" s="6">
        <f t="shared" si="49"/>
        <v>1307.845</v>
      </c>
      <c r="S757" t="s">
        <v>8326</v>
      </c>
      <c r="T757" t="s">
        <v>8327</v>
      </c>
    </row>
    <row r="758" spans="1:20" ht="42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7"/>
        <v>40651.725219907406</v>
      </c>
      <c r="K758">
        <v>1297880659</v>
      </c>
      <c r="L758" s="10">
        <f t="shared" si="4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117.71428571428571</v>
      </c>
      <c r="R758" s="6">
        <f t="shared" si="49"/>
        <v>423</v>
      </c>
      <c r="S758" t="s">
        <v>8326</v>
      </c>
      <c r="T758" t="s">
        <v>8327</v>
      </c>
    </row>
    <row r="759" spans="1:20" ht="42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7"/>
        <v>41249.054560185185</v>
      </c>
      <c r="K759">
        <v>1353547114</v>
      </c>
      <c r="L759" s="10">
        <f t="shared" si="4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238</v>
      </c>
      <c r="R759" s="6">
        <f t="shared" si="49"/>
        <v>306.5</v>
      </c>
      <c r="S759" t="s">
        <v>8326</v>
      </c>
      <c r="T759" t="s">
        <v>8327</v>
      </c>
    </row>
    <row r="760" spans="1:20" ht="28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7"/>
        <v>40459.836435185185</v>
      </c>
      <c r="K760">
        <v>1283976268</v>
      </c>
      <c r="L760" s="10">
        <f t="shared" si="4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102</v>
      </c>
      <c r="R760" s="6">
        <f t="shared" si="49"/>
        <v>1284.5</v>
      </c>
      <c r="S760" t="s">
        <v>8326</v>
      </c>
      <c r="T760" t="s">
        <v>8327</v>
      </c>
    </row>
    <row r="761" spans="1:20" ht="42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7"/>
        <v>41829.330312500002</v>
      </c>
      <c r="K761">
        <v>1401436539</v>
      </c>
      <c r="L761" s="10">
        <f t="shared" si="4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101.92000000000002</v>
      </c>
      <c r="R761" s="6">
        <f t="shared" si="49"/>
        <v>2597.5</v>
      </c>
      <c r="S761" t="s">
        <v>8326</v>
      </c>
      <c r="T761" t="s">
        <v>8327</v>
      </c>
    </row>
    <row r="762" spans="1:20" ht="42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7"/>
        <v>42700.805706018517</v>
      </c>
      <c r="K762">
        <v>1477592413</v>
      </c>
      <c r="L762" s="10">
        <f t="shared" si="4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ref="Q762:Q825" si="50">(1+((E762-D762)/D762))*100</f>
        <v>0</v>
      </c>
      <c r="R762" s="6">
        <f t="shared" si="49"/>
        <v>0</v>
      </c>
      <c r="S762" t="s">
        <v>8326</v>
      </c>
      <c r="T762" t="s">
        <v>8328</v>
      </c>
    </row>
    <row r="763" spans="1:20" ht="42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7"/>
        <v>41672.751458333332</v>
      </c>
      <c r="K763">
        <v>1388772126</v>
      </c>
      <c r="L763" s="10">
        <f t="shared" si="4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50"/>
        <v>4.7000000000000046</v>
      </c>
      <c r="R763" s="6">
        <f t="shared" si="49"/>
        <v>120.5</v>
      </c>
      <c r="S763" t="s">
        <v>8326</v>
      </c>
      <c r="T763" t="s">
        <v>8328</v>
      </c>
    </row>
    <row r="764" spans="1:20" ht="42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7"/>
        <v>42708.25</v>
      </c>
      <c r="K764">
        <v>1479328570</v>
      </c>
      <c r="L764" s="10">
        <f t="shared" si="4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50"/>
        <v>0</v>
      </c>
      <c r="R764" s="6">
        <f t="shared" si="49"/>
        <v>0</v>
      </c>
      <c r="S764" t="s">
        <v>8326</v>
      </c>
      <c r="T764" t="s">
        <v>8328</v>
      </c>
    </row>
    <row r="765" spans="1:20" ht="42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7"/>
        <v>41501.446851851848</v>
      </c>
      <c r="K765">
        <v>1373971408</v>
      </c>
      <c r="L765" s="10">
        <f t="shared" si="4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50"/>
        <v>0.11655011655011815</v>
      </c>
      <c r="R765" s="6">
        <f t="shared" si="49"/>
        <v>3</v>
      </c>
      <c r="S765" t="s">
        <v>8326</v>
      </c>
      <c r="T765" t="s">
        <v>8328</v>
      </c>
    </row>
    <row r="766" spans="1:20" ht="42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7"/>
        <v>42257.173159722224</v>
      </c>
      <c r="K766">
        <v>1439266161</v>
      </c>
      <c r="L766" s="10">
        <f t="shared" si="4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50"/>
        <v>0</v>
      </c>
      <c r="R766" s="6">
        <f t="shared" si="49"/>
        <v>0</v>
      </c>
      <c r="S766" t="s">
        <v>8326</v>
      </c>
      <c r="T766" t="s">
        <v>8328</v>
      </c>
    </row>
    <row r="767" spans="1:20" ht="42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7"/>
        <v>41931.542638888888</v>
      </c>
      <c r="K767">
        <v>1411131684</v>
      </c>
      <c r="L767" s="10">
        <f t="shared" si="4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50"/>
        <v>36.014285714285712</v>
      </c>
      <c r="R767" s="6">
        <f t="shared" si="49"/>
        <v>1282.5</v>
      </c>
      <c r="S767" t="s">
        <v>8326</v>
      </c>
      <c r="T767" t="s">
        <v>8328</v>
      </c>
    </row>
    <row r="768" spans="1:20" ht="42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7"/>
        <v>42051.783368055556</v>
      </c>
      <c r="K768">
        <v>1421520483</v>
      </c>
      <c r="L768" s="10">
        <f t="shared" si="4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50"/>
        <v>0</v>
      </c>
      <c r="R768" s="6">
        <f t="shared" si="49"/>
        <v>0</v>
      </c>
      <c r="S768" t="s">
        <v>8326</v>
      </c>
      <c r="T768" t="s">
        <v>8328</v>
      </c>
    </row>
    <row r="769" spans="1:20" ht="57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7"/>
        <v>42145.143634259264</v>
      </c>
      <c r="K769">
        <v>1429586810</v>
      </c>
      <c r="L769" s="10">
        <f t="shared" si="4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50"/>
        <v>3.5399999999999987</v>
      </c>
      <c r="R769" s="6">
        <f t="shared" si="49"/>
        <v>90</v>
      </c>
      <c r="S769" t="s">
        <v>8326</v>
      </c>
      <c r="T769" t="s">
        <v>8328</v>
      </c>
    </row>
    <row r="770" spans="1:20" ht="42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7"/>
        <v>41624.207060185188</v>
      </c>
      <c r="K770">
        <v>1384577890</v>
      </c>
      <c r="L770" s="10">
        <f t="shared" si="4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50"/>
        <v>0</v>
      </c>
      <c r="R770" s="6">
        <f t="shared" si="49"/>
        <v>0</v>
      </c>
      <c r="S770" t="s">
        <v>8326</v>
      </c>
      <c r="T770" t="s">
        <v>8328</v>
      </c>
    </row>
    <row r="771" spans="1:20" ht="42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51">(((I771/60)/60)/24)+DATE(1970,1,1)</f>
        <v>41634.996458333335</v>
      </c>
      <c r="K771">
        <v>1385510094</v>
      </c>
      <c r="L771" s="10">
        <f t="shared" ref="L771:L834" si="52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50"/>
        <v>41.400000000000006</v>
      </c>
      <c r="R771" s="6">
        <f t="shared" ref="R771:R834" si="53">AVERAGE(E771,N771)</f>
        <v>854</v>
      </c>
      <c r="S771" t="s">
        <v>8326</v>
      </c>
      <c r="T771" t="s">
        <v>8328</v>
      </c>
    </row>
    <row r="772" spans="1:20" ht="42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51"/>
        <v>41329.999641203707</v>
      </c>
      <c r="K772">
        <v>1358294369</v>
      </c>
      <c r="L772" s="10">
        <f t="shared" si="52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>
        <f t="shared" si="53"/>
        <v>0</v>
      </c>
      <c r="S772" t="s">
        <v>8326</v>
      </c>
      <c r="T772" t="s">
        <v>8328</v>
      </c>
    </row>
    <row r="773" spans="1:20" ht="42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51"/>
        <v>42399.824097222227</v>
      </c>
      <c r="K773">
        <v>1449863202</v>
      </c>
      <c r="L773" s="10">
        <f t="shared" si="5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2.6315789473685403E-2</v>
      </c>
      <c r="R773" s="6">
        <f t="shared" si="53"/>
        <v>5.5</v>
      </c>
      <c r="S773" t="s">
        <v>8326</v>
      </c>
      <c r="T773" t="s">
        <v>8328</v>
      </c>
    </row>
    <row r="774" spans="1:20" ht="57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51"/>
        <v>40118.165972222225</v>
      </c>
      <c r="K774">
        <v>1252718519</v>
      </c>
      <c r="L774" s="10">
        <f t="shared" si="5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3.3333333333333326</v>
      </c>
      <c r="R774" s="6">
        <f t="shared" si="53"/>
        <v>25.5</v>
      </c>
      <c r="S774" t="s">
        <v>8326</v>
      </c>
      <c r="T774" t="s">
        <v>8328</v>
      </c>
    </row>
    <row r="775" spans="1:20" ht="42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51"/>
        <v>42134.959027777775</v>
      </c>
      <c r="K775">
        <v>1428341985</v>
      </c>
      <c r="L775" s="10">
        <f t="shared" si="52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0.85129023676510096</v>
      </c>
      <c r="R775" s="6">
        <f t="shared" si="53"/>
        <v>17</v>
      </c>
      <c r="S775" t="s">
        <v>8326</v>
      </c>
      <c r="T775" t="s">
        <v>8328</v>
      </c>
    </row>
    <row r="776" spans="1:20" ht="42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51"/>
        <v>41693.780300925922</v>
      </c>
      <c r="K776">
        <v>1390589018</v>
      </c>
      <c r="L776" s="10">
        <f t="shared" si="5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70.199999999999989</v>
      </c>
      <c r="R776" s="6">
        <f t="shared" si="53"/>
        <v>180</v>
      </c>
      <c r="S776" t="s">
        <v>8326</v>
      </c>
      <c r="T776" t="s">
        <v>8328</v>
      </c>
    </row>
    <row r="777" spans="1:20" ht="42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51"/>
        <v>40893.060127314813</v>
      </c>
      <c r="K777">
        <v>1321406795</v>
      </c>
      <c r="L777" s="10">
        <f t="shared" si="5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1.7000000000000015</v>
      </c>
      <c r="R777" s="6">
        <f t="shared" si="53"/>
        <v>87.5</v>
      </c>
      <c r="S777" t="s">
        <v>8326</v>
      </c>
      <c r="T777" t="s">
        <v>8328</v>
      </c>
    </row>
    <row r="778" spans="1:20" ht="42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51"/>
        <v>42288.208333333328</v>
      </c>
      <c r="K778">
        <v>1441297645</v>
      </c>
      <c r="L778" s="10">
        <f t="shared" si="5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51.4</v>
      </c>
      <c r="R778" s="6">
        <f t="shared" si="53"/>
        <v>1827.5</v>
      </c>
      <c r="S778" t="s">
        <v>8326</v>
      </c>
      <c r="T778" t="s">
        <v>8328</v>
      </c>
    </row>
    <row r="779" spans="1:20" ht="42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51"/>
        <v>41486.981215277774</v>
      </c>
      <c r="K779">
        <v>1372721577</v>
      </c>
      <c r="L779" s="10">
        <f t="shared" si="5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0.70000000000000062</v>
      </c>
      <c r="R779" s="6">
        <f t="shared" si="53"/>
        <v>12</v>
      </c>
      <c r="S779" t="s">
        <v>8326</v>
      </c>
      <c r="T779" t="s">
        <v>8328</v>
      </c>
    </row>
    <row r="780" spans="1:20" ht="42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51"/>
        <v>41759.702314814815</v>
      </c>
      <c r="K780">
        <v>1396284680</v>
      </c>
      <c r="L780" s="10">
        <f t="shared" si="5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0.40000000000000036</v>
      </c>
      <c r="R780" s="6">
        <f t="shared" si="53"/>
        <v>1.5</v>
      </c>
      <c r="S780" t="s">
        <v>8326</v>
      </c>
      <c r="T780" t="s">
        <v>8328</v>
      </c>
    </row>
    <row r="781" spans="1:20" ht="42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51"/>
        <v>40466.166666666664</v>
      </c>
      <c r="K781">
        <v>1284567905</v>
      </c>
      <c r="L781" s="10">
        <f t="shared" si="52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2.6666666666666616</v>
      </c>
      <c r="R781" s="6">
        <f t="shared" si="53"/>
        <v>203</v>
      </c>
      <c r="S781" t="s">
        <v>8326</v>
      </c>
      <c r="T781" t="s">
        <v>8328</v>
      </c>
    </row>
    <row r="782" spans="1:20" ht="28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51"/>
        <v>40666.673900462964</v>
      </c>
      <c r="K782">
        <v>1301847025</v>
      </c>
      <c r="L782" s="10">
        <f t="shared" si="5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104</v>
      </c>
      <c r="R782" s="6">
        <f t="shared" si="53"/>
        <v>533.5</v>
      </c>
      <c r="S782" t="s">
        <v>8329</v>
      </c>
      <c r="T782" t="s">
        <v>8330</v>
      </c>
    </row>
    <row r="783" spans="1:20" ht="42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51"/>
        <v>41433.000856481485</v>
      </c>
      <c r="K783">
        <v>1368057674</v>
      </c>
      <c r="L783" s="10">
        <f t="shared" si="5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133.15375</v>
      </c>
      <c r="R783" s="6">
        <f t="shared" si="53"/>
        <v>545.11500000000001</v>
      </c>
      <c r="S783" t="s">
        <v>8329</v>
      </c>
      <c r="T783" t="s">
        <v>8330</v>
      </c>
    </row>
    <row r="784" spans="1:20" ht="42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51"/>
        <v>41146.758125</v>
      </c>
      <c r="K784">
        <v>1343326302</v>
      </c>
      <c r="L784" s="10">
        <f t="shared" si="52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100</v>
      </c>
      <c r="R784" s="6">
        <f t="shared" si="53"/>
        <v>357</v>
      </c>
      <c r="S784" t="s">
        <v>8329</v>
      </c>
      <c r="T784" t="s">
        <v>8330</v>
      </c>
    </row>
    <row r="785" spans="1:20" ht="42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51"/>
        <v>41026.916666666664</v>
      </c>
      <c r="K785">
        <v>1332182049</v>
      </c>
      <c r="L785" s="10">
        <f t="shared" si="5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148.13333333333333</v>
      </c>
      <c r="R785" s="6">
        <f t="shared" si="53"/>
        <v>1128.5</v>
      </c>
      <c r="S785" t="s">
        <v>8329</v>
      </c>
      <c r="T785" t="s">
        <v>8330</v>
      </c>
    </row>
    <row r="786" spans="1:20" ht="42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51"/>
        <v>41715.107858796298</v>
      </c>
      <c r="K786">
        <v>1391571319</v>
      </c>
      <c r="L786" s="10">
        <f t="shared" si="5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102.49999999999999</v>
      </c>
      <c r="R786" s="6">
        <f t="shared" si="53"/>
        <v>517.5</v>
      </c>
      <c r="S786" t="s">
        <v>8329</v>
      </c>
      <c r="T786" t="s">
        <v>8330</v>
      </c>
    </row>
    <row r="787" spans="1:20" ht="42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51"/>
        <v>41333.593923611108</v>
      </c>
      <c r="K787">
        <v>1359468915</v>
      </c>
      <c r="L787" s="10">
        <f t="shared" si="5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180.62800000000001</v>
      </c>
      <c r="R787" s="6">
        <f t="shared" si="53"/>
        <v>466.07</v>
      </c>
      <c r="S787" t="s">
        <v>8329</v>
      </c>
      <c r="T787" t="s">
        <v>8330</v>
      </c>
    </row>
    <row r="788" spans="1:20" ht="42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51"/>
        <v>41040.657638888886</v>
      </c>
      <c r="K788">
        <v>1331774434</v>
      </c>
      <c r="L788" s="10">
        <f t="shared" si="5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142.79999999999998</v>
      </c>
      <c r="R788" s="6">
        <f t="shared" si="53"/>
        <v>3592</v>
      </c>
      <c r="S788" t="s">
        <v>8329</v>
      </c>
      <c r="T788" t="s">
        <v>8330</v>
      </c>
    </row>
    <row r="789" spans="1:20" ht="42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51"/>
        <v>41579.627615740741</v>
      </c>
      <c r="K789">
        <v>1380726226</v>
      </c>
      <c r="L789" s="10">
        <f t="shared" si="5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114.16666666666666</v>
      </c>
      <c r="R789" s="6">
        <f t="shared" si="53"/>
        <v>693.5</v>
      </c>
      <c r="S789" t="s">
        <v>8329</v>
      </c>
      <c r="T789" t="s">
        <v>8330</v>
      </c>
    </row>
    <row r="790" spans="1:20" ht="42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51"/>
        <v>41097.165972222225</v>
      </c>
      <c r="K790">
        <v>1338336588</v>
      </c>
      <c r="L790" s="10">
        <f t="shared" si="5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203.505</v>
      </c>
      <c r="R790" s="6">
        <f t="shared" si="53"/>
        <v>1034.5250000000001</v>
      </c>
      <c r="S790" t="s">
        <v>8329</v>
      </c>
      <c r="T790" t="s">
        <v>8330</v>
      </c>
    </row>
    <row r="791" spans="1:20" ht="42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51"/>
        <v>41295.332638888889</v>
      </c>
      <c r="K791">
        <v>1357187280</v>
      </c>
      <c r="L791" s="10">
        <f t="shared" si="5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109.41176470588236</v>
      </c>
      <c r="R791" s="6">
        <f t="shared" si="53"/>
        <v>937</v>
      </c>
      <c r="S791" t="s">
        <v>8329</v>
      </c>
      <c r="T791" t="s">
        <v>8330</v>
      </c>
    </row>
    <row r="792" spans="1:20" ht="42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51"/>
        <v>41306.047905092593</v>
      </c>
      <c r="K792">
        <v>1357088939</v>
      </c>
      <c r="L792" s="10">
        <f t="shared" si="5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144.37459999999999</v>
      </c>
      <c r="R792" s="6">
        <f t="shared" si="53"/>
        <v>7296.73</v>
      </c>
      <c r="S792" t="s">
        <v>8329</v>
      </c>
      <c r="T792" t="s">
        <v>8330</v>
      </c>
    </row>
    <row r="793" spans="1:20" ht="42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51"/>
        <v>41591.249305555553</v>
      </c>
      <c r="K793">
        <v>1381430646</v>
      </c>
      <c r="L793" s="10">
        <f t="shared" si="5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103.86666666666666</v>
      </c>
      <c r="R793" s="6">
        <f t="shared" si="53"/>
        <v>3959</v>
      </c>
      <c r="S793" t="s">
        <v>8329</v>
      </c>
      <c r="T793" t="s">
        <v>8330</v>
      </c>
    </row>
    <row r="794" spans="1:20" ht="28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51"/>
        <v>41585.915312500001</v>
      </c>
      <c r="K794">
        <v>1381265883</v>
      </c>
      <c r="L794" s="10">
        <f t="shared" si="5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100.44440000000002</v>
      </c>
      <c r="R794" s="6">
        <f t="shared" si="53"/>
        <v>1285.5550000000001</v>
      </c>
      <c r="S794" t="s">
        <v>8329</v>
      </c>
      <c r="T794" t="s">
        <v>8330</v>
      </c>
    </row>
    <row r="795" spans="1:20" ht="42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51"/>
        <v>41458.207638888889</v>
      </c>
      <c r="K795">
        <v>1371491244</v>
      </c>
      <c r="L795" s="10">
        <f t="shared" si="5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102.77927272727271</v>
      </c>
      <c r="R795" s="6">
        <f t="shared" si="53"/>
        <v>1429.2149999999999</v>
      </c>
      <c r="S795" t="s">
        <v>8329</v>
      </c>
      <c r="T795" t="s">
        <v>8330</v>
      </c>
    </row>
    <row r="796" spans="1:20" ht="42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51"/>
        <v>40791.712500000001</v>
      </c>
      <c r="K796">
        <v>1310438737</v>
      </c>
      <c r="L796" s="10">
        <f t="shared" si="5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105.31250000000001</v>
      </c>
      <c r="R796" s="6">
        <f t="shared" si="53"/>
        <v>4239</v>
      </c>
      <c r="S796" t="s">
        <v>8329</v>
      </c>
      <c r="T796" t="s">
        <v>8330</v>
      </c>
    </row>
    <row r="797" spans="1:20" ht="42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51"/>
        <v>41006.207638888889</v>
      </c>
      <c r="K797">
        <v>1330094566</v>
      </c>
      <c r="L797" s="10">
        <f t="shared" si="5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111.78571428571429</v>
      </c>
      <c r="R797" s="6">
        <f t="shared" si="53"/>
        <v>7917</v>
      </c>
      <c r="S797" t="s">
        <v>8329</v>
      </c>
      <c r="T797" t="s">
        <v>8330</v>
      </c>
    </row>
    <row r="798" spans="1:20" ht="57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51"/>
        <v>41532.881944444445</v>
      </c>
      <c r="K798">
        <v>1376687485</v>
      </c>
      <c r="L798" s="10">
        <f t="shared" si="5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101.35000000000001</v>
      </c>
      <c r="R798" s="6">
        <f t="shared" si="53"/>
        <v>5112.5</v>
      </c>
      <c r="S798" t="s">
        <v>8329</v>
      </c>
      <c r="T798" t="s">
        <v>8330</v>
      </c>
    </row>
    <row r="799" spans="1:20" ht="42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51"/>
        <v>41028.166666666664</v>
      </c>
      <c r="K799">
        <v>1332978688</v>
      </c>
      <c r="L799" s="10">
        <f t="shared" si="5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107.53333333333333</v>
      </c>
      <c r="R799" s="6">
        <f t="shared" si="53"/>
        <v>1648.5</v>
      </c>
      <c r="S799" t="s">
        <v>8329</v>
      </c>
      <c r="T799" t="s">
        <v>8330</v>
      </c>
    </row>
    <row r="800" spans="1:20" ht="42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51"/>
        <v>41912.590127314819</v>
      </c>
      <c r="K800">
        <v>1409494187</v>
      </c>
      <c r="L800" s="10">
        <f t="shared" si="5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114.88571428571429</v>
      </c>
      <c r="R800" s="6">
        <f t="shared" si="53"/>
        <v>2054</v>
      </c>
      <c r="S800" t="s">
        <v>8329</v>
      </c>
      <c r="T800" t="s">
        <v>8330</v>
      </c>
    </row>
    <row r="801" spans="1:20" ht="42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51"/>
        <v>41026.667199074072</v>
      </c>
      <c r="K801">
        <v>1332950446</v>
      </c>
      <c r="L801" s="10">
        <f t="shared" si="5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100.02</v>
      </c>
      <c r="R801" s="6">
        <f t="shared" si="53"/>
        <v>2514.5</v>
      </c>
      <c r="S801" t="s">
        <v>8329</v>
      </c>
      <c r="T801" t="s">
        <v>8330</v>
      </c>
    </row>
    <row r="802" spans="1:20" ht="42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51"/>
        <v>41893.433495370373</v>
      </c>
      <c r="K802">
        <v>1407839054</v>
      </c>
      <c r="L802" s="10">
        <f t="shared" si="5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152.13333333333333</v>
      </c>
      <c r="R802" s="6">
        <f t="shared" si="53"/>
        <v>1169</v>
      </c>
      <c r="S802" t="s">
        <v>8329</v>
      </c>
      <c r="T802" t="s">
        <v>8330</v>
      </c>
    </row>
    <row r="803" spans="1:20" ht="42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51"/>
        <v>40725.795370370368</v>
      </c>
      <c r="K803">
        <v>1306955120</v>
      </c>
      <c r="L803" s="10">
        <f t="shared" si="5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111.52149999999999</v>
      </c>
      <c r="R803" s="6">
        <f t="shared" si="53"/>
        <v>1140.7149999999999</v>
      </c>
      <c r="S803" t="s">
        <v>8329</v>
      </c>
      <c r="T803" t="s">
        <v>8330</v>
      </c>
    </row>
    <row r="804" spans="1:20" ht="42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51"/>
        <v>41169.170138888891</v>
      </c>
      <c r="K804">
        <v>1343867524</v>
      </c>
      <c r="L804" s="10">
        <f t="shared" si="5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101.33333333333334</v>
      </c>
      <c r="R804" s="6">
        <f t="shared" si="53"/>
        <v>3077.5</v>
      </c>
      <c r="S804" t="s">
        <v>8329</v>
      </c>
      <c r="T804" t="s">
        <v>8330</v>
      </c>
    </row>
    <row r="805" spans="1:20" ht="42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51"/>
        <v>40692.041666666664</v>
      </c>
      <c r="K805">
        <v>1304376478</v>
      </c>
      <c r="L805" s="10">
        <f t="shared" si="5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123.2608695652174</v>
      </c>
      <c r="R805" s="6">
        <f t="shared" si="53"/>
        <v>1436.5</v>
      </c>
      <c r="S805" t="s">
        <v>8329</v>
      </c>
      <c r="T805" t="s">
        <v>8330</v>
      </c>
    </row>
    <row r="806" spans="1:20" ht="42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51"/>
        <v>40747.165972222225</v>
      </c>
      <c r="K806">
        <v>1309919526</v>
      </c>
      <c r="L806" s="10">
        <f t="shared" si="5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100</v>
      </c>
      <c r="R806" s="6">
        <f t="shared" si="53"/>
        <v>2759</v>
      </c>
      <c r="S806" t="s">
        <v>8329</v>
      </c>
      <c r="T806" t="s">
        <v>8330</v>
      </c>
    </row>
    <row r="807" spans="1:20" ht="42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51"/>
        <v>40740.958333333336</v>
      </c>
      <c r="K807">
        <v>1306525512</v>
      </c>
      <c r="L807" s="10">
        <f t="shared" si="5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105</v>
      </c>
      <c r="R807" s="6">
        <f t="shared" si="53"/>
        <v>1602</v>
      </c>
      <c r="S807" t="s">
        <v>8329</v>
      </c>
      <c r="T807" t="s">
        <v>8330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51"/>
        <v>40793.691423611112</v>
      </c>
      <c r="K808">
        <v>1312821339</v>
      </c>
      <c r="L808" s="10">
        <f t="shared" si="5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104.4375</v>
      </c>
      <c r="R808" s="6">
        <f t="shared" si="53"/>
        <v>4213</v>
      </c>
      <c r="S808" t="s">
        <v>8329</v>
      </c>
      <c r="T808" t="s">
        <v>8330</v>
      </c>
    </row>
    <row r="809" spans="1:20" ht="28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51"/>
        <v>42795.083333333328</v>
      </c>
      <c r="K809">
        <v>1485270311</v>
      </c>
      <c r="L809" s="10">
        <f t="shared" si="5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105.125</v>
      </c>
      <c r="R809" s="6">
        <f t="shared" si="53"/>
        <v>2131</v>
      </c>
      <c r="S809" t="s">
        <v>8329</v>
      </c>
      <c r="T809" t="s">
        <v>8330</v>
      </c>
    </row>
    <row r="810" spans="1:20" ht="42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51"/>
        <v>41995.207638888889</v>
      </c>
      <c r="K810">
        <v>1416363886</v>
      </c>
      <c r="L810" s="10">
        <f t="shared" si="5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100</v>
      </c>
      <c r="R810" s="6">
        <f t="shared" si="53"/>
        <v>2271.5</v>
      </c>
      <c r="S810" t="s">
        <v>8329</v>
      </c>
      <c r="T810" t="s">
        <v>8330</v>
      </c>
    </row>
    <row r="811" spans="1:20" ht="42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51"/>
        <v>41658.833680555559</v>
      </c>
      <c r="K811">
        <v>1387569630</v>
      </c>
      <c r="L811" s="10">
        <f t="shared" si="5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103.77499999999999</v>
      </c>
      <c r="R811" s="6">
        <f t="shared" si="53"/>
        <v>2101.5</v>
      </c>
      <c r="S811" t="s">
        <v>8329</v>
      </c>
      <c r="T811" t="s">
        <v>8330</v>
      </c>
    </row>
    <row r="812" spans="1:20" ht="42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51"/>
        <v>41153.056273148148</v>
      </c>
      <c r="K812">
        <v>1343870462</v>
      </c>
      <c r="L812" s="10">
        <f t="shared" si="5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105</v>
      </c>
      <c r="R812" s="6">
        <f t="shared" si="53"/>
        <v>801</v>
      </c>
      <c r="S812" t="s">
        <v>8329</v>
      </c>
      <c r="T812" t="s">
        <v>8330</v>
      </c>
    </row>
    <row r="813" spans="1:20" ht="28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51"/>
        <v>41465.702777777777</v>
      </c>
      <c r="K813">
        <v>1371569202</v>
      </c>
      <c r="L813" s="10">
        <f t="shared" si="5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104</v>
      </c>
      <c r="R813" s="6">
        <f t="shared" si="53"/>
        <v>526</v>
      </c>
      <c r="S813" t="s">
        <v>8329</v>
      </c>
      <c r="T813" t="s">
        <v>8330</v>
      </c>
    </row>
    <row r="814" spans="1:20" ht="42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51"/>
        <v>41334.581944444442</v>
      </c>
      <c r="K814">
        <v>1357604752</v>
      </c>
      <c r="L814" s="10">
        <f t="shared" si="5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151.83333333333334</v>
      </c>
      <c r="R814" s="6">
        <f t="shared" si="53"/>
        <v>472</v>
      </c>
      <c r="S814" t="s">
        <v>8329</v>
      </c>
      <c r="T814" t="s">
        <v>8330</v>
      </c>
    </row>
    <row r="815" spans="1:20" ht="28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51"/>
        <v>41110.960243055553</v>
      </c>
      <c r="K815">
        <v>1340233365</v>
      </c>
      <c r="L815" s="10">
        <f t="shared" si="5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159.99600000000001</v>
      </c>
      <c r="R815" s="6">
        <f t="shared" si="53"/>
        <v>1247.97</v>
      </c>
      <c r="S815" t="s">
        <v>8329</v>
      </c>
      <c r="T815" t="s">
        <v>8330</v>
      </c>
    </row>
    <row r="816" spans="1:20" ht="42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51"/>
        <v>40694.75277777778</v>
      </c>
      <c r="K816">
        <v>1305568201</v>
      </c>
      <c r="L816" s="10">
        <f t="shared" si="5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127.30000000000001</v>
      </c>
      <c r="R816" s="6">
        <f t="shared" si="53"/>
        <v>650.5</v>
      </c>
      <c r="S816" t="s">
        <v>8329</v>
      </c>
      <c r="T816" t="s">
        <v>8330</v>
      </c>
    </row>
    <row r="817" spans="1:20" ht="28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51"/>
        <v>41944.917858796296</v>
      </c>
      <c r="K817">
        <v>1412287303</v>
      </c>
      <c r="L817" s="10">
        <f t="shared" si="5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107</v>
      </c>
      <c r="R817" s="6">
        <f t="shared" si="53"/>
        <v>2161.5</v>
      </c>
      <c r="S817" t="s">
        <v>8329</v>
      </c>
      <c r="T817" t="s">
        <v>8330</v>
      </c>
    </row>
    <row r="818" spans="1:20" ht="28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51"/>
        <v>41373.270833333336</v>
      </c>
      <c r="K818">
        <v>1362776043</v>
      </c>
      <c r="L818" s="10">
        <f t="shared" si="5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115.12214285714286</v>
      </c>
      <c r="R818" s="6">
        <f t="shared" si="53"/>
        <v>4131.7749999999996</v>
      </c>
      <c r="S818" t="s">
        <v>8329</v>
      </c>
      <c r="T818" t="s">
        <v>8330</v>
      </c>
    </row>
    <row r="819" spans="1:20" ht="42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51"/>
        <v>40979.207638888889</v>
      </c>
      <c r="K819">
        <v>1326810211</v>
      </c>
      <c r="L819" s="10">
        <f t="shared" si="5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137.11066666666665</v>
      </c>
      <c r="R819" s="6">
        <f t="shared" si="53"/>
        <v>1039.83</v>
      </c>
      <c r="S819" t="s">
        <v>8329</v>
      </c>
      <c r="T819" t="s">
        <v>8330</v>
      </c>
    </row>
    <row r="820" spans="1:20" ht="42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51"/>
        <v>41128.709027777775</v>
      </c>
      <c r="K820">
        <v>1343682681</v>
      </c>
      <c r="L820" s="10">
        <f t="shared" si="5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155.71428571428572</v>
      </c>
      <c r="R820" s="6">
        <f t="shared" si="53"/>
        <v>282</v>
      </c>
      <c r="S820" t="s">
        <v>8329</v>
      </c>
      <c r="T820" t="s">
        <v>8330</v>
      </c>
    </row>
    <row r="821" spans="1:20" ht="28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51"/>
        <v>41629.197222222225</v>
      </c>
      <c r="K821">
        <v>1386806254</v>
      </c>
      <c r="L821" s="10">
        <f t="shared" si="5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108.74999999999999</v>
      </c>
      <c r="R821" s="6">
        <f t="shared" si="53"/>
        <v>224.5</v>
      </c>
      <c r="S821" t="s">
        <v>8329</v>
      </c>
      <c r="T821" t="s">
        <v>8330</v>
      </c>
    </row>
    <row r="822" spans="1:20" ht="42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51"/>
        <v>41799.208333333336</v>
      </c>
      <c r="K822">
        <v>1399666342</v>
      </c>
      <c r="L822" s="10">
        <f t="shared" si="5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134.05000000000001</v>
      </c>
      <c r="R822" s="6">
        <f t="shared" si="53"/>
        <v>1359.5</v>
      </c>
      <c r="S822" t="s">
        <v>8329</v>
      </c>
      <c r="T822" t="s">
        <v>8330</v>
      </c>
    </row>
    <row r="823" spans="1:20" ht="42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51"/>
        <v>42128.167361111111</v>
      </c>
      <c r="K823">
        <v>1427753265</v>
      </c>
      <c r="L823" s="10">
        <f t="shared" si="5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100</v>
      </c>
      <c r="R823" s="6">
        <f t="shared" si="53"/>
        <v>8780</v>
      </c>
      <c r="S823" t="s">
        <v>8329</v>
      </c>
      <c r="T823" t="s">
        <v>8330</v>
      </c>
    </row>
    <row r="824" spans="1:20" ht="28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51"/>
        <v>41187.947337962964</v>
      </c>
      <c r="K824">
        <v>1346885050</v>
      </c>
      <c r="L824" s="10">
        <f t="shared" si="5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119.16666666666667</v>
      </c>
      <c r="R824" s="6">
        <f t="shared" si="53"/>
        <v>1822</v>
      </c>
      <c r="S824" t="s">
        <v>8329</v>
      </c>
      <c r="T824" t="s">
        <v>8330</v>
      </c>
    </row>
    <row r="825" spans="1:20" ht="42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51"/>
        <v>42085.931157407409</v>
      </c>
      <c r="K825">
        <v>1424474452</v>
      </c>
      <c r="L825" s="10">
        <f t="shared" si="5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179.5</v>
      </c>
      <c r="R825" s="6">
        <f t="shared" si="53"/>
        <v>734.5</v>
      </c>
      <c r="S825" t="s">
        <v>8329</v>
      </c>
      <c r="T825" t="s">
        <v>8330</v>
      </c>
    </row>
    <row r="826" spans="1:20" ht="42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51"/>
        <v>40286.290972222225</v>
      </c>
      <c r="K826">
        <v>1268459318</v>
      </c>
      <c r="L826" s="10">
        <f t="shared" si="5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ref="Q826:Q889" si="54">(1+((E826-D826)/D826))*100</f>
        <v>134.38124999999999</v>
      </c>
      <c r="R826" s="6">
        <f t="shared" si="53"/>
        <v>1102.05</v>
      </c>
      <c r="S826" t="s">
        <v>8329</v>
      </c>
      <c r="T826" t="s">
        <v>8330</v>
      </c>
    </row>
    <row r="827" spans="1:20" ht="28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51"/>
        <v>41211.306527777779</v>
      </c>
      <c r="K827">
        <v>1349335284</v>
      </c>
      <c r="L827" s="10">
        <f t="shared" si="5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4"/>
        <v>100.43200000000002</v>
      </c>
      <c r="R827" s="6">
        <f t="shared" si="53"/>
        <v>6326.5</v>
      </c>
      <c r="S827" t="s">
        <v>8329</v>
      </c>
      <c r="T827" t="s">
        <v>8330</v>
      </c>
    </row>
    <row r="828" spans="1:20" ht="42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51"/>
        <v>40993.996874999997</v>
      </c>
      <c r="K828">
        <v>1330908930</v>
      </c>
      <c r="L828" s="10">
        <f t="shared" si="5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4"/>
        <v>101.45454545454547</v>
      </c>
      <c r="R828" s="6">
        <f t="shared" si="53"/>
        <v>2814.5</v>
      </c>
      <c r="S828" t="s">
        <v>8329</v>
      </c>
      <c r="T828" t="s">
        <v>8330</v>
      </c>
    </row>
    <row r="829" spans="1:20" ht="42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51"/>
        <v>40953.825694444444</v>
      </c>
      <c r="K829">
        <v>1326972107</v>
      </c>
      <c r="L829" s="10">
        <f t="shared" si="5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4"/>
        <v>103.33333333333334</v>
      </c>
      <c r="R829" s="6">
        <f t="shared" si="53"/>
        <v>160.5</v>
      </c>
      <c r="S829" t="s">
        <v>8329</v>
      </c>
      <c r="T829" t="s">
        <v>8330</v>
      </c>
    </row>
    <row r="830" spans="1:20" ht="42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51"/>
        <v>41085.683333333334</v>
      </c>
      <c r="K830">
        <v>1339549982</v>
      </c>
      <c r="L830" s="10">
        <f t="shared" si="5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4"/>
        <v>107</v>
      </c>
      <c r="R830" s="6">
        <f t="shared" si="53"/>
        <v>714.5</v>
      </c>
      <c r="S830" t="s">
        <v>8329</v>
      </c>
      <c r="T830" t="s">
        <v>8330</v>
      </c>
    </row>
    <row r="831" spans="1:20" ht="42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51"/>
        <v>42564.801388888889</v>
      </c>
      <c r="K831">
        <v>1463253240</v>
      </c>
      <c r="L831" s="10">
        <f t="shared" si="5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4"/>
        <v>104</v>
      </c>
      <c r="R831" s="6">
        <f t="shared" si="53"/>
        <v>268</v>
      </c>
      <c r="S831" t="s">
        <v>8329</v>
      </c>
      <c r="T831" t="s">
        <v>8330</v>
      </c>
    </row>
    <row r="832" spans="1:20" ht="42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51"/>
        <v>41355.484085648146</v>
      </c>
      <c r="K832">
        <v>1361363825</v>
      </c>
      <c r="L832" s="10">
        <f t="shared" si="5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4"/>
        <v>107.83333333333334</v>
      </c>
      <c r="R832" s="6">
        <f t="shared" si="53"/>
        <v>986.5</v>
      </c>
      <c r="S832" t="s">
        <v>8329</v>
      </c>
      <c r="T832" t="s">
        <v>8330</v>
      </c>
    </row>
    <row r="833" spans="1:20" ht="28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51"/>
        <v>41026.646921296298</v>
      </c>
      <c r="K833">
        <v>1332948694</v>
      </c>
      <c r="L833" s="10">
        <f t="shared" si="5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4"/>
        <v>233.33333333333331</v>
      </c>
      <c r="R833" s="6">
        <f t="shared" si="53"/>
        <v>1760</v>
      </c>
      <c r="S833" t="s">
        <v>8329</v>
      </c>
      <c r="T833" t="s">
        <v>8330</v>
      </c>
    </row>
    <row r="834" spans="1:20" ht="42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51"/>
        <v>40929.342361111114</v>
      </c>
      <c r="K834">
        <v>1321978335</v>
      </c>
      <c r="L834" s="10">
        <f t="shared" si="5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4"/>
        <v>100.60706666666665</v>
      </c>
      <c r="R834" s="6">
        <f t="shared" si="53"/>
        <v>7622.53</v>
      </c>
      <c r="S834" t="s">
        <v>8329</v>
      </c>
      <c r="T834" t="s">
        <v>8330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5">(((I835/60)/60)/24)+DATE(1970,1,1)</f>
        <v>41748.878182870372</v>
      </c>
      <c r="K835">
        <v>1395349475</v>
      </c>
      <c r="L835" s="10">
        <f t="shared" ref="L835:L898" si="56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4"/>
        <v>101.66666666666666</v>
      </c>
      <c r="R835" s="6">
        <f t="shared" ref="R835:R898" si="57">AVERAGE(E835,N835)</f>
        <v>3070.5</v>
      </c>
      <c r="S835" t="s">
        <v>8329</v>
      </c>
      <c r="T835" t="s">
        <v>8330</v>
      </c>
    </row>
    <row r="836" spans="1:20" ht="42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5"/>
        <v>41456.165972222225</v>
      </c>
      <c r="K836">
        <v>1369770292</v>
      </c>
      <c r="L836" s="10">
        <f t="shared" si="56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131.0181818181818</v>
      </c>
      <c r="R836" s="6">
        <f t="shared" si="57"/>
        <v>3640.5</v>
      </c>
      <c r="S836" t="s">
        <v>8329</v>
      </c>
      <c r="T836" t="s">
        <v>8330</v>
      </c>
    </row>
    <row r="837" spans="1:20" ht="42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5"/>
        <v>41048.125</v>
      </c>
      <c r="K837">
        <v>1333709958</v>
      </c>
      <c r="L837" s="10">
        <f t="shared" si="56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117.24999999999999</v>
      </c>
      <c r="R837" s="6">
        <f t="shared" si="57"/>
        <v>1192.5</v>
      </c>
      <c r="S837" t="s">
        <v>8329</v>
      </c>
      <c r="T837" t="s">
        <v>8330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5"/>
        <v>41554.056921296295</v>
      </c>
      <c r="K838">
        <v>1378516918</v>
      </c>
      <c r="L838" s="10">
        <f t="shared" si="56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100.93039999999999</v>
      </c>
      <c r="R838" s="6">
        <f t="shared" si="57"/>
        <v>2546.2600000000002</v>
      </c>
      <c r="S838" t="s">
        <v>8329</v>
      </c>
      <c r="T838" t="s">
        <v>8330</v>
      </c>
    </row>
    <row r="839" spans="1:20" ht="28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5"/>
        <v>41760.998402777775</v>
      </c>
      <c r="K839">
        <v>1396396662</v>
      </c>
      <c r="L839" s="10">
        <f t="shared" si="56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121.8</v>
      </c>
      <c r="R839" s="6">
        <f t="shared" si="57"/>
        <v>1553.5</v>
      </c>
      <c r="S839" t="s">
        <v>8329</v>
      </c>
      <c r="T839" t="s">
        <v>8330</v>
      </c>
    </row>
    <row r="840" spans="1:20" ht="42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5"/>
        <v>40925.897974537038</v>
      </c>
      <c r="K840">
        <v>1324243985</v>
      </c>
      <c r="L840" s="10">
        <f t="shared" si="56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145.4</v>
      </c>
      <c r="R840" s="6">
        <f t="shared" si="57"/>
        <v>1484.5</v>
      </c>
      <c r="S840" t="s">
        <v>8329</v>
      </c>
      <c r="T840" t="s">
        <v>8330</v>
      </c>
    </row>
    <row r="841" spans="1:20" ht="42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5"/>
        <v>41174.763379629629</v>
      </c>
      <c r="K841">
        <v>1345745956</v>
      </c>
      <c r="L841" s="10">
        <f t="shared" si="56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116.61660000000001</v>
      </c>
      <c r="R841" s="6">
        <f t="shared" si="57"/>
        <v>2963.415</v>
      </c>
      <c r="S841" t="s">
        <v>8329</v>
      </c>
      <c r="T841" t="s">
        <v>8330</v>
      </c>
    </row>
    <row r="842" spans="1:20" ht="42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5"/>
        <v>42637.226701388892</v>
      </c>
      <c r="K842">
        <v>1472102787</v>
      </c>
      <c r="L842" s="10">
        <f t="shared" si="5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120.4166</v>
      </c>
      <c r="R842" s="6">
        <f t="shared" si="57"/>
        <v>6115.83</v>
      </c>
      <c r="S842" t="s">
        <v>8329</v>
      </c>
      <c r="T842" t="s">
        <v>8331</v>
      </c>
    </row>
    <row r="843" spans="1:20" ht="42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5"/>
        <v>41953.88035879629</v>
      </c>
      <c r="K843">
        <v>1413058063</v>
      </c>
      <c r="L843" s="10">
        <f t="shared" si="56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101.32000000000001</v>
      </c>
      <c r="R843" s="6">
        <f t="shared" si="57"/>
        <v>2580</v>
      </c>
      <c r="S843" t="s">
        <v>8329</v>
      </c>
      <c r="T843" t="s">
        <v>8331</v>
      </c>
    </row>
    <row r="844" spans="1:20" ht="42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5"/>
        <v>41561.165972222225</v>
      </c>
      <c r="K844">
        <v>1378735983</v>
      </c>
      <c r="L844" s="10">
        <f t="shared" si="56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104.32</v>
      </c>
      <c r="R844" s="6">
        <f t="shared" si="57"/>
        <v>1323.5</v>
      </c>
      <c r="S844" t="s">
        <v>8329</v>
      </c>
      <c r="T844" t="s">
        <v>8331</v>
      </c>
    </row>
    <row r="845" spans="1:20" ht="42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5"/>
        <v>42712.333333333328</v>
      </c>
      <c r="K845">
        <v>1479708680</v>
      </c>
      <c r="L845" s="10">
        <f t="shared" si="5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267.13333333333333</v>
      </c>
      <c r="R845" s="6">
        <f t="shared" si="57"/>
        <v>4070.5</v>
      </c>
      <c r="S845" t="s">
        <v>8329</v>
      </c>
      <c r="T845" t="s">
        <v>8331</v>
      </c>
    </row>
    <row r="846" spans="1:20" ht="42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5"/>
        <v>41944.207638888889</v>
      </c>
      <c r="K846">
        <v>1411489552</v>
      </c>
      <c r="L846" s="10">
        <f t="shared" si="5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194.13333333333333</v>
      </c>
      <c r="R846" s="6">
        <f t="shared" si="57"/>
        <v>2991.5</v>
      </c>
      <c r="S846" t="s">
        <v>8329</v>
      </c>
      <c r="T846" t="s">
        <v>8331</v>
      </c>
    </row>
    <row r="847" spans="1:20" ht="42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5"/>
        <v>42618.165972222225</v>
      </c>
      <c r="K847">
        <v>1469595396</v>
      </c>
      <c r="L847" s="10">
        <f t="shared" si="5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120.3802</v>
      </c>
      <c r="R847" s="6">
        <f t="shared" si="57"/>
        <v>3098.0050000000001</v>
      </c>
      <c r="S847" t="s">
        <v>8329</v>
      </c>
      <c r="T847" t="s">
        <v>8331</v>
      </c>
    </row>
    <row r="848" spans="1:20" ht="42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5"/>
        <v>41708.583333333336</v>
      </c>
      <c r="K848">
        <v>1393233855</v>
      </c>
      <c r="L848" s="10">
        <f t="shared" si="5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122.00090909090908</v>
      </c>
      <c r="R848" s="6">
        <f t="shared" si="57"/>
        <v>694.505</v>
      </c>
      <c r="S848" t="s">
        <v>8329</v>
      </c>
      <c r="T848" t="s">
        <v>8331</v>
      </c>
    </row>
    <row r="849" spans="1:20" ht="28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5"/>
        <v>42195.79833333334</v>
      </c>
      <c r="K849">
        <v>1433963376</v>
      </c>
      <c r="L849" s="10">
        <f t="shared" si="56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100</v>
      </c>
      <c r="R849" s="6">
        <f t="shared" si="57"/>
        <v>5.5</v>
      </c>
      <c r="S849" t="s">
        <v>8329</v>
      </c>
      <c r="T849" t="s">
        <v>8331</v>
      </c>
    </row>
    <row r="850" spans="1:20" ht="42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5"/>
        <v>42108.792048611111</v>
      </c>
      <c r="K850">
        <v>1426446033</v>
      </c>
      <c r="L850" s="10">
        <f t="shared" si="5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100</v>
      </c>
      <c r="R850" s="6">
        <f t="shared" si="57"/>
        <v>158</v>
      </c>
      <c r="S850" t="s">
        <v>8329</v>
      </c>
      <c r="T850" t="s">
        <v>8331</v>
      </c>
    </row>
    <row r="851" spans="1:20" ht="57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5"/>
        <v>42079.107222222221</v>
      </c>
      <c r="K851">
        <v>1424057664</v>
      </c>
      <c r="L851" s="10">
        <f t="shared" si="5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119.9</v>
      </c>
      <c r="R851" s="6">
        <f t="shared" si="57"/>
        <v>2455.5</v>
      </c>
      <c r="S851" t="s">
        <v>8329</v>
      </c>
      <c r="T851" t="s">
        <v>8331</v>
      </c>
    </row>
    <row r="852" spans="1:20" ht="42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5"/>
        <v>42485.207638888889</v>
      </c>
      <c r="K852">
        <v>1458762717</v>
      </c>
      <c r="L852" s="10">
        <f t="shared" si="5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155.17499999999998</v>
      </c>
      <c r="R852" s="6">
        <f t="shared" si="57"/>
        <v>3170</v>
      </c>
      <c r="S852" t="s">
        <v>8329</v>
      </c>
      <c r="T852" t="s">
        <v>8331</v>
      </c>
    </row>
    <row r="853" spans="1:20" ht="42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5"/>
        <v>42582.822916666672</v>
      </c>
      <c r="K853">
        <v>1464815253</v>
      </c>
      <c r="L853" s="10">
        <f t="shared" si="5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130.44999999999999</v>
      </c>
      <c r="R853" s="6">
        <f t="shared" si="57"/>
        <v>1339.5</v>
      </c>
      <c r="S853" t="s">
        <v>8329</v>
      </c>
      <c r="T853" t="s">
        <v>8331</v>
      </c>
    </row>
    <row r="854" spans="1:20" ht="28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5"/>
        <v>42667.875</v>
      </c>
      <c r="K854">
        <v>1476386395</v>
      </c>
      <c r="L854" s="10">
        <f t="shared" si="5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104.97142857142859</v>
      </c>
      <c r="R854" s="6">
        <f t="shared" si="57"/>
        <v>1868</v>
      </c>
      <c r="S854" t="s">
        <v>8329</v>
      </c>
      <c r="T854" t="s">
        <v>8331</v>
      </c>
    </row>
    <row r="855" spans="1:20" ht="42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5"/>
        <v>42051.832280092596</v>
      </c>
      <c r="K855">
        <v>1421524709</v>
      </c>
      <c r="L855" s="10">
        <f t="shared" si="5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100</v>
      </c>
      <c r="R855" s="6">
        <f t="shared" si="57"/>
        <v>155</v>
      </c>
      <c r="S855" t="s">
        <v>8329</v>
      </c>
      <c r="T855" t="s">
        <v>8331</v>
      </c>
    </row>
    <row r="856" spans="1:20" ht="42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5"/>
        <v>42732.212337962963</v>
      </c>
      <c r="K856">
        <v>1480309546</v>
      </c>
      <c r="L856" s="10">
        <f t="shared" si="5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118.2205035971223</v>
      </c>
      <c r="R856" s="6">
        <f t="shared" si="57"/>
        <v>16682.150000000001</v>
      </c>
      <c r="S856" t="s">
        <v>8329</v>
      </c>
      <c r="T856" t="s">
        <v>8331</v>
      </c>
    </row>
    <row r="857" spans="1:20" ht="28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5"/>
        <v>42575.125196759262</v>
      </c>
      <c r="K857">
        <v>1466737217</v>
      </c>
      <c r="L857" s="10">
        <f t="shared" si="5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103.44827586206897</v>
      </c>
      <c r="R857" s="6">
        <f t="shared" si="57"/>
        <v>773.5</v>
      </c>
      <c r="S857" t="s">
        <v>8329</v>
      </c>
      <c r="T857" t="s">
        <v>8331</v>
      </c>
    </row>
    <row r="858" spans="1:20" ht="42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5"/>
        <v>42668.791666666672</v>
      </c>
      <c r="K858">
        <v>1472282956</v>
      </c>
      <c r="L858" s="10">
        <f t="shared" si="5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217.99999999999997</v>
      </c>
      <c r="R858" s="6">
        <f t="shared" si="57"/>
        <v>286.5</v>
      </c>
      <c r="S858" t="s">
        <v>8329</v>
      </c>
      <c r="T858" t="s">
        <v>8331</v>
      </c>
    </row>
    <row r="859" spans="1:20" ht="28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5"/>
        <v>42333.623043981483</v>
      </c>
      <c r="K859">
        <v>1444831031</v>
      </c>
      <c r="L859" s="10">
        <f t="shared" si="5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100</v>
      </c>
      <c r="R859" s="6">
        <f t="shared" si="57"/>
        <v>612</v>
      </c>
      <c r="S859" t="s">
        <v>8329</v>
      </c>
      <c r="T859" t="s">
        <v>8331</v>
      </c>
    </row>
    <row r="860" spans="1:20" ht="42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5"/>
        <v>42109.957638888889</v>
      </c>
      <c r="K860">
        <v>1426528418</v>
      </c>
      <c r="L860" s="10">
        <f t="shared" si="5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144.00583333333333</v>
      </c>
      <c r="R860" s="6">
        <f t="shared" si="57"/>
        <v>902.03499999999997</v>
      </c>
      <c r="S860" t="s">
        <v>8329</v>
      </c>
      <c r="T860" t="s">
        <v>8331</v>
      </c>
    </row>
    <row r="861" spans="1:20" ht="42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5"/>
        <v>42159</v>
      </c>
      <c r="K861">
        <v>1430768468</v>
      </c>
      <c r="L861" s="10">
        <f t="shared" si="5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104.67500000000001</v>
      </c>
      <c r="R861" s="6">
        <f t="shared" si="57"/>
        <v>2142.5</v>
      </c>
      <c r="S861" t="s">
        <v>8329</v>
      </c>
      <c r="T861" t="s">
        <v>8331</v>
      </c>
    </row>
    <row r="862" spans="1:20" ht="42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5"/>
        <v>41600.524456018517</v>
      </c>
      <c r="K862">
        <v>1382528113</v>
      </c>
      <c r="L862" s="10">
        <f t="shared" si="5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18.142857142857139</v>
      </c>
      <c r="R862" s="6">
        <f t="shared" si="57"/>
        <v>1294</v>
      </c>
      <c r="S862" t="s">
        <v>8329</v>
      </c>
      <c r="T862" t="s">
        <v>8332</v>
      </c>
    </row>
    <row r="863" spans="1:20" ht="42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5"/>
        <v>42629.965324074074</v>
      </c>
      <c r="K863">
        <v>1471475404</v>
      </c>
      <c r="L863" s="10">
        <f t="shared" si="5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2.2444444444444489</v>
      </c>
      <c r="R863" s="6">
        <f t="shared" si="57"/>
        <v>51.5</v>
      </c>
      <c r="S863" t="s">
        <v>8329</v>
      </c>
      <c r="T863" t="s">
        <v>8332</v>
      </c>
    </row>
    <row r="864" spans="1:20" ht="42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5"/>
        <v>41589.596620370372</v>
      </c>
      <c r="K864">
        <v>1381583948</v>
      </c>
      <c r="L864" s="10">
        <f t="shared" si="56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0.33999999999999586</v>
      </c>
      <c r="R864" s="6">
        <f t="shared" si="57"/>
        <v>87</v>
      </c>
      <c r="S864" t="s">
        <v>8329</v>
      </c>
      <c r="T864" t="s">
        <v>8332</v>
      </c>
    </row>
    <row r="865" spans="1:20" ht="42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5"/>
        <v>40951.117662037039</v>
      </c>
      <c r="K865">
        <v>1326422966</v>
      </c>
      <c r="L865" s="10">
        <f t="shared" si="5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4.5000000000000036</v>
      </c>
      <c r="R865" s="6">
        <f t="shared" si="57"/>
        <v>47.5</v>
      </c>
      <c r="S865" t="s">
        <v>8329</v>
      </c>
      <c r="T865" t="s">
        <v>8332</v>
      </c>
    </row>
    <row r="866" spans="1:20" ht="42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5"/>
        <v>41563.415972222225</v>
      </c>
      <c r="K866">
        <v>1379990038</v>
      </c>
      <c r="L866" s="10">
        <f t="shared" si="5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41.538461538461533</v>
      </c>
      <c r="R866" s="6">
        <f t="shared" si="57"/>
        <v>1389.5</v>
      </c>
      <c r="S866" t="s">
        <v>8329</v>
      </c>
      <c r="T866" t="s">
        <v>8332</v>
      </c>
    </row>
    <row r="867" spans="1:20" ht="42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5"/>
        <v>41290.77311342593</v>
      </c>
      <c r="K867">
        <v>1353177197</v>
      </c>
      <c r="L867" s="10">
        <f t="shared" si="56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2.0454545454545503</v>
      </c>
      <c r="R867" s="6">
        <f t="shared" si="57"/>
        <v>23.5</v>
      </c>
      <c r="S867" t="s">
        <v>8329</v>
      </c>
      <c r="T867" t="s">
        <v>8332</v>
      </c>
    </row>
    <row r="868" spans="1:20" ht="42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5"/>
        <v>42063.631944444445</v>
      </c>
      <c r="K868">
        <v>1421853518</v>
      </c>
      <c r="L868" s="10">
        <f t="shared" si="5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18.285714285714285</v>
      </c>
      <c r="R868" s="6">
        <f t="shared" si="57"/>
        <v>325.5</v>
      </c>
      <c r="S868" t="s">
        <v>8329</v>
      </c>
      <c r="T868" t="s">
        <v>8332</v>
      </c>
    </row>
    <row r="869" spans="1:20" ht="42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5"/>
        <v>40148.207638888889</v>
      </c>
      <c r="K869">
        <v>1254450706</v>
      </c>
      <c r="L869" s="10">
        <f t="shared" si="5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24.019999999999996</v>
      </c>
      <c r="R869" s="6">
        <f t="shared" si="57"/>
        <v>606</v>
      </c>
      <c r="S869" t="s">
        <v>8329</v>
      </c>
      <c r="T869" t="s">
        <v>8332</v>
      </c>
    </row>
    <row r="870" spans="1:20" ht="57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5"/>
        <v>41646.027754629627</v>
      </c>
      <c r="K870">
        <v>1386463198</v>
      </c>
      <c r="L870" s="10">
        <f t="shared" si="5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0.11111111111110628</v>
      </c>
      <c r="R870" s="6">
        <f t="shared" si="57"/>
        <v>25.5</v>
      </c>
      <c r="S870" t="s">
        <v>8329</v>
      </c>
      <c r="T870" t="s">
        <v>8332</v>
      </c>
    </row>
    <row r="871" spans="1:20" ht="57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5"/>
        <v>41372.803900462961</v>
      </c>
      <c r="K871">
        <v>1362860257</v>
      </c>
      <c r="L871" s="10">
        <f t="shared" si="5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11.818181818181817</v>
      </c>
      <c r="R871" s="6">
        <f t="shared" si="57"/>
        <v>521.5</v>
      </c>
      <c r="S871" t="s">
        <v>8329</v>
      </c>
      <c r="T871" t="s">
        <v>8332</v>
      </c>
    </row>
    <row r="872" spans="1:20" ht="42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5"/>
        <v>41518.022256944445</v>
      </c>
      <c r="K872">
        <v>1375403523</v>
      </c>
      <c r="L872" s="10">
        <f t="shared" si="5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0.30999999999999917</v>
      </c>
      <c r="R872" s="6">
        <f t="shared" si="57"/>
        <v>33.5</v>
      </c>
      <c r="S872" t="s">
        <v>8329</v>
      </c>
      <c r="T872" t="s">
        <v>8332</v>
      </c>
    </row>
    <row r="873" spans="1:20" ht="42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5"/>
        <v>41607.602951388886</v>
      </c>
      <c r="K873">
        <v>1383139695</v>
      </c>
      <c r="L873" s="10">
        <f t="shared" si="5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5.4166666666666696</v>
      </c>
      <c r="R873" s="6">
        <f t="shared" si="57"/>
        <v>168.5</v>
      </c>
      <c r="S873" t="s">
        <v>8329</v>
      </c>
      <c r="T873" t="s">
        <v>8332</v>
      </c>
    </row>
    <row r="874" spans="1:20" ht="42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5"/>
        <v>40612.825543981482</v>
      </c>
      <c r="K874">
        <v>1295898527</v>
      </c>
      <c r="L874" s="10">
        <f t="shared" si="5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0.81250000000000488</v>
      </c>
      <c r="R874" s="6">
        <f t="shared" si="57"/>
        <v>33.5</v>
      </c>
      <c r="S874" t="s">
        <v>8329</v>
      </c>
      <c r="T874" t="s">
        <v>8332</v>
      </c>
    </row>
    <row r="875" spans="1:20" ht="28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5"/>
        <v>41224.208796296298</v>
      </c>
      <c r="K875">
        <v>1349150440</v>
      </c>
      <c r="L875" s="10">
        <f t="shared" si="5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1.28571428571429</v>
      </c>
      <c r="R875" s="6">
        <f t="shared" si="57"/>
        <v>25</v>
      </c>
      <c r="S875" t="s">
        <v>8329</v>
      </c>
      <c r="T875" t="s">
        <v>8332</v>
      </c>
    </row>
    <row r="876" spans="1:20" ht="57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5"/>
        <v>41398.583726851852</v>
      </c>
      <c r="K876">
        <v>1365084034</v>
      </c>
      <c r="L876" s="10">
        <f t="shared" si="5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24.333333333333329</v>
      </c>
      <c r="R876" s="6">
        <f t="shared" si="57"/>
        <v>375.5</v>
      </c>
      <c r="S876" t="s">
        <v>8329</v>
      </c>
      <c r="T876" t="s">
        <v>8332</v>
      </c>
    </row>
    <row r="877" spans="1:20" ht="57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5"/>
        <v>42268.723738425921</v>
      </c>
      <c r="K877">
        <v>1441128131</v>
      </c>
      <c r="L877" s="10">
        <f t="shared" si="5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>
        <f t="shared" si="57"/>
        <v>0</v>
      </c>
      <c r="S877" t="s">
        <v>8329</v>
      </c>
      <c r="T877" t="s">
        <v>8332</v>
      </c>
    </row>
    <row r="878" spans="1:20" ht="28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5"/>
        <v>41309.496840277774</v>
      </c>
      <c r="K878">
        <v>1357127727</v>
      </c>
      <c r="L878" s="10">
        <f t="shared" si="5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40.799492385786806</v>
      </c>
      <c r="R878" s="6">
        <f t="shared" si="57"/>
        <v>665.5</v>
      </c>
      <c r="S878" t="s">
        <v>8329</v>
      </c>
      <c r="T878" t="s">
        <v>8332</v>
      </c>
    </row>
    <row r="879" spans="1:20" ht="42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5"/>
        <v>41627.788888888892</v>
      </c>
      <c r="K879">
        <v>1384887360</v>
      </c>
      <c r="L879" s="10">
        <f t="shared" si="5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67.55</v>
      </c>
      <c r="R879" s="6">
        <f t="shared" si="57"/>
        <v>690</v>
      </c>
      <c r="S879" t="s">
        <v>8329</v>
      </c>
      <c r="T879" t="s">
        <v>8332</v>
      </c>
    </row>
    <row r="880" spans="1:20" ht="42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5"/>
        <v>40535.232916666668</v>
      </c>
      <c r="K880">
        <v>1290490524</v>
      </c>
      <c r="L880" s="10">
        <f t="shared" si="5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1.3000000000000012</v>
      </c>
      <c r="R880" s="6">
        <f t="shared" si="57"/>
        <v>33.5</v>
      </c>
      <c r="S880" t="s">
        <v>8329</v>
      </c>
      <c r="T880" t="s">
        <v>8332</v>
      </c>
    </row>
    <row r="881" spans="1:20" ht="42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5"/>
        <v>41058.829918981479</v>
      </c>
      <c r="K881">
        <v>1336506905</v>
      </c>
      <c r="L881" s="10">
        <f t="shared" si="5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30.666666666666664</v>
      </c>
      <c r="R881" s="6">
        <f t="shared" si="57"/>
        <v>337</v>
      </c>
      <c r="S881" t="s">
        <v>8329</v>
      </c>
      <c r="T881" t="s">
        <v>8332</v>
      </c>
    </row>
    <row r="882" spans="1:20" ht="42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5"/>
        <v>41212.32104166667</v>
      </c>
      <c r="K882">
        <v>1348731738</v>
      </c>
      <c r="L882" s="10">
        <f t="shared" si="56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2.9894179894179862</v>
      </c>
      <c r="R882" s="6">
        <f t="shared" si="57"/>
        <v>60.5</v>
      </c>
      <c r="S882" t="s">
        <v>8329</v>
      </c>
      <c r="T882" t="s">
        <v>8333</v>
      </c>
    </row>
    <row r="883" spans="1:20" ht="42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5"/>
        <v>40922.25099537037</v>
      </c>
      <c r="K883">
        <v>1322632886</v>
      </c>
      <c r="L883" s="10">
        <f t="shared" si="56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0.80000000000000071</v>
      </c>
      <c r="R883" s="6">
        <f t="shared" si="57"/>
        <v>15.5</v>
      </c>
      <c r="S883" t="s">
        <v>8329</v>
      </c>
      <c r="T883" t="s">
        <v>8333</v>
      </c>
    </row>
    <row r="884" spans="1:20" ht="42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5"/>
        <v>40792.860532407409</v>
      </c>
      <c r="K884">
        <v>1312490350</v>
      </c>
      <c r="L884" s="10">
        <f t="shared" si="5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20.133333333333336</v>
      </c>
      <c r="R884" s="6">
        <f t="shared" si="57"/>
        <v>158</v>
      </c>
      <c r="S884" t="s">
        <v>8329</v>
      </c>
      <c r="T884" t="s">
        <v>8333</v>
      </c>
    </row>
    <row r="885" spans="1:20" ht="42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5"/>
        <v>42431.935590277775</v>
      </c>
      <c r="K885">
        <v>1451773635</v>
      </c>
      <c r="L885" s="10">
        <f t="shared" si="5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40.020000000000003</v>
      </c>
      <c r="R885" s="6">
        <f t="shared" si="57"/>
        <v>1012.5</v>
      </c>
      <c r="S885" t="s">
        <v>8329</v>
      </c>
      <c r="T885" t="s">
        <v>8333</v>
      </c>
    </row>
    <row r="886" spans="1:20" ht="42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5"/>
        <v>41041.104861111111</v>
      </c>
      <c r="K886">
        <v>1331666146</v>
      </c>
      <c r="L886" s="10">
        <f t="shared" si="5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1.0000000000000009</v>
      </c>
      <c r="R886" s="6">
        <f t="shared" si="57"/>
        <v>11</v>
      </c>
      <c r="S886" t="s">
        <v>8329</v>
      </c>
      <c r="T886" t="s">
        <v>8333</v>
      </c>
    </row>
    <row r="887" spans="1:20" ht="42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5"/>
        <v>42734.941099537042</v>
      </c>
      <c r="K887">
        <v>1481322911</v>
      </c>
      <c r="L887" s="10">
        <f t="shared" si="5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75</v>
      </c>
      <c r="R887" s="6">
        <f t="shared" si="57"/>
        <v>385.5</v>
      </c>
      <c r="S887" t="s">
        <v>8329</v>
      </c>
      <c r="T887" t="s">
        <v>8333</v>
      </c>
    </row>
    <row r="888" spans="1:20" ht="42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5"/>
        <v>42628.870520833334</v>
      </c>
      <c r="K888">
        <v>1471812813</v>
      </c>
      <c r="L888" s="10">
        <f t="shared" si="5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41</v>
      </c>
      <c r="R888" s="6">
        <f t="shared" si="57"/>
        <v>106</v>
      </c>
      <c r="S888" t="s">
        <v>8329</v>
      </c>
      <c r="T888" t="s">
        <v>8333</v>
      </c>
    </row>
    <row r="889" spans="1:20" ht="42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5"/>
        <v>41056.958969907406</v>
      </c>
      <c r="K889">
        <v>1335567655</v>
      </c>
      <c r="L889" s="10">
        <f t="shared" si="5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>
        <f t="shared" si="57"/>
        <v>0</v>
      </c>
      <c r="S889" t="s">
        <v>8329</v>
      </c>
      <c r="T889" t="s">
        <v>8333</v>
      </c>
    </row>
    <row r="890" spans="1:20" ht="57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5"/>
        <v>40787.25</v>
      </c>
      <c r="K890">
        <v>1311789885</v>
      </c>
      <c r="L890" s="10">
        <f t="shared" si="5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ref="Q890:Q953" si="58">(1+((E890-D890)/D890))*100</f>
        <v>7.1999999999999957</v>
      </c>
      <c r="R890" s="6">
        <f t="shared" si="57"/>
        <v>38</v>
      </c>
      <c r="S890" t="s">
        <v>8329</v>
      </c>
      <c r="T890" t="s">
        <v>8333</v>
      </c>
    </row>
    <row r="891" spans="1:20" ht="42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5"/>
        <v>41917.784062500003</v>
      </c>
      <c r="K891">
        <v>1409942943</v>
      </c>
      <c r="L891" s="10">
        <f t="shared" si="5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8"/>
        <v>9.4412799999999955</v>
      </c>
      <c r="R891" s="6">
        <f t="shared" si="57"/>
        <v>1196.1600000000001</v>
      </c>
      <c r="S891" t="s">
        <v>8329</v>
      </c>
      <c r="T891" t="s">
        <v>8333</v>
      </c>
    </row>
    <row r="892" spans="1:20" ht="42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5"/>
        <v>41599.740497685183</v>
      </c>
      <c r="K892">
        <v>1382460379</v>
      </c>
      <c r="L892" s="10">
        <f t="shared" si="5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8"/>
        <v>4.1666666666666625</v>
      </c>
      <c r="R892" s="6">
        <f t="shared" si="57"/>
        <v>64.5</v>
      </c>
      <c r="S892" t="s">
        <v>8329</v>
      </c>
      <c r="T892" t="s">
        <v>8333</v>
      </c>
    </row>
    <row r="893" spans="1:20" ht="42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5"/>
        <v>41872.031597222223</v>
      </c>
      <c r="K893">
        <v>1405989930</v>
      </c>
      <c r="L893" s="10">
        <f t="shared" si="5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8"/>
        <v>3.2499999999999973</v>
      </c>
      <c r="R893" s="6">
        <f t="shared" si="57"/>
        <v>134.5</v>
      </c>
      <c r="S893" t="s">
        <v>8329</v>
      </c>
      <c r="T893" t="s">
        <v>8333</v>
      </c>
    </row>
    <row r="894" spans="1:20" ht="42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5"/>
        <v>40391.166666666664</v>
      </c>
      <c r="K894">
        <v>1273121283</v>
      </c>
      <c r="L894" s="10">
        <f t="shared" si="5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8"/>
        <v>40.75</v>
      </c>
      <c r="R894" s="6">
        <f t="shared" si="57"/>
        <v>1231</v>
      </c>
      <c r="S894" t="s">
        <v>8329</v>
      </c>
      <c r="T894" t="s">
        <v>8333</v>
      </c>
    </row>
    <row r="895" spans="1:20" ht="42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5"/>
        <v>42095.856053240743</v>
      </c>
      <c r="K895">
        <v>1425331963</v>
      </c>
      <c r="L895" s="10">
        <f t="shared" si="5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8"/>
        <v>9.9999999999999982</v>
      </c>
      <c r="R895" s="6">
        <f t="shared" si="57"/>
        <v>102.5</v>
      </c>
      <c r="S895" t="s">
        <v>8329</v>
      </c>
      <c r="T895" t="s">
        <v>8333</v>
      </c>
    </row>
    <row r="896" spans="1:20" ht="42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5"/>
        <v>42526.981597222228</v>
      </c>
      <c r="K896">
        <v>1462577610</v>
      </c>
      <c r="L896" s="10">
        <f t="shared" si="5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8"/>
        <v>39.17</v>
      </c>
      <c r="R896" s="6">
        <f t="shared" si="57"/>
        <v>3943.5</v>
      </c>
      <c r="S896" t="s">
        <v>8329</v>
      </c>
      <c r="T896" t="s">
        <v>8333</v>
      </c>
    </row>
    <row r="897" spans="1:20" ht="42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5"/>
        <v>40476.127650462964</v>
      </c>
      <c r="K897">
        <v>1284087829</v>
      </c>
      <c r="L897" s="10">
        <f t="shared" si="5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8"/>
        <v>2.4375000000000036</v>
      </c>
      <c r="R897" s="6">
        <f t="shared" si="57"/>
        <v>101</v>
      </c>
      <c r="S897" t="s">
        <v>8329</v>
      </c>
      <c r="T897" t="s">
        <v>8333</v>
      </c>
    </row>
    <row r="898" spans="1:20" ht="42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5"/>
        <v>42244.166666666672</v>
      </c>
      <c r="K898">
        <v>1438549026</v>
      </c>
      <c r="L898" s="10">
        <f t="shared" si="56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8"/>
        <v>40</v>
      </c>
      <c r="R898" s="6">
        <f t="shared" si="57"/>
        <v>1636</v>
      </c>
      <c r="S898" t="s">
        <v>8329</v>
      </c>
      <c r="T898" t="s">
        <v>8333</v>
      </c>
    </row>
    <row r="899" spans="1:20" ht="42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9">(((I899/60)/60)/24)+DATE(1970,1,1)</f>
        <v>41241.730416666665</v>
      </c>
      <c r="K899">
        <v>1351528308</v>
      </c>
      <c r="L899" s="10">
        <f t="shared" ref="L899:L962" si="60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8"/>
        <v>0</v>
      </c>
      <c r="R899" s="6">
        <f t="shared" ref="R899:R962" si="61">AVERAGE(E899,N899)</f>
        <v>0</v>
      </c>
      <c r="S899" t="s">
        <v>8329</v>
      </c>
      <c r="T899" t="s">
        <v>8333</v>
      </c>
    </row>
    <row r="900" spans="1:20" ht="42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9"/>
        <v>40923.758217592593</v>
      </c>
      <c r="K900">
        <v>1322763110</v>
      </c>
      <c r="L900" s="10">
        <f t="shared" si="60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2.8000000000000025</v>
      </c>
      <c r="R900" s="6">
        <f t="shared" si="61"/>
        <v>36</v>
      </c>
      <c r="S900" t="s">
        <v>8329</v>
      </c>
      <c r="T900" t="s">
        <v>8333</v>
      </c>
    </row>
    <row r="901" spans="1:20" ht="42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9"/>
        <v>40691.099097222221</v>
      </c>
      <c r="K901">
        <v>1302661362</v>
      </c>
      <c r="L901" s="10">
        <f t="shared" si="60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37.333333333333329</v>
      </c>
      <c r="R901" s="6">
        <f t="shared" si="61"/>
        <v>144</v>
      </c>
      <c r="S901" t="s">
        <v>8329</v>
      </c>
      <c r="T901" t="s">
        <v>8333</v>
      </c>
    </row>
    <row r="902" spans="1:20" ht="28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9"/>
        <v>42459.807893518519</v>
      </c>
      <c r="K902">
        <v>1456777402</v>
      </c>
      <c r="L902" s="10">
        <f t="shared" si="60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0.41999999999999815</v>
      </c>
      <c r="R902" s="6">
        <f t="shared" si="61"/>
        <v>11.5</v>
      </c>
      <c r="S902" t="s">
        <v>8329</v>
      </c>
      <c r="T902" t="s">
        <v>8332</v>
      </c>
    </row>
    <row r="903" spans="1:20" ht="57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9"/>
        <v>40337.799305555556</v>
      </c>
      <c r="K903">
        <v>1272050914</v>
      </c>
      <c r="L903" s="10">
        <f t="shared" si="60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>
        <f t="shared" si="61"/>
        <v>0</v>
      </c>
      <c r="S903" t="s">
        <v>8329</v>
      </c>
      <c r="T903" t="s">
        <v>8332</v>
      </c>
    </row>
    <row r="904" spans="1:20" ht="57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9"/>
        <v>41881.645833333336</v>
      </c>
      <c r="K904">
        <v>1404947422</v>
      </c>
      <c r="L904" s="10">
        <f t="shared" si="60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0.30000000000000027</v>
      </c>
      <c r="R904" s="6">
        <f t="shared" si="61"/>
        <v>46.5</v>
      </c>
      <c r="S904" t="s">
        <v>8329</v>
      </c>
      <c r="T904" t="s">
        <v>8332</v>
      </c>
    </row>
    <row r="905" spans="1:20" ht="42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9"/>
        <v>41175.100694444445</v>
      </c>
      <c r="K905">
        <v>1346180780</v>
      </c>
      <c r="L905" s="10">
        <f t="shared" si="60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3.2000000000000028</v>
      </c>
      <c r="R905" s="6">
        <f t="shared" si="61"/>
        <v>82</v>
      </c>
      <c r="S905" t="s">
        <v>8329</v>
      </c>
      <c r="T905" t="s">
        <v>8332</v>
      </c>
    </row>
    <row r="906" spans="1:20" ht="42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9"/>
        <v>42372.080289351856</v>
      </c>
      <c r="K906">
        <v>1449194137</v>
      </c>
      <c r="L906" s="10">
        <f t="shared" si="60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0.30200000000000227</v>
      </c>
      <c r="R906" s="6">
        <f t="shared" si="61"/>
        <v>77</v>
      </c>
      <c r="S906" t="s">
        <v>8329</v>
      </c>
      <c r="T906" t="s">
        <v>8332</v>
      </c>
    </row>
    <row r="907" spans="1:20" ht="42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9"/>
        <v>40567.239884259259</v>
      </c>
      <c r="K907">
        <v>1290663926</v>
      </c>
      <c r="L907" s="10">
        <f t="shared" si="60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3.0153846153846198</v>
      </c>
      <c r="R907" s="6">
        <f t="shared" si="61"/>
        <v>101</v>
      </c>
      <c r="S907" t="s">
        <v>8329</v>
      </c>
      <c r="T907" t="s">
        <v>8332</v>
      </c>
    </row>
    <row r="908" spans="1:20" ht="28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9"/>
        <v>41711.148032407407</v>
      </c>
      <c r="K908">
        <v>1392093190</v>
      </c>
      <c r="L908" s="10">
        <f t="shared" si="60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>
        <f t="shared" si="61"/>
        <v>0</v>
      </c>
      <c r="S908" t="s">
        <v>8329</v>
      </c>
      <c r="T908" t="s">
        <v>8332</v>
      </c>
    </row>
    <row r="909" spans="1:20" ht="28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9"/>
        <v>40797.192395833335</v>
      </c>
      <c r="K909">
        <v>1313123823</v>
      </c>
      <c r="L909" s="10">
        <f t="shared" si="60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>
        <f t="shared" si="61"/>
        <v>0</v>
      </c>
      <c r="S909" t="s">
        <v>8329</v>
      </c>
      <c r="T909" t="s">
        <v>8332</v>
      </c>
    </row>
    <row r="910" spans="1:20" ht="42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9"/>
        <v>40386.207638888889</v>
      </c>
      <c r="K910">
        <v>1276283655</v>
      </c>
      <c r="L910" s="10">
        <f t="shared" si="60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>
        <f t="shared" si="61"/>
        <v>0</v>
      </c>
      <c r="S910" t="s">
        <v>8329</v>
      </c>
      <c r="T910" t="s">
        <v>8332</v>
      </c>
    </row>
    <row r="911" spans="1:20" ht="57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9"/>
        <v>41113.166666666664</v>
      </c>
      <c r="K911">
        <v>1340296440</v>
      </c>
      <c r="L911" s="10">
        <f t="shared" si="60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3.2499999999999973</v>
      </c>
      <c r="R911" s="6">
        <f t="shared" si="61"/>
        <v>264</v>
      </c>
      <c r="S911" t="s">
        <v>8329</v>
      </c>
      <c r="T911" t="s">
        <v>8332</v>
      </c>
    </row>
    <row r="912" spans="1:20" ht="42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9"/>
        <v>42797.545358796298</v>
      </c>
      <c r="K912">
        <v>1483362319</v>
      </c>
      <c r="L912" s="10">
        <f t="shared" si="60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22.363636363636363</v>
      </c>
      <c r="R912" s="6">
        <f t="shared" si="61"/>
        <v>64</v>
      </c>
      <c r="S912" t="s">
        <v>8329</v>
      </c>
      <c r="T912" t="s">
        <v>8332</v>
      </c>
    </row>
    <row r="913" spans="1:20" ht="42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9"/>
        <v>41663.005150462966</v>
      </c>
      <c r="K913">
        <v>1388707645</v>
      </c>
      <c r="L913" s="10">
        <f t="shared" si="60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>
        <f t="shared" si="61"/>
        <v>0</v>
      </c>
      <c r="S913" t="s">
        <v>8329</v>
      </c>
      <c r="T913" t="s">
        <v>8332</v>
      </c>
    </row>
    <row r="914" spans="1:20" ht="42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9"/>
        <v>41254.151006944441</v>
      </c>
      <c r="K914">
        <v>1350009447</v>
      </c>
      <c r="L914" s="10">
        <f t="shared" si="60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0.85714285714285632</v>
      </c>
      <c r="R914" s="6">
        <f t="shared" si="61"/>
        <v>16</v>
      </c>
      <c r="S914" t="s">
        <v>8329</v>
      </c>
      <c r="T914" t="s">
        <v>8332</v>
      </c>
    </row>
    <row r="915" spans="1:20" ht="42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9"/>
        <v>41034.139108796298</v>
      </c>
      <c r="K915">
        <v>1333596019</v>
      </c>
      <c r="L915" s="10">
        <f t="shared" si="60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6.6066666666666718</v>
      </c>
      <c r="R915" s="6">
        <f t="shared" si="61"/>
        <v>1003</v>
      </c>
      <c r="S915" t="s">
        <v>8329</v>
      </c>
      <c r="T915" t="s">
        <v>8332</v>
      </c>
    </row>
    <row r="916" spans="1:20" ht="42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9"/>
        <v>41146.763275462967</v>
      </c>
      <c r="K916">
        <v>1343326747</v>
      </c>
      <c r="L916" s="10">
        <f t="shared" si="60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>
        <f t="shared" si="61"/>
        <v>0</v>
      </c>
      <c r="S916" t="s">
        <v>8329</v>
      </c>
      <c r="T916" t="s">
        <v>8332</v>
      </c>
    </row>
    <row r="917" spans="1:20" ht="42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9"/>
        <v>40969.207638888889</v>
      </c>
      <c r="K917">
        <v>1327853914</v>
      </c>
      <c r="L917" s="10">
        <f t="shared" si="60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5.7692307692307709</v>
      </c>
      <c r="R917" s="6">
        <f t="shared" si="61"/>
        <v>192</v>
      </c>
      <c r="S917" t="s">
        <v>8329</v>
      </c>
      <c r="T917" t="s">
        <v>8332</v>
      </c>
    </row>
    <row r="918" spans="1:20" ht="42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9"/>
        <v>40473.208333333336</v>
      </c>
      <c r="K918">
        <v>1284409734</v>
      </c>
      <c r="L918" s="10">
        <f t="shared" si="60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>
        <f t="shared" si="61"/>
        <v>0</v>
      </c>
      <c r="S918" t="s">
        <v>8329</v>
      </c>
      <c r="T918" t="s">
        <v>8332</v>
      </c>
    </row>
    <row r="919" spans="1:20" ht="42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9"/>
        <v>41834.104166666664</v>
      </c>
      <c r="K919">
        <v>1402612730</v>
      </c>
      <c r="L919" s="10">
        <f t="shared" si="60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0.60000000000000053</v>
      </c>
      <c r="R919" s="6">
        <f t="shared" si="61"/>
        <v>15.5</v>
      </c>
      <c r="S919" t="s">
        <v>8329</v>
      </c>
      <c r="T919" t="s">
        <v>8332</v>
      </c>
    </row>
    <row r="920" spans="1:20" ht="42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9"/>
        <v>41974.957881944443</v>
      </c>
      <c r="K920">
        <v>1414879161</v>
      </c>
      <c r="L920" s="10">
        <f t="shared" si="60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</v>
      </c>
      <c r="R920" s="6">
        <f t="shared" si="61"/>
        <v>103</v>
      </c>
      <c r="S920" t="s">
        <v>8329</v>
      </c>
      <c r="T920" t="s">
        <v>8332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9"/>
        <v>41262.641724537039</v>
      </c>
      <c r="K921">
        <v>1352906645</v>
      </c>
      <c r="L921" s="10">
        <f t="shared" si="60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0.50000000000000044</v>
      </c>
      <c r="R921" s="6">
        <f t="shared" si="61"/>
        <v>50.5</v>
      </c>
      <c r="S921" t="s">
        <v>8329</v>
      </c>
      <c r="T921" t="s">
        <v>8332</v>
      </c>
    </row>
    <row r="922" spans="1:20" ht="42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9"/>
        <v>41592.713217592594</v>
      </c>
      <c r="K922">
        <v>1381853222</v>
      </c>
      <c r="L922" s="10">
        <f t="shared" si="60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>
        <f t="shared" si="61"/>
        <v>0</v>
      </c>
      <c r="S922" t="s">
        <v>8329</v>
      </c>
      <c r="T922" t="s">
        <v>8332</v>
      </c>
    </row>
    <row r="923" spans="1:20" ht="42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9"/>
        <v>40889.212685185186</v>
      </c>
      <c r="K923">
        <v>1320033976</v>
      </c>
      <c r="L923" s="10">
        <f t="shared" si="60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30.900000000000006</v>
      </c>
      <c r="R923" s="6">
        <f t="shared" si="61"/>
        <v>2327.5</v>
      </c>
      <c r="S923" t="s">
        <v>8329</v>
      </c>
      <c r="T923" t="s">
        <v>8332</v>
      </c>
    </row>
    <row r="924" spans="1:20" ht="42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9"/>
        <v>41913.530011574076</v>
      </c>
      <c r="K924">
        <v>1409143393</v>
      </c>
      <c r="L924" s="10">
        <f t="shared" si="60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21.037037037037031</v>
      </c>
      <c r="R924" s="6">
        <f t="shared" si="61"/>
        <v>2855</v>
      </c>
      <c r="S924" t="s">
        <v>8329</v>
      </c>
      <c r="T924" t="s">
        <v>8332</v>
      </c>
    </row>
    <row r="925" spans="1:20" ht="42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9"/>
        <v>41965.001423611116</v>
      </c>
      <c r="K925">
        <v>1414018923</v>
      </c>
      <c r="L925" s="10">
        <f t="shared" si="60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2.200000000000002</v>
      </c>
      <c r="R925" s="6">
        <f t="shared" si="61"/>
        <v>168</v>
      </c>
      <c r="S925" t="s">
        <v>8329</v>
      </c>
      <c r="T925" t="s">
        <v>8332</v>
      </c>
    </row>
    <row r="926" spans="1:20" ht="42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9"/>
        <v>41318.942928240744</v>
      </c>
      <c r="K926">
        <v>1358203069</v>
      </c>
      <c r="L926" s="10">
        <f t="shared" si="60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10.899999999999999</v>
      </c>
      <c r="R926" s="6">
        <f t="shared" si="61"/>
        <v>171</v>
      </c>
      <c r="S926" t="s">
        <v>8329</v>
      </c>
      <c r="T926" t="s">
        <v>8332</v>
      </c>
    </row>
    <row r="927" spans="1:20" ht="42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9"/>
        <v>41605.922581018516</v>
      </c>
      <c r="K927">
        <v>1382994511</v>
      </c>
      <c r="L927" s="10">
        <f t="shared" si="60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2.6666666666666616</v>
      </c>
      <c r="R927" s="6">
        <f t="shared" si="61"/>
        <v>82.5</v>
      </c>
      <c r="S927" t="s">
        <v>8329</v>
      </c>
      <c r="T927" t="s">
        <v>8332</v>
      </c>
    </row>
    <row r="928" spans="1:20" ht="57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9"/>
        <v>40367.944444444445</v>
      </c>
      <c r="K928">
        <v>1276043330</v>
      </c>
      <c r="L928" s="10">
        <f t="shared" si="60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>
        <f t="shared" si="61"/>
        <v>0</v>
      </c>
      <c r="S928" t="s">
        <v>8329</v>
      </c>
      <c r="T928" t="s">
        <v>8332</v>
      </c>
    </row>
    <row r="929" spans="1:20" ht="28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9"/>
        <v>41043.822858796295</v>
      </c>
      <c r="K929">
        <v>1334432695</v>
      </c>
      <c r="L929" s="10">
        <f t="shared" si="60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>
        <f t="shared" si="61"/>
        <v>0</v>
      </c>
      <c r="S929" t="s">
        <v>8329</v>
      </c>
      <c r="T929" t="s">
        <v>8332</v>
      </c>
    </row>
    <row r="930" spans="1:20" ht="42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9"/>
        <v>41231</v>
      </c>
      <c r="K930">
        <v>1348864913</v>
      </c>
      <c r="L930" s="10">
        <f t="shared" si="60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10.862068965517246</v>
      </c>
      <c r="R930" s="6">
        <f t="shared" si="61"/>
        <v>801.5</v>
      </c>
      <c r="S930" t="s">
        <v>8329</v>
      </c>
      <c r="T930" t="s">
        <v>8332</v>
      </c>
    </row>
    <row r="931" spans="1:20" ht="42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9"/>
        <v>41008.196400462963</v>
      </c>
      <c r="K931">
        <v>1331358169</v>
      </c>
      <c r="L931" s="10">
        <f t="shared" si="60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>
        <f t="shared" si="61"/>
        <v>0</v>
      </c>
      <c r="S931" t="s">
        <v>8329</v>
      </c>
      <c r="T931" t="s">
        <v>8332</v>
      </c>
    </row>
    <row r="932" spans="1:20" ht="57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9"/>
        <v>40354.897222222222</v>
      </c>
      <c r="K932">
        <v>1273874306</v>
      </c>
      <c r="L932" s="10">
        <f t="shared" si="60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38.333333333333329</v>
      </c>
      <c r="R932" s="6">
        <f t="shared" si="61"/>
        <v>175</v>
      </c>
      <c r="S932" t="s">
        <v>8329</v>
      </c>
      <c r="T932" t="s">
        <v>8332</v>
      </c>
    </row>
    <row r="933" spans="1:20" ht="42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9"/>
        <v>41714.916666666664</v>
      </c>
      <c r="K933">
        <v>1392021502</v>
      </c>
      <c r="L933" s="10">
        <f t="shared" si="60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6.5500000000000007</v>
      </c>
      <c r="R933" s="6">
        <f t="shared" si="61"/>
        <v>69</v>
      </c>
      <c r="S933" t="s">
        <v>8329</v>
      </c>
      <c r="T933" t="s">
        <v>8332</v>
      </c>
    </row>
    <row r="934" spans="1:20" ht="28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9"/>
        <v>41355.927604166667</v>
      </c>
      <c r="K934">
        <v>1360106145</v>
      </c>
      <c r="L934" s="10">
        <f t="shared" si="60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14.536842105263158</v>
      </c>
      <c r="R934" s="6">
        <f t="shared" si="61"/>
        <v>705.5</v>
      </c>
      <c r="S934" t="s">
        <v>8329</v>
      </c>
      <c r="T934" t="s">
        <v>8332</v>
      </c>
    </row>
    <row r="935" spans="1:20" ht="42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9"/>
        <v>41771.169085648151</v>
      </c>
      <c r="K935">
        <v>1394683409</v>
      </c>
      <c r="L935" s="10">
        <f t="shared" si="60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6.0000000000000053</v>
      </c>
      <c r="R935" s="6">
        <f t="shared" si="61"/>
        <v>61</v>
      </c>
      <c r="S935" t="s">
        <v>8329</v>
      </c>
      <c r="T935" t="s">
        <v>8332</v>
      </c>
    </row>
    <row r="936" spans="1:20" ht="42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9"/>
        <v>41763.25</v>
      </c>
      <c r="K936">
        <v>1396633284</v>
      </c>
      <c r="L936" s="10">
        <f t="shared" si="60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30.400000000000006</v>
      </c>
      <c r="R936" s="6">
        <f t="shared" si="61"/>
        <v>775</v>
      </c>
      <c r="S936" t="s">
        <v>8329</v>
      </c>
      <c r="T936" t="s">
        <v>8332</v>
      </c>
    </row>
    <row r="937" spans="1:20" ht="42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9"/>
        <v>42398.333668981482</v>
      </c>
      <c r="K937">
        <v>1451462429</v>
      </c>
      <c r="L937" s="10">
        <f t="shared" si="60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1.4285714285714235</v>
      </c>
      <c r="R937" s="6">
        <f t="shared" si="61"/>
        <v>26</v>
      </c>
      <c r="S937" t="s">
        <v>8329</v>
      </c>
      <c r="T937" t="s">
        <v>8332</v>
      </c>
    </row>
    <row r="938" spans="1:20" ht="42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9"/>
        <v>40926.833333333336</v>
      </c>
      <c r="K938">
        <v>1323131689</v>
      </c>
      <c r="L938" s="10">
        <f t="shared" si="60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>
        <f t="shared" si="61"/>
        <v>0</v>
      </c>
      <c r="S938" t="s">
        <v>8329</v>
      </c>
      <c r="T938" t="s">
        <v>8332</v>
      </c>
    </row>
    <row r="939" spans="1:20" ht="42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9"/>
        <v>41581.839780092596</v>
      </c>
      <c r="K939">
        <v>1380913757</v>
      </c>
      <c r="L939" s="10">
        <f t="shared" si="60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1.1428571428571455</v>
      </c>
      <c r="R939" s="6">
        <f t="shared" si="61"/>
        <v>21</v>
      </c>
      <c r="S939" t="s">
        <v>8329</v>
      </c>
      <c r="T939" t="s">
        <v>8332</v>
      </c>
    </row>
    <row r="940" spans="1:20" ht="42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9"/>
        <v>41154.479722222226</v>
      </c>
      <c r="K940">
        <v>1343993448</v>
      </c>
      <c r="L940" s="10">
        <f t="shared" si="60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0.35714285714285587</v>
      </c>
      <c r="R940" s="6">
        <f t="shared" si="61"/>
        <v>13</v>
      </c>
      <c r="S940" t="s">
        <v>8329</v>
      </c>
      <c r="T940" t="s">
        <v>8332</v>
      </c>
    </row>
    <row r="941" spans="1:20" ht="42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9"/>
        <v>41455.831944444442</v>
      </c>
      <c r="K941">
        <v>1369246738</v>
      </c>
      <c r="L941" s="10">
        <f t="shared" si="60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1.4545454545454528</v>
      </c>
      <c r="R941" s="6">
        <f t="shared" si="61"/>
        <v>21</v>
      </c>
      <c r="S941" t="s">
        <v>8329</v>
      </c>
      <c r="T941" t="s">
        <v>8332</v>
      </c>
    </row>
    <row r="942" spans="1:20" ht="42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9"/>
        <v>42227.008402777778</v>
      </c>
      <c r="K942">
        <v>1435363926</v>
      </c>
      <c r="L942" s="10">
        <f t="shared" si="60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17.155555555555559</v>
      </c>
      <c r="R942" s="6">
        <f t="shared" si="61"/>
        <v>779</v>
      </c>
      <c r="S942" t="s">
        <v>8323</v>
      </c>
      <c r="T942" t="s">
        <v>8325</v>
      </c>
    </row>
    <row r="943" spans="1:20" ht="57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9"/>
        <v>42776.096585648149</v>
      </c>
      <c r="K943">
        <v>1484101145</v>
      </c>
      <c r="L943" s="10">
        <f t="shared" si="60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2.3220000000000018</v>
      </c>
      <c r="R943" s="6">
        <f t="shared" si="61"/>
        <v>596</v>
      </c>
      <c r="S943" t="s">
        <v>8323</v>
      </c>
      <c r="T943" t="s">
        <v>8325</v>
      </c>
    </row>
    <row r="944" spans="1:20" ht="42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9"/>
        <v>42418.843287037031</v>
      </c>
      <c r="K944">
        <v>1452716060</v>
      </c>
      <c r="L944" s="10">
        <f t="shared" si="60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8.9066666666666627</v>
      </c>
      <c r="R944" s="6">
        <f t="shared" si="61"/>
        <v>342</v>
      </c>
      <c r="S944" t="s">
        <v>8323</v>
      </c>
      <c r="T944" t="s">
        <v>8325</v>
      </c>
    </row>
    <row r="945" spans="1:20" ht="28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9"/>
        <v>42703.709548611107</v>
      </c>
      <c r="K945">
        <v>1477843305</v>
      </c>
      <c r="L945" s="10">
        <f t="shared" si="60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9.6333333333333382</v>
      </c>
      <c r="R945" s="6">
        <f t="shared" si="61"/>
        <v>150.5</v>
      </c>
      <c r="S945" t="s">
        <v>8323</v>
      </c>
      <c r="T945" t="s">
        <v>8325</v>
      </c>
    </row>
    <row r="946" spans="1:20" ht="42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9"/>
        <v>42478.583333333328</v>
      </c>
      <c r="K946">
        <v>1458050450</v>
      </c>
      <c r="L946" s="10">
        <f t="shared" si="60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13.326000000000004</v>
      </c>
      <c r="R946" s="6">
        <f t="shared" si="61"/>
        <v>3379.5</v>
      </c>
      <c r="S946" t="s">
        <v>8323</v>
      </c>
      <c r="T946" t="s">
        <v>8325</v>
      </c>
    </row>
    <row r="947" spans="1:20" ht="42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9"/>
        <v>42784.999305555553</v>
      </c>
      <c r="K947">
        <v>1482958626</v>
      </c>
      <c r="L947" s="10">
        <f t="shared" si="60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2.4839999999999973</v>
      </c>
      <c r="R947" s="6">
        <f t="shared" si="61"/>
        <v>1250</v>
      </c>
      <c r="S947" t="s">
        <v>8323</v>
      </c>
      <c r="T947" t="s">
        <v>8325</v>
      </c>
    </row>
    <row r="948" spans="1:20" ht="28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9"/>
        <v>42622.750555555554</v>
      </c>
      <c r="K948">
        <v>1470852048</v>
      </c>
      <c r="L948" s="10">
        <f t="shared" si="60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1.9066666666666676</v>
      </c>
      <c r="R948" s="6">
        <f t="shared" si="61"/>
        <v>145.5</v>
      </c>
      <c r="S948" t="s">
        <v>8323</v>
      </c>
      <c r="T948" t="s">
        <v>8325</v>
      </c>
    </row>
    <row r="949" spans="1:20" ht="42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9"/>
        <v>42551.781319444446</v>
      </c>
      <c r="K949">
        <v>1462128306</v>
      </c>
      <c r="L949" s="10">
        <f t="shared" si="60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>
        <f t="shared" si="61"/>
        <v>0</v>
      </c>
      <c r="S949" t="s">
        <v>8323</v>
      </c>
      <c r="T949" t="s">
        <v>8325</v>
      </c>
    </row>
    <row r="950" spans="1:20" ht="57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9"/>
        <v>42441.828287037039</v>
      </c>
      <c r="K950">
        <v>1455220364</v>
      </c>
      <c r="L950" s="10">
        <f t="shared" si="60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12</v>
      </c>
      <c r="R950" s="6">
        <f t="shared" si="61"/>
        <v>244</v>
      </c>
      <c r="S950" t="s">
        <v>8323</v>
      </c>
      <c r="T950" t="s">
        <v>8325</v>
      </c>
    </row>
    <row r="951" spans="1:20" ht="42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9"/>
        <v>42421.043703703705</v>
      </c>
      <c r="K951">
        <v>1450832576</v>
      </c>
      <c r="L951" s="10">
        <f t="shared" si="60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1.3650000000000051</v>
      </c>
      <c r="R951" s="6">
        <f t="shared" si="61"/>
        <v>140</v>
      </c>
      <c r="S951" t="s">
        <v>8323</v>
      </c>
      <c r="T951" t="s">
        <v>8325</v>
      </c>
    </row>
    <row r="952" spans="1:20" ht="42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9"/>
        <v>42386.750706018516</v>
      </c>
      <c r="K952">
        <v>1450461661</v>
      </c>
      <c r="L952" s="10">
        <f t="shared" si="60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28.04</v>
      </c>
      <c r="R952" s="6">
        <f t="shared" si="61"/>
        <v>713</v>
      </c>
      <c r="S952" t="s">
        <v>8323</v>
      </c>
      <c r="T952" t="s">
        <v>8325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9"/>
        <v>42525.653611111105</v>
      </c>
      <c r="K953">
        <v>1461166872</v>
      </c>
      <c r="L953" s="10">
        <f t="shared" si="60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38.39</v>
      </c>
      <c r="R953" s="6">
        <f t="shared" si="61"/>
        <v>9658</v>
      </c>
      <c r="S953" t="s">
        <v>8323</v>
      </c>
      <c r="T953" t="s">
        <v>8325</v>
      </c>
    </row>
    <row r="954" spans="1:20" ht="28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9"/>
        <v>42692.655231481483</v>
      </c>
      <c r="K954">
        <v>1476888212</v>
      </c>
      <c r="L954" s="10">
        <f t="shared" si="60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ref="Q954:Q1017" si="62">(1+((E954-D954)/D954))*100</f>
        <v>39.94285714285715</v>
      </c>
      <c r="R954" s="6">
        <f t="shared" si="61"/>
        <v>9884</v>
      </c>
      <c r="S954" t="s">
        <v>8323</v>
      </c>
      <c r="T954" t="s">
        <v>8325</v>
      </c>
    </row>
    <row r="955" spans="1:20" ht="42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9"/>
        <v>42029.164340277777</v>
      </c>
      <c r="K955">
        <v>1419566199</v>
      </c>
      <c r="L955" s="10">
        <f t="shared" si="60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62"/>
        <v>0.83999999999999631</v>
      </c>
      <c r="R955" s="6">
        <f t="shared" si="61"/>
        <v>65.5</v>
      </c>
      <c r="S955" t="s">
        <v>8323</v>
      </c>
      <c r="T955" t="s">
        <v>8325</v>
      </c>
    </row>
    <row r="956" spans="1:20" ht="42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9"/>
        <v>42236.833784722221</v>
      </c>
      <c r="K956">
        <v>1436472039</v>
      </c>
      <c r="L956" s="10">
        <f t="shared" si="60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62"/>
        <v>43.406666666666673</v>
      </c>
      <c r="R956" s="6">
        <f t="shared" si="61"/>
        <v>3292</v>
      </c>
      <c r="S956" t="s">
        <v>8323</v>
      </c>
      <c r="T956" t="s">
        <v>8325</v>
      </c>
    </row>
    <row r="957" spans="1:20" ht="42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9"/>
        <v>42626.295138888891</v>
      </c>
      <c r="K957">
        <v>1470294300</v>
      </c>
      <c r="L957" s="10">
        <f t="shared" si="60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62"/>
        <v>5.6613333333333298</v>
      </c>
      <c r="R957" s="6">
        <f t="shared" si="61"/>
        <v>8538.5</v>
      </c>
      <c r="S957" t="s">
        <v>8323</v>
      </c>
      <c r="T957" t="s">
        <v>8325</v>
      </c>
    </row>
    <row r="958" spans="1:20" ht="57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9"/>
        <v>42120.872210648144</v>
      </c>
      <c r="K958">
        <v>1424901359</v>
      </c>
      <c r="L958" s="10">
        <f t="shared" si="60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62"/>
        <v>1.7220000000000013</v>
      </c>
      <c r="R958" s="6">
        <f t="shared" si="61"/>
        <v>439</v>
      </c>
      <c r="S958" t="s">
        <v>8323</v>
      </c>
      <c r="T958" t="s">
        <v>8325</v>
      </c>
    </row>
    <row r="959" spans="1:20" ht="28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9"/>
        <v>42691.594131944439</v>
      </c>
      <c r="K959">
        <v>1476710133</v>
      </c>
      <c r="L959" s="10">
        <f t="shared" si="60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62"/>
        <v>1.9416666666666638</v>
      </c>
      <c r="R959" s="6">
        <f t="shared" si="61"/>
        <v>120</v>
      </c>
      <c r="S959" t="s">
        <v>8323</v>
      </c>
      <c r="T959" t="s">
        <v>8325</v>
      </c>
    </row>
    <row r="960" spans="1:20" ht="42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9"/>
        <v>42104.207638888889</v>
      </c>
      <c r="K960">
        <v>1426792563</v>
      </c>
      <c r="L960" s="10">
        <f t="shared" si="60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62"/>
        <v>11.328275684711331</v>
      </c>
      <c r="R960" s="6">
        <f t="shared" si="61"/>
        <v>449</v>
      </c>
      <c r="S960" t="s">
        <v>8323</v>
      </c>
      <c r="T960" t="s">
        <v>8325</v>
      </c>
    </row>
    <row r="961" spans="1:20" ht="42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9"/>
        <v>42023.174363425926</v>
      </c>
      <c r="K961">
        <v>1419048665</v>
      </c>
      <c r="L961" s="10">
        <f t="shared" si="60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62"/>
        <v>38.859999999999992</v>
      </c>
      <c r="R961" s="6">
        <f t="shared" si="61"/>
        <v>9800.5</v>
      </c>
      <c r="S961" t="s">
        <v>8323</v>
      </c>
      <c r="T961" t="s">
        <v>8325</v>
      </c>
    </row>
    <row r="962" spans="1:20" ht="42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9"/>
        <v>42808.585127314815</v>
      </c>
      <c r="K962">
        <v>1485874955</v>
      </c>
      <c r="L962" s="10">
        <f t="shared" si="60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62"/>
        <v>46.100628930817614</v>
      </c>
      <c r="R962" s="6">
        <f t="shared" si="61"/>
        <v>12921.5</v>
      </c>
      <c r="S962" t="s">
        <v>8323</v>
      </c>
      <c r="T962" t="s">
        <v>8325</v>
      </c>
    </row>
    <row r="963" spans="1:20" ht="42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3">(((I963/60)/60)/24)+DATE(1970,1,1)</f>
        <v>42786.791666666672</v>
      </c>
      <c r="K963">
        <v>1483634335</v>
      </c>
      <c r="L963" s="10">
        <f t="shared" ref="L963:L1026" si="64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2"/>
        <v>42.188421052631575</v>
      </c>
      <c r="R963" s="6">
        <f t="shared" ref="R963:R1026" si="65">AVERAGE(E963,N963)</f>
        <v>20094.5</v>
      </c>
      <c r="S963" t="s">
        <v>8323</v>
      </c>
      <c r="T963" t="s">
        <v>8325</v>
      </c>
    </row>
    <row r="964" spans="1:20" ht="42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3"/>
        <v>42411.712418981479</v>
      </c>
      <c r="K964">
        <v>1451927153</v>
      </c>
      <c r="L964" s="10">
        <f t="shared" si="64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28.480000000000004</v>
      </c>
      <c r="R964" s="6">
        <f t="shared" si="65"/>
        <v>374.5</v>
      </c>
      <c r="S964" t="s">
        <v>8323</v>
      </c>
      <c r="T964" t="s">
        <v>8325</v>
      </c>
    </row>
    <row r="965" spans="1:20" ht="28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3"/>
        <v>42660.635636574079</v>
      </c>
      <c r="K965">
        <v>1473693319</v>
      </c>
      <c r="L965" s="10">
        <f t="shared" si="64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1.0771428571428543</v>
      </c>
      <c r="R965" s="6">
        <f t="shared" si="65"/>
        <v>193</v>
      </c>
      <c r="S965" t="s">
        <v>8323</v>
      </c>
      <c r="T965" t="s">
        <v>8325</v>
      </c>
    </row>
    <row r="966" spans="1:20" ht="42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3"/>
        <v>42248.628692129627</v>
      </c>
      <c r="K966">
        <v>1437663919</v>
      </c>
      <c r="L966" s="10">
        <f t="shared" si="64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0.79909090909090486</v>
      </c>
      <c r="R966" s="6">
        <f t="shared" si="65"/>
        <v>454</v>
      </c>
      <c r="S966" t="s">
        <v>8323</v>
      </c>
      <c r="T966" t="s">
        <v>8325</v>
      </c>
    </row>
    <row r="967" spans="1:20" ht="42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3"/>
        <v>42669.165972222225</v>
      </c>
      <c r="K967">
        <v>1474676646</v>
      </c>
      <c r="L967" s="10">
        <f t="shared" si="64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1.1920000000000042</v>
      </c>
      <c r="R967" s="6">
        <f t="shared" si="65"/>
        <v>152</v>
      </c>
      <c r="S967" t="s">
        <v>8323</v>
      </c>
      <c r="T967" t="s">
        <v>8325</v>
      </c>
    </row>
    <row r="968" spans="1:20" ht="42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3"/>
        <v>42649.635787037041</v>
      </c>
      <c r="K968">
        <v>1473174932</v>
      </c>
      <c r="L968" s="10">
        <f t="shared" si="64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14.800000000000002</v>
      </c>
      <c r="R968" s="6">
        <f t="shared" si="65"/>
        <v>903</v>
      </c>
      <c r="S968" t="s">
        <v>8323</v>
      </c>
      <c r="T968" t="s">
        <v>8325</v>
      </c>
    </row>
    <row r="969" spans="1:20" ht="42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3"/>
        <v>42482.21266203704</v>
      </c>
      <c r="K969">
        <v>1456121174</v>
      </c>
      <c r="L969" s="10">
        <f t="shared" si="64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17.810000000000002</v>
      </c>
      <c r="R969" s="6">
        <f t="shared" si="65"/>
        <v>1821.5</v>
      </c>
      <c r="S969" t="s">
        <v>8323</v>
      </c>
      <c r="T969" t="s">
        <v>8325</v>
      </c>
    </row>
    <row r="970" spans="1:20" ht="42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3"/>
        <v>41866.847615740742</v>
      </c>
      <c r="K970">
        <v>1405542034</v>
      </c>
      <c r="L970" s="10">
        <f t="shared" si="64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1.3249999999999984</v>
      </c>
      <c r="R970" s="6">
        <f t="shared" si="65"/>
        <v>55</v>
      </c>
      <c r="S970" t="s">
        <v>8323</v>
      </c>
      <c r="T970" t="s">
        <v>8325</v>
      </c>
    </row>
    <row r="971" spans="1:20" ht="28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3"/>
        <v>42775.30332175926</v>
      </c>
      <c r="K971">
        <v>1483773407</v>
      </c>
      <c r="L971" s="10">
        <f t="shared" si="64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46.666666666666664</v>
      </c>
      <c r="R971" s="6">
        <f t="shared" si="65"/>
        <v>7005.5</v>
      </c>
      <c r="S971" t="s">
        <v>8323</v>
      </c>
      <c r="T971" t="s">
        <v>8325</v>
      </c>
    </row>
    <row r="972" spans="1:20" ht="42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3"/>
        <v>42758.207638888889</v>
      </c>
      <c r="K972">
        <v>1481951853</v>
      </c>
      <c r="L972" s="10">
        <f t="shared" si="64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45.92</v>
      </c>
      <c r="R972" s="6">
        <f t="shared" si="65"/>
        <v>1155</v>
      </c>
      <c r="S972" t="s">
        <v>8323</v>
      </c>
      <c r="T972" t="s">
        <v>8325</v>
      </c>
    </row>
    <row r="973" spans="1:20" ht="42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3"/>
        <v>42156.709027777775</v>
      </c>
      <c r="K973">
        <v>1429290060</v>
      </c>
      <c r="L973" s="10">
        <f t="shared" si="64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0.22600000000000398</v>
      </c>
      <c r="R973" s="6">
        <f t="shared" si="65"/>
        <v>115.5</v>
      </c>
      <c r="S973" t="s">
        <v>8323</v>
      </c>
      <c r="T973" t="s">
        <v>8325</v>
      </c>
    </row>
    <row r="974" spans="1:20" ht="42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3"/>
        <v>41886.290972222225</v>
      </c>
      <c r="K974">
        <v>1407271598</v>
      </c>
      <c r="L974" s="10">
        <f t="shared" si="64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34.624999999999993</v>
      </c>
      <c r="R974" s="6">
        <f t="shared" si="65"/>
        <v>3485</v>
      </c>
      <c r="S974" t="s">
        <v>8323</v>
      </c>
      <c r="T974" t="s">
        <v>8325</v>
      </c>
    </row>
    <row r="975" spans="1:20" ht="42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3"/>
        <v>42317.056631944448</v>
      </c>
      <c r="K975">
        <v>1441844493</v>
      </c>
      <c r="L975" s="10">
        <f t="shared" si="64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2.0549999999999957</v>
      </c>
      <c r="R975" s="6">
        <f t="shared" si="65"/>
        <v>209.5</v>
      </c>
      <c r="S975" t="s">
        <v>8323</v>
      </c>
      <c r="T975" t="s">
        <v>8325</v>
      </c>
    </row>
    <row r="976" spans="1:20" ht="42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3"/>
        <v>42454.707824074074</v>
      </c>
      <c r="K976">
        <v>1456336756</v>
      </c>
      <c r="L976" s="10">
        <f t="shared" si="64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0.56000000000000494</v>
      </c>
      <c r="R976" s="6">
        <f t="shared" si="65"/>
        <v>141.5</v>
      </c>
      <c r="S976" t="s">
        <v>8323</v>
      </c>
      <c r="T976" t="s">
        <v>8325</v>
      </c>
    </row>
    <row r="977" spans="1:20" ht="42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3"/>
        <v>42549.696585648147</v>
      </c>
      <c r="K977">
        <v>1461948185</v>
      </c>
      <c r="L977" s="10">
        <f t="shared" si="64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2.6070000000000038</v>
      </c>
      <c r="R977" s="6">
        <f t="shared" si="65"/>
        <v>1315.5</v>
      </c>
      <c r="S977" t="s">
        <v>8323</v>
      </c>
      <c r="T977" t="s">
        <v>8325</v>
      </c>
    </row>
    <row r="978" spans="1:20" ht="42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3"/>
        <v>42230.058993055558</v>
      </c>
      <c r="K978">
        <v>1435627497</v>
      </c>
      <c r="L978" s="10">
        <f t="shared" si="64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1.9260000000000055</v>
      </c>
      <c r="R978" s="6">
        <f t="shared" si="65"/>
        <v>1453.5</v>
      </c>
      <c r="S978" t="s">
        <v>8323</v>
      </c>
      <c r="T978" t="s">
        <v>8325</v>
      </c>
    </row>
    <row r="979" spans="1:20" ht="42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3"/>
        <v>42421.942094907412</v>
      </c>
      <c r="K979">
        <v>1453502197</v>
      </c>
      <c r="L979" s="10">
        <f t="shared" si="64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33.666666666666664</v>
      </c>
      <c r="R979" s="6">
        <f t="shared" si="65"/>
        <v>460.5</v>
      </c>
      <c r="S979" t="s">
        <v>8323</v>
      </c>
      <c r="T979" t="s">
        <v>8325</v>
      </c>
    </row>
    <row r="980" spans="1:20" ht="42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3"/>
        <v>42425.309039351851</v>
      </c>
      <c r="K980">
        <v>1453793101</v>
      </c>
      <c r="L980" s="10">
        <f t="shared" si="64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56.263267182990241</v>
      </c>
      <c r="R980" s="6">
        <f t="shared" si="65"/>
        <v>48698</v>
      </c>
      <c r="S980" t="s">
        <v>8323</v>
      </c>
      <c r="T980" t="s">
        <v>8325</v>
      </c>
    </row>
    <row r="981" spans="1:20" ht="42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3"/>
        <v>42541.790972222225</v>
      </c>
      <c r="K981">
        <v>1463392828</v>
      </c>
      <c r="L981" s="10">
        <f t="shared" si="64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82.817599999999999</v>
      </c>
      <c r="R981" s="6">
        <f t="shared" si="65"/>
        <v>14541.08</v>
      </c>
      <c r="S981" t="s">
        <v>8323</v>
      </c>
      <c r="T981" t="s">
        <v>8325</v>
      </c>
    </row>
    <row r="982" spans="1:20" ht="42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3"/>
        <v>41973.945856481485</v>
      </c>
      <c r="K982">
        <v>1413495722</v>
      </c>
      <c r="L982" s="10">
        <f t="shared" si="64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14.859999999999996</v>
      </c>
      <c r="R982" s="6">
        <f t="shared" si="65"/>
        <v>758.5</v>
      </c>
      <c r="S982" t="s">
        <v>8323</v>
      </c>
      <c r="T982" t="s">
        <v>8325</v>
      </c>
    </row>
    <row r="983" spans="1:20" ht="42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3"/>
        <v>41860.947013888886</v>
      </c>
      <c r="K983">
        <v>1405032222</v>
      </c>
      <c r="L983" s="10">
        <f t="shared" si="64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1.2375123751240391E-2</v>
      </c>
      <c r="R983" s="6">
        <f t="shared" si="65"/>
        <v>7.5</v>
      </c>
      <c r="S983" t="s">
        <v>8323</v>
      </c>
      <c r="T983" t="s">
        <v>8325</v>
      </c>
    </row>
    <row r="984" spans="1:20" ht="28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3"/>
        <v>42645.753310185188</v>
      </c>
      <c r="K984">
        <v>1472839486</v>
      </c>
      <c r="L984" s="10">
        <f t="shared" si="64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1.7142857142860013E-2</v>
      </c>
      <c r="R984" s="6">
        <f t="shared" si="65"/>
        <v>3</v>
      </c>
      <c r="S984" t="s">
        <v>8323</v>
      </c>
      <c r="T984" t="s">
        <v>8325</v>
      </c>
    </row>
    <row r="985" spans="1:20" ht="57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3"/>
        <v>42605.870833333334</v>
      </c>
      <c r="K985">
        <v>1469289685</v>
      </c>
      <c r="L985" s="10">
        <f t="shared" si="64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29.506136117214709</v>
      </c>
      <c r="R985" s="6">
        <f t="shared" si="65"/>
        <v>15465</v>
      </c>
      <c r="S985" t="s">
        <v>8323</v>
      </c>
      <c r="T985" t="s">
        <v>8325</v>
      </c>
    </row>
    <row r="986" spans="1:20" ht="71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3"/>
        <v>42091.074166666673</v>
      </c>
      <c r="K986">
        <v>1424918808</v>
      </c>
      <c r="L986" s="10">
        <f t="shared" si="64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1.0600000000000054</v>
      </c>
      <c r="R986" s="6">
        <f t="shared" si="65"/>
        <v>54.5</v>
      </c>
      <c r="S986" t="s">
        <v>8323</v>
      </c>
      <c r="T986" t="s">
        <v>8325</v>
      </c>
    </row>
    <row r="987" spans="1:20" ht="42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3"/>
        <v>42369.958333333328</v>
      </c>
      <c r="K987">
        <v>1449011610</v>
      </c>
      <c r="L987" s="10">
        <f t="shared" si="64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6.2933333333333286</v>
      </c>
      <c r="R987" s="6">
        <f t="shared" si="65"/>
        <v>955.5</v>
      </c>
      <c r="S987" t="s">
        <v>8323</v>
      </c>
      <c r="T987" t="s">
        <v>8325</v>
      </c>
    </row>
    <row r="988" spans="1:20" ht="42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3"/>
        <v>42379</v>
      </c>
      <c r="K988">
        <v>1447698300</v>
      </c>
      <c r="L988" s="10">
        <f t="shared" si="64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12.749999999999995</v>
      </c>
      <c r="R988" s="6">
        <f t="shared" si="65"/>
        <v>1286.5</v>
      </c>
      <c r="S988" t="s">
        <v>8323</v>
      </c>
      <c r="T988" t="s">
        <v>8325</v>
      </c>
    </row>
    <row r="989" spans="1:20" ht="42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3"/>
        <v>41813.294560185182</v>
      </c>
      <c r="K989">
        <v>1400051050</v>
      </c>
      <c r="L989" s="10">
        <f t="shared" si="64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13.219999999999999</v>
      </c>
      <c r="R989" s="6">
        <f t="shared" si="65"/>
        <v>3325.5</v>
      </c>
      <c r="S989" t="s">
        <v>8323</v>
      </c>
      <c r="T989" t="s">
        <v>8325</v>
      </c>
    </row>
    <row r="990" spans="1:20" ht="57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3"/>
        <v>42644.356770833328</v>
      </c>
      <c r="K990">
        <v>1472718825</v>
      </c>
      <c r="L990" s="10">
        <f t="shared" si="64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>
        <f t="shared" si="65"/>
        <v>0</v>
      </c>
      <c r="S990" t="s">
        <v>8323</v>
      </c>
      <c r="T990" t="s">
        <v>8325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3"/>
        <v>42641.933969907404</v>
      </c>
      <c r="K991">
        <v>1472509495</v>
      </c>
      <c r="L991" s="10">
        <f t="shared" si="64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16.769999999999996</v>
      </c>
      <c r="R991" s="6">
        <f t="shared" si="65"/>
        <v>854.5</v>
      </c>
      <c r="S991" t="s">
        <v>8323</v>
      </c>
      <c r="T991" t="s">
        <v>8325</v>
      </c>
    </row>
    <row r="992" spans="1:20" ht="42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3"/>
        <v>41885.784305555557</v>
      </c>
      <c r="K992">
        <v>1407178164</v>
      </c>
      <c r="L992" s="10">
        <f t="shared" si="64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0.10400000000000409</v>
      </c>
      <c r="R992" s="6">
        <f t="shared" si="65"/>
        <v>14</v>
      </c>
      <c r="S992" t="s">
        <v>8323</v>
      </c>
      <c r="T992" t="s">
        <v>8325</v>
      </c>
    </row>
    <row r="993" spans="1:20" ht="71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3"/>
        <v>42563.785416666666</v>
      </c>
      <c r="K993">
        <v>1466186988</v>
      </c>
      <c r="L993" s="10">
        <f t="shared" si="64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4.2399999999999993</v>
      </c>
      <c r="R993" s="6">
        <f t="shared" si="65"/>
        <v>109.5</v>
      </c>
      <c r="S993" t="s">
        <v>8323</v>
      </c>
      <c r="T993" t="s">
        <v>8325</v>
      </c>
    </row>
    <row r="994" spans="1:20" ht="42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3"/>
        <v>42497.883321759262</v>
      </c>
      <c r="K994">
        <v>1457475119</v>
      </c>
      <c r="L994" s="10">
        <f t="shared" si="64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0.4669999999999952</v>
      </c>
      <c r="R994" s="6">
        <f t="shared" si="65"/>
        <v>235.5</v>
      </c>
      <c r="S994" t="s">
        <v>8323</v>
      </c>
      <c r="T994" t="s">
        <v>8325</v>
      </c>
    </row>
    <row r="995" spans="1:20" ht="42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3"/>
        <v>42686.208333333328</v>
      </c>
      <c r="K995">
        <v>1476054568</v>
      </c>
      <c r="L995" s="10">
        <f t="shared" si="64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25.087142857142851</v>
      </c>
      <c r="R995" s="6">
        <f t="shared" si="65"/>
        <v>8878.5</v>
      </c>
      <c r="S995" t="s">
        <v>8323</v>
      </c>
      <c r="T995" t="s">
        <v>8325</v>
      </c>
    </row>
    <row r="996" spans="1:20" ht="57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3"/>
        <v>41973.957638888889</v>
      </c>
      <c r="K996">
        <v>1412835530</v>
      </c>
      <c r="L996" s="10">
        <f t="shared" si="64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2.3344999999999949</v>
      </c>
      <c r="R996" s="6">
        <f t="shared" si="65"/>
        <v>2340</v>
      </c>
      <c r="S996" t="s">
        <v>8323</v>
      </c>
      <c r="T996" t="s">
        <v>8325</v>
      </c>
    </row>
    <row r="997" spans="1:20" ht="42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3"/>
        <v>41972.666666666672</v>
      </c>
      <c r="K997">
        <v>1415140480</v>
      </c>
      <c r="L997" s="10">
        <f t="shared" si="64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7.26</v>
      </c>
      <c r="R997" s="6">
        <f t="shared" si="65"/>
        <v>367.5</v>
      </c>
      <c r="S997" t="s">
        <v>8323</v>
      </c>
      <c r="T997" t="s">
        <v>8325</v>
      </c>
    </row>
    <row r="998" spans="1:20" ht="28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3"/>
        <v>41847.643750000003</v>
      </c>
      <c r="K998">
        <v>1403902060</v>
      </c>
      <c r="L998" s="10">
        <f t="shared" si="64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1.6249999999999987</v>
      </c>
      <c r="R998" s="6">
        <f t="shared" si="65"/>
        <v>35</v>
      </c>
      <c r="S998" t="s">
        <v>8323</v>
      </c>
      <c r="T998" t="s">
        <v>8325</v>
      </c>
    </row>
    <row r="999" spans="1:20" ht="28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3"/>
        <v>41971.144641203704</v>
      </c>
      <c r="K999">
        <v>1414549697</v>
      </c>
      <c r="L999" s="10">
        <f t="shared" si="64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1.3000000000000012</v>
      </c>
      <c r="R999" s="6">
        <f t="shared" si="65"/>
        <v>36.5</v>
      </c>
      <c r="S999" t="s">
        <v>8323</v>
      </c>
      <c r="T999" t="s">
        <v>8325</v>
      </c>
    </row>
    <row r="1000" spans="1:20" ht="42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3"/>
        <v>42327.210659722223</v>
      </c>
      <c r="K1000">
        <v>1444017801</v>
      </c>
      <c r="L1000" s="10">
        <f t="shared" si="64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58.558333333333337</v>
      </c>
      <c r="R1000" s="6">
        <f t="shared" si="65"/>
        <v>17682</v>
      </c>
      <c r="S1000" t="s">
        <v>8323</v>
      </c>
      <c r="T1000" t="s">
        <v>8325</v>
      </c>
    </row>
    <row r="1001" spans="1:20" ht="42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3"/>
        <v>41956.334722222222</v>
      </c>
      <c r="K1001">
        <v>1413270690</v>
      </c>
      <c r="L1001" s="10">
        <f t="shared" si="64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7.788666666666666</v>
      </c>
      <c r="R1001" s="6">
        <f t="shared" si="65"/>
        <v>5861.5</v>
      </c>
      <c r="S1001" t="s">
        <v>8323</v>
      </c>
      <c r="T1001" t="s">
        <v>8325</v>
      </c>
    </row>
    <row r="1002" spans="1:20" ht="42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3"/>
        <v>42809.018055555556</v>
      </c>
      <c r="K1002">
        <v>1484357160</v>
      </c>
      <c r="L1002" s="10">
        <f t="shared" si="64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2.215714764725607</v>
      </c>
      <c r="R1002" s="6">
        <f t="shared" si="65"/>
        <v>9915</v>
      </c>
      <c r="S1002" t="s">
        <v>8323</v>
      </c>
      <c r="T1002" t="s">
        <v>8325</v>
      </c>
    </row>
    <row r="1003" spans="1:20" ht="42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3"/>
        <v>42765.720057870371</v>
      </c>
      <c r="K1003">
        <v>1481908613</v>
      </c>
      <c r="L1003" s="10">
        <f t="shared" si="64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104</v>
      </c>
      <c r="R1003" s="6">
        <f t="shared" si="65"/>
        <v>2602</v>
      </c>
      <c r="S1003" t="s">
        <v>8323</v>
      </c>
      <c r="T1003" t="s">
        <v>8325</v>
      </c>
    </row>
    <row r="1004" spans="1:20" ht="42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3"/>
        <v>42355.249305555553</v>
      </c>
      <c r="K1004">
        <v>1447777514</v>
      </c>
      <c r="L1004" s="10">
        <f t="shared" si="64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29.6029602960296</v>
      </c>
      <c r="R1004" s="6">
        <f t="shared" si="65"/>
        <v>1491</v>
      </c>
      <c r="S1004" t="s">
        <v>8323</v>
      </c>
      <c r="T1004" t="s">
        <v>8325</v>
      </c>
    </row>
    <row r="1005" spans="1:20" ht="42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3"/>
        <v>42810.667372685188</v>
      </c>
      <c r="K1005">
        <v>1487091661</v>
      </c>
      <c r="L1005" s="10">
        <f t="shared" si="64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16.054999999999996</v>
      </c>
      <c r="R1005" s="6">
        <f t="shared" si="65"/>
        <v>1613</v>
      </c>
      <c r="S1005" t="s">
        <v>8323</v>
      </c>
      <c r="T1005" t="s">
        <v>8325</v>
      </c>
    </row>
    <row r="1006" spans="1:20" ht="28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3"/>
        <v>42418.708645833336</v>
      </c>
      <c r="K1006">
        <v>1453222827</v>
      </c>
      <c r="L1006" s="10">
        <f t="shared" si="64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82.207999999999998</v>
      </c>
      <c r="R1006" s="6">
        <f t="shared" si="65"/>
        <v>10323.5</v>
      </c>
      <c r="S1006" t="s">
        <v>8323</v>
      </c>
      <c r="T1006" t="s">
        <v>8325</v>
      </c>
    </row>
    <row r="1007" spans="1:20" ht="28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3"/>
        <v>42307.624803240738</v>
      </c>
      <c r="K1007">
        <v>1443538783</v>
      </c>
      <c r="L1007" s="10">
        <f t="shared" si="64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75.051000000000002</v>
      </c>
      <c r="R1007" s="6">
        <f t="shared" si="65"/>
        <v>75131.5</v>
      </c>
      <c r="S1007" t="s">
        <v>8323</v>
      </c>
      <c r="T1007" t="s">
        <v>8325</v>
      </c>
    </row>
    <row r="1008" spans="1:20" ht="42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3"/>
        <v>41985.299305555556</v>
      </c>
      <c r="K1008">
        <v>1417654672</v>
      </c>
      <c r="L1008" s="10">
        <f t="shared" si="64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</v>
      </c>
      <c r="R1008" s="6">
        <f t="shared" si="65"/>
        <v>121</v>
      </c>
      <c r="S1008" t="s">
        <v>8323</v>
      </c>
      <c r="T1008" t="s">
        <v>8325</v>
      </c>
    </row>
    <row r="1009" spans="1:20" ht="42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3"/>
        <v>42718.6252662037</v>
      </c>
      <c r="K1009">
        <v>1478095223</v>
      </c>
      <c r="L1009" s="10">
        <f t="shared" si="64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44.320000000000007</v>
      </c>
      <c r="R1009" s="6">
        <f t="shared" si="65"/>
        <v>6686</v>
      </c>
      <c r="S1009" t="s">
        <v>8323</v>
      </c>
      <c r="T1009" t="s">
        <v>8325</v>
      </c>
    </row>
    <row r="1010" spans="1:20" ht="42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3"/>
        <v>42732.809201388889</v>
      </c>
      <c r="K1010">
        <v>1480361115</v>
      </c>
      <c r="L1010" s="10">
        <f t="shared" si="64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0.2673796791443861</v>
      </c>
      <c r="R1010" s="6">
        <f t="shared" si="65"/>
        <v>125.5</v>
      </c>
      <c r="S1010" t="s">
        <v>8323</v>
      </c>
      <c r="T1010" t="s">
        <v>8325</v>
      </c>
    </row>
    <row r="1011" spans="1:20" ht="42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3"/>
        <v>42540.604699074072</v>
      </c>
      <c r="K1011">
        <v>1463754646</v>
      </c>
      <c r="L1011" s="10">
        <f t="shared" si="64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13.129999999999997</v>
      </c>
      <c r="R1011" s="6">
        <f t="shared" si="65"/>
        <v>3333</v>
      </c>
      <c r="S1011" t="s">
        <v>8323</v>
      </c>
      <c r="T1011" t="s">
        <v>8325</v>
      </c>
    </row>
    <row r="1012" spans="1:20" ht="42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3"/>
        <v>42618.124305555553</v>
      </c>
      <c r="K1012">
        <v>1468180462</v>
      </c>
      <c r="L1012" s="10">
        <f t="shared" si="64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0.19088937093275637</v>
      </c>
      <c r="R1012" s="6">
        <f t="shared" si="65"/>
        <v>112</v>
      </c>
      <c r="S1012" t="s">
        <v>8323</v>
      </c>
      <c r="T1012" t="s">
        <v>8325</v>
      </c>
    </row>
    <row r="1013" spans="1:20" ht="42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3"/>
        <v>41991.898090277777</v>
      </c>
      <c r="K1013">
        <v>1415050395</v>
      </c>
      <c r="L1013" s="10">
        <f t="shared" si="64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0.37500000000000311</v>
      </c>
      <c r="R1013" s="6">
        <f t="shared" si="65"/>
        <v>38</v>
      </c>
      <c r="S1013" t="s">
        <v>8323</v>
      </c>
      <c r="T1013" t="s">
        <v>8325</v>
      </c>
    </row>
    <row r="1014" spans="1:20" ht="57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3"/>
        <v>42759.440416666665</v>
      </c>
      <c r="K1014">
        <v>1481366052</v>
      </c>
      <c r="L1014" s="10">
        <f t="shared" si="64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21535.021000000001</v>
      </c>
      <c r="R1014" s="6">
        <f t="shared" si="65"/>
        <v>538763.02500000002</v>
      </c>
      <c r="S1014" t="s">
        <v>8323</v>
      </c>
      <c r="T1014" t="s">
        <v>8325</v>
      </c>
    </row>
    <row r="1015" spans="1:20" ht="42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3"/>
        <v>42367.833333333328</v>
      </c>
      <c r="K1015">
        <v>1449000056</v>
      </c>
      <c r="L1015" s="10">
        <f t="shared" si="64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34.528000000000006</v>
      </c>
      <c r="R1015" s="6">
        <f t="shared" si="65"/>
        <v>4361</v>
      </c>
      <c r="S1015" t="s">
        <v>8323</v>
      </c>
      <c r="T1015" t="s">
        <v>8325</v>
      </c>
    </row>
    <row r="1016" spans="1:20" ht="28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3"/>
        <v>42005.002488425926</v>
      </c>
      <c r="K1016">
        <v>1415750615</v>
      </c>
      <c r="L1016" s="10">
        <f t="shared" si="64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30.600000000000005</v>
      </c>
      <c r="R1016" s="6">
        <f t="shared" si="65"/>
        <v>1538</v>
      </c>
      <c r="S1016" t="s">
        <v>8323</v>
      </c>
      <c r="T1016" t="s">
        <v>8325</v>
      </c>
    </row>
    <row r="1017" spans="1:20" ht="28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3"/>
        <v>42333.920081018514</v>
      </c>
      <c r="K1017">
        <v>1445893495</v>
      </c>
      <c r="L1017" s="10">
        <f t="shared" si="64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2.6666666666666616</v>
      </c>
      <c r="R1017" s="6">
        <f t="shared" si="65"/>
        <v>123</v>
      </c>
      <c r="S1017" t="s">
        <v>8323</v>
      </c>
      <c r="T1017" t="s">
        <v>8325</v>
      </c>
    </row>
    <row r="1018" spans="1:20" ht="42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3"/>
        <v>42467.065462962957</v>
      </c>
      <c r="K1018">
        <v>1456108456</v>
      </c>
      <c r="L1018" s="10">
        <f t="shared" si="64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ref="Q1018:Q1081" si="66">(1+((E1018-D1018)/D1018))*100</f>
        <v>2.8420000000000001</v>
      </c>
      <c r="R1018" s="6">
        <f t="shared" si="65"/>
        <v>1440</v>
      </c>
      <c r="S1018" t="s">
        <v>8323</v>
      </c>
      <c r="T1018" t="s">
        <v>8325</v>
      </c>
    </row>
    <row r="1019" spans="1:20" ht="42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3"/>
        <v>42329.716840277775</v>
      </c>
      <c r="K1019">
        <v>1444666335</v>
      </c>
      <c r="L1019" s="10">
        <f t="shared" si="64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6"/>
        <v>22.878799999999998</v>
      </c>
      <c r="R1019" s="6">
        <f t="shared" si="65"/>
        <v>28776</v>
      </c>
      <c r="S1019" t="s">
        <v>8323</v>
      </c>
      <c r="T1019" t="s">
        <v>8325</v>
      </c>
    </row>
    <row r="1020" spans="1:20" ht="42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3"/>
        <v>42565.492280092592</v>
      </c>
      <c r="K1020">
        <v>1465904933</v>
      </c>
      <c r="L1020" s="10">
        <f t="shared" si="64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6"/>
        <v>3.1050000000000022</v>
      </c>
      <c r="R1020" s="6">
        <f t="shared" si="65"/>
        <v>314</v>
      </c>
      <c r="S1020" t="s">
        <v>8323</v>
      </c>
      <c r="T1020" t="s">
        <v>8325</v>
      </c>
    </row>
    <row r="1021" spans="1:20" ht="28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3"/>
        <v>42039.973946759259</v>
      </c>
      <c r="K1021">
        <v>1420500149</v>
      </c>
      <c r="L1021" s="10">
        <f t="shared" si="64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6"/>
        <v>47.333333333333336</v>
      </c>
      <c r="R1021" s="6">
        <f t="shared" si="65"/>
        <v>10850</v>
      </c>
      <c r="S1021" t="s">
        <v>8323</v>
      </c>
      <c r="T1021" t="s">
        <v>8325</v>
      </c>
    </row>
    <row r="1022" spans="1:20" ht="42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3"/>
        <v>42157.032638888893</v>
      </c>
      <c r="K1022">
        <v>1430617209</v>
      </c>
      <c r="L1022" s="10">
        <f t="shared" si="64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6"/>
        <v>205.54838709677421</v>
      </c>
      <c r="R1022" s="6">
        <f t="shared" si="65"/>
        <v>1608</v>
      </c>
      <c r="S1022" t="s">
        <v>8329</v>
      </c>
      <c r="T1022" t="s">
        <v>8334</v>
      </c>
    </row>
    <row r="1023" spans="1:20" ht="42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3"/>
        <v>42294.166666666672</v>
      </c>
      <c r="K1023">
        <v>1443074571</v>
      </c>
      <c r="L1023" s="10">
        <f t="shared" si="64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6"/>
        <v>351.80366666666669</v>
      </c>
      <c r="R1023" s="6">
        <f t="shared" si="65"/>
        <v>5516.0550000000003</v>
      </c>
      <c r="S1023" t="s">
        <v>8329</v>
      </c>
      <c r="T1023" t="s">
        <v>8334</v>
      </c>
    </row>
    <row r="1024" spans="1:20" ht="28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3"/>
        <v>42141.646724537044</v>
      </c>
      <c r="K1024">
        <v>1429284677</v>
      </c>
      <c r="L1024" s="10">
        <f t="shared" si="64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6"/>
        <v>114.9</v>
      </c>
      <c r="R1024" s="6">
        <f t="shared" si="65"/>
        <v>1186</v>
      </c>
      <c r="S1024" t="s">
        <v>8329</v>
      </c>
      <c r="T1024" t="s">
        <v>8334</v>
      </c>
    </row>
    <row r="1025" spans="1:20" ht="42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3"/>
        <v>42175.919687500005</v>
      </c>
      <c r="K1025">
        <v>1432245861</v>
      </c>
      <c r="L1025" s="10">
        <f t="shared" si="64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6"/>
        <v>237.15</v>
      </c>
      <c r="R1025" s="6">
        <f t="shared" si="65"/>
        <v>2437</v>
      </c>
      <c r="S1025" t="s">
        <v>8329</v>
      </c>
      <c r="T1025" t="s">
        <v>8334</v>
      </c>
    </row>
    <row r="1026" spans="1:20" ht="42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3"/>
        <v>42400.580590277779</v>
      </c>
      <c r="K1026">
        <v>1451656563</v>
      </c>
      <c r="L1026" s="10">
        <f t="shared" si="64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6"/>
        <v>118.63774999999998</v>
      </c>
      <c r="R1026" s="6">
        <f t="shared" si="65"/>
        <v>11894.275</v>
      </c>
      <c r="S1026" t="s">
        <v>8329</v>
      </c>
      <c r="T1026" t="s">
        <v>8334</v>
      </c>
    </row>
    <row r="1027" spans="1:20" ht="28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7">(((I1027/60)/60)/24)+DATE(1970,1,1)</f>
        <v>42079.792094907403</v>
      </c>
      <c r="K1027">
        <v>1423944037</v>
      </c>
      <c r="L1027" s="10">
        <f t="shared" ref="L1027:L1090" si="68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6"/>
        <v>109.92831428571431</v>
      </c>
      <c r="R1027" s="6">
        <f t="shared" ref="R1027:R1090" si="69">AVERAGE(E1027,N1027)</f>
        <v>39010.410000000003</v>
      </c>
      <c r="S1027" t="s">
        <v>8329</v>
      </c>
      <c r="T1027" t="s">
        <v>8334</v>
      </c>
    </row>
    <row r="1028" spans="1:20" ht="42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7"/>
        <v>42460.365925925929</v>
      </c>
      <c r="K1028">
        <v>1456480016</v>
      </c>
      <c r="L1028" s="10">
        <f t="shared" si="6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100.00828571428571</v>
      </c>
      <c r="R1028" s="6">
        <f t="shared" si="69"/>
        <v>3561.29</v>
      </c>
      <c r="S1028" t="s">
        <v>8329</v>
      </c>
      <c r="T1028" t="s">
        <v>8334</v>
      </c>
    </row>
    <row r="1029" spans="1:20" ht="42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7"/>
        <v>41935.034108796295</v>
      </c>
      <c r="K1029">
        <v>1411433347</v>
      </c>
      <c r="L1029" s="10">
        <f t="shared" si="6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103.09292094387415</v>
      </c>
      <c r="R1029" s="6">
        <f t="shared" si="69"/>
        <v>3922</v>
      </c>
      <c r="S1029" t="s">
        <v>8329</v>
      </c>
      <c r="T1029" t="s">
        <v>8334</v>
      </c>
    </row>
    <row r="1030" spans="1:20" ht="42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7"/>
        <v>42800.833333333328</v>
      </c>
      <c r="K1030">
        <v>1484924605</v>
      </c>
      <c r="L1030" s="10">
        <f t="shared" si="6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117.27000000000001</v>
      </c>
      <c r="R1030" s="6">
        <f t="shared" si="69"/>
        <v>5991</v>
      </c>
      <c r="S1030" t="s">
        <v>8329</v>
      </c>
      <c r="T1030" t="s">
        <v>8334</v>
      </c>
    </row>
    <row r="1031" spans="1:20" ht="28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7"/>
        <v>42098.915972222225</v>
      </c>
      <c r="K1031">
        <v>1423501507</v>
      </c>
      <c r="L1031" s="10">
        <f t="shared" si="6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111.75999999999999</v>
      </c>
      <c r="R1031" s="6">
        <f t="shared" si="69"/>
        <v>5658.5</v>
      </c>
      <c r="S1031" t="s">
        <v>8329</v>
      </c>
      <c r="T1031" t="s">
        <v>8334</v>
      </c>
    </row>
    <row r="1032" spans="1:20" ht="28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7"/>
        <v>42625.483206018514</v>
      </c>
      <c r="K1032">
        <v>1472470549</v>
      </c>
      <c r="L1032" s="10">
        <f t="shared" si="6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342.09999999999997</v>
      </c>
      <c r="R1032" s="6">
        <f t="shared" si="69"/>
        <v>3500.5</v>
      </c>
      <c r="S1032" t="s">
        <v>8329</v>
      </c>
      <c r="T1032" t="s">
        <v>8334</v>
      </c>
    </row>
    <row r="1033" spans="1:20" ht="42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7"/>
        <v>42354.764004629629</v>
      </c>
      <c r="K1033">
        <v>1447698010</v>
      </c>
      <c r="L1033" s="10">
        <f t="shared" si="6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107.4</v>
      </c>
      <c r="R1033" s="6">
        <f t="shared" si="69"/>
        <v>5419.5</v>
      </c>
      <c r="S1033" t="s">
        <v>8329</v>
      </c>
      <c r="T1033" t="s">
        <v>8334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7"/>
        <v>42544.666956018518</v>
      </c>
      <c r="K1034">
        <v>1464105625</v>
      </c>
      <c r="L1034" s="10">
        <f t="shared" si="6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108.49703703703703</v>
      </c>
      <c r="R1034" s="6">
        <f t="shared" si="69"/>
        <v>2977.42</v>
      </c>
      <c r="S1034" t="s">
        <v>8329</v>
      </c>
      <c r="T1034" t="s">
        <v>8334</v>
      </c>
    </row>
    <row r="1035" spans="1:20" ht="42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7"/>
        <v>42716.732407407413</v>
      </c>
      <c r="K1035">
        <v>1479144880</v>
      </c>
      <c r="L1035" s="10">
        <f t="shared" si="6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102.86144578313252</v>
      </c>
      <c r="R1035" s="6">
        <f t="shared" si="69"/>
        <v>696.5</v>
      </c>
      <c r="S1035" t="s">
        <v>8329</v>
      </c>
      <c r="T1035" t="s">
        <v>8334</v>
      </c>
    </row>
    <row r="1036" spans="1:20" ht="42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7"/>
        <v>42587.165972222225</v>
      </c>
      <c r="K1036">
        <v>1467604804</v>
      </c>
      <c r="L1036" s="10">
        <f t="shared" si="6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130.0018</v>
      </c>
      <c r="R1036" s="6">
        <f t="shared" si="69"/>
        <v>3333.0450000000001</v>
      </c>
      <c r="S1036" t="s">
        <v>8329</v>
      </c>
      <c r="T1036" t="s">
        <v>8334</v>
      </c>
    </row>
    <row r="1037" spans="1:20" ht="42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7"/>
        <v>42046.641435185185</v>
      </c>
      <c r="K1037">
        <v>1421076220</v>
      </c>
      <c r="L1037" s="10">
        <f t="shared" si="6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107.65217391304347</v>
      </c>
      <c r="R1037" s="6">
        <f t="shared" si="69"/>
        <v>2514</v>
      </c>
      <c r="S1037" t="s">
        <v>8329</v>
      </c>
      <c r="T1037" t="s">
        <v>8334</v>
      </c>
    </row>
    <row r="1038" spans="1:20" ht="42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7"/>
        <v>41281.333333333336</v>
      </c>
      <c r="K1038">
        <v>1354790790</v>
      </c>
      <c r="L1038" s="10">
        <f t="shared" si="6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112.36044444444444</v>
      </c>
      <c r="R1038" s="6">
        <f t="shared" si="69"/>
        <v>2633.61</v>
      </c>
      <c r="S1038" t="s">
        <v>8329</v>
      </c>
      <c r="T1038" t="s">
        <v>8334</v>
      </c>
    </row>
    <row r="1039" spans="1:20" ht="42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7"/>
        <v>42142.208333333328</v>
      </c>
      <c r="K1039">
        <v>1429991062</v>
      </c>
      <c r="L1039" s="10">
        <f t="shared" si="6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102.1</v>
      </c>
      <c r="R1039" s="6">
        <f t="shared" si="69"/>
        <v>521</v>
      </c>
      <c r="S1039" t="s">
        <v>8329</v>
      </c>
      <c r="T1039" t="s">
        <v>8334</v>
      </c>
    </row>
    <row r="1040" spans="1:20" ht="42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7"/>
        <v>42448.190081018518</v>
      </c>
      <c r="K1040">
        <v>1455773623</v>
      </c>
      <c r="L1040" s="10">
        <f t="shared" si="6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145.33333333333334</v>
      </c>
      <c r="R1040" s="6">
        <f t="shared" si="69"/>
        <v>1120.5</v>
      </c>
      <c r="S1040" t="s">
        <v>8329</v>
      </c>
      <c r="T1040" t="s">
        <v>8334</v>
      </c>
    </row>
    <row r="1041" spans="1:20" ht="42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7"/>
        <v>42717.332638888889</v>
      </c>
      <c r="K1041">
        <v>1479436646</v>
      </c>
      <c r="L1041" s="10">
        <f t="shared" si="6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128.19999999999999</v>
      </c>
      <c r="R1041" s="6">
        <f t="shared" si="69"/>
        <v>335.5</v>
      </c>
      <c r="S1041" t="s">
        <v>8329</v>
      </c>
      <c r="T1041" t="s">
        <v>8334</v>
      </c>
    </row>
    <row r="1042" spans="1:20" ht="42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7"/>
        <v>42609.708437499998</v>
      </c>
      <c r="K1042">
        <v>1469725209</v>
      </c>
      <c r="L1042" s="10">
        <f t="shared" si="6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0.29411764705882248</v>
      </c>
      <c r="R1042" s="6">
        <f t="shared" si="69"/>
        <v>125.5</v>
      </c>
      <c r="S1042" t="s">
        <v>8335</v>
      </c>
      <c r="T1042" t="s">
        <v>8336</v>
      </c>
    </row>
    <row r="1043" spans="1:20" ht="42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7"/>
        <v>41851.060092592597</v>
      </c>
      <c r="K1043">
        <v>1405041992</v>
      </c>
      <c r="L1043" s="10">
        <f t="shared" si="6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>
        <f t="shared" si="69"/>
        <v>0</v>
      </c>
      <c r="S1043" t="s">
        <v>8335</v>
      </c>
      <c r="T1043" t="s">
        <v>8336</v>
      </c>
    </row>
    <row r="1044" spans="1:20" ht="42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7"/>
        <v>41894.416666666664</v>
      </c>
      <c r="K1044">
        <v>1406824948</v>
      </c>
      <c r="L1044" s="10">
        <f t="shared" si="6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1.538461538461533</v>
      </c>
      <c r="R1044" s="6">
        <f t="shared" si="69"/>
        <v>5.5</v>
      </c>
      <c r="S1044" t="s">
        <v>8335</v>
      </c>
      <c r="T1044" t="s">
        <v>8336</v>
      </c>
    </row>
    <row r="1045" spans="1:20" ht="42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7"/>
        <v>42144.252951388888</v>
      </c>
      <c r="K1045">
        <v>1429509855</v>
      </c>
      <c r="L1045" s="10">
        <f t="shared" si="6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8.5369999999999955</v>
      </c>
      <c r="R1045" s="6">
        <f t="shared" si="69"/>
        <v>4414.5</v>
      </c>
      <c r="S1045" t="s">
        <v>8335</v>
      </c>
      <c r="T1045" t="s">
        <v>8336</v>
      </c>
    </row>
    <row r="1046" spans="1:20" ht="42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7"/>
        <v>42068.852083333331</v>
      </c>
      <c r="K1046">
        <v>1420668801</v>
      </c>
      <c r="L1046" s="10">
        <f t="shared" si="6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8.5714285714288962E-2</v>
      </c>
      <c r="R1046" s="6">
        <f t="shared" si="69"/>
        <v>4</v>
      </c>
      <c r="S1046" t="s">
        <v>8335</v>
      </c>
      <c r="T1046" t="s">
        <v>8336</v>
      </c>
    </row>
    <row r="1047" spans="1:20" ht="42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7"/>
        <v>41874.874421296299</v>
      </c>
      <c r="K1047">
        <v>1406235550</v>
      </c>
      <c r="L1047" s="10">
        <f t="shared" si="6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2.6599999999999957</v>
      </c>
      <c r="R1047" s="6">
        <f t="shared" si="69"/>
        <v>137</v>
      </c>
      <c r="S1047" t="s">
        <v>8335</v>
      </c>
      <c r="T1047" t="s">
        <v>8336</v>
      </c>
    </row>
    <row r="1048" spans="1:20" ht="42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7"/>
        <v>42364.851388888885</v>
      </c>
      <c r="K1048">
        <v>1447273560</v>
      </c>
      <c r="L1048" s="10">
        <f t="shared" si="6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>
        <f t="shared" si="69"/>
        <v>0</v>
      </c>
      <c r="S1048" t="s">
        <v>8335</v>
      </c>
      <c r="T1048" t="s">
        <v>8336</v>
      </c>
    </row>
    <row r="1049" spans="1:20" ht="42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7"/>
        <v>41948.860127314816</v>
      </c>
      <c r="K1049">
        <v>1412624315</v>
      </c>
      <c r="L1049" s="10">
        <f t="shared" si="6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4.9999999999994493E-2</v>
      </c>
      <c r="R1049" s="6">
        <f t="shared" si="69"/>
        <v>1</v>
      </c>
      <c r="S1049" t="s">
        <v>8335</v>
      </c>
      <c r="T1049" t="s">
        <v>8336</v>
      </c>
    </row>
    <row r="1050" spans="1:20" ht="42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7"/>
        <v>42638.053113425922</v>
      </c>
      <c r="K1050">
        <v>1471310189</v>
      </c>
      <c r="L1050" s="10">
        <f t="shared" si="6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1.4133333333333331</v>
      </c>
      <c r="R1050" s="6">
        <f t="shared" si="69"/>
        <v>108</v>
      </c>
      <c r="S1050" t="s">
        <v>8335</v>
      </c>
      <c r="T1050" t="s">
        <v>8336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7"/>
        <v>42412.431076388893</v>
      </c>
      <c r="K1051">
        <v>1452680445</v>
      </c>
      <c r="L1051" s="10">
        <f t="shared" si="6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>
        <f t="shared" si="69"/>
        <v>0</v>
      </c>
      <c r="S1051" t="s">
        <v>8335</v>
      </c>
      <c r="T1051" t="s">
        <v>8336</v>
      </c>
    </row>
    <row r="1052" spans="1:20" ht="28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7"/>
        <v>42261.7971875</v>
      </c>
      <c r="K1052">
        <v>1439665677</v>
      </c>
      <c r="L1052" s="10">
        <f t="shared" si="6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>
        <f t="shared" si="69"/>
        <v>0</v>
      </c>
      <c r="S1052" t="s">
        <v>8335</v>
      </c>
      <c r="T1052" t="s">
        <v>8336</v>
      </c>
    </row>
    <row r="1053" spans="1:20" ht="42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7"/>
        <v>41878.014178240745</v>
      </c>
      <c r="K1053">
        <v>1406679625</v>
      </c>
      <c r="L1053" s="10">
        <f t="shared" si="6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>
        <f t="shared" si="69"/>
        <v>0</v>
      </c>
      <c r="S1053" t="s">
        <v>8335</v>
      </c>
      <c r="T1053" t="s">
        <v>8336</v>
      </c>
    </row>
    <row r="1054" spans="1:20" ht="57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7"/>
        <v>42527.839583333334</v>
      </c>
      <c r="K1054">
        <v>1461438495</v>
      </c>
      <c r="L1054" s="10">
        <f t="shared" si="6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>
        <f t="shared" si="69"/>
        <v>0</v>
      </c>
      <c r="S1054" t="s">
        <v>8335</v>
      </c>
      <c r="T1054" t="s">
        <v>8336</v>
      </c>
    </row>
    <row r="1055" spans="1:20" ht="42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7"/>
        <v>42800.172824074078</v>
      </c>
      <c r="K1055">
        <v>1486613332</v>
      </c>
      <c r="L1055" s="10">
        <f t="shared" si="6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1.0000000000000009</v>
      </c>
      <c r="R1055" s="6">
        <f t="shared" si="69"/>
        <v>8</v>
      </c>
      <c r="S1055" t="s">
        <v>8335</v>
      </c>
      <c r="T1055" t="s">
        <v>8336</v>
      </c>
    </row>
    <row r="1056" spans="1:20" ht="42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7"/>
        <v>41861.916666666664</v>
      </c>
      <c r="K1056">
        <v>1405110399</v>
      </c>
      <c r="L1056" s="10">
        <f t="shared" si="6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>
        <f t="shared" si="69"/>
        <v>0</v>
      </c>
      <c r="S1056" t="s">
        <v>8335</v>
      </c>
      <c r="T1056" t="s">
        <v>8336</v>
      </c>
    </row>
    <row r="1057" spans="1:20" ht="42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7"/>
        <v>42436.992418981477</v>
      </c>
      <c r="K1057">
        <v>1454802545</v>
      </c>
      <c r="L1057" s="10">
        <f t="shared" si="6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>
        <f t="shared" si="69"/>
        <v>0</v>
      </c>
      <c r="S1057" t="s">
        <v>8335</v>
      </c>
      <c r="T1057" t="s">
        <v>8336</v>
      </c>
    </row>
    <row r="1058" spans="1:20" ht="42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7"/>
        <v>42118.677974537044</v>
      </c>
      <c r="K1058">
        <v>1424711777</v>
      </c>
      <c r="L1058" s="10">
        <f t="shared" si="6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>
        <f t="shared" si="69"/>
        <v>0</v>
      </c>
      <c r="S1058" t="s">
        <v>8335</v>
      </c>
      <c r="T1058" t="s">
        <v>8336</v>
      </c>
    </row>
    <row r="1059" spans="1:20" ht="42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7"/>
        <v>42708.912997685184</v>
      </c>
      <c r="K1059">
        <v>1478292883</v>
      </c>
      <c r="L1059" s="10">
        <f t="shared" si="6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>
        <f t="shared" si="69"/>
        <v>0</v>
      </c>
      <c r="S1059" t="s">
        <v>8335</v>
      </c>
      <c r="T1059" t="s">
        <v>8336</v>
      </c>
    </row>
    <row r="1060" spans="1:20" ht="42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7"/>
        <v>42089</v>
      </c>
      <c r="K1060">
        <v>1423777043</v>
      </c>
      <c r="L1060" s="10">
        <f t="shared" si="6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>
        <f t="shared" si="69"/>
        <v>0</v>
      </c>
      <c r="S1060" t="s">
        <v>8335</v>
      </c>
      <c r="T1060" t="s">
        <v>8336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7"/>
        <v>42076.748333333337</v>
      </c>
      <c r="K1061">
        <v>1423681056</v>
      </c>
      <c r="L1061" s="10">
        <f t="shared" si="68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>
        <f t="shared" si="69"/>
        <v>0</v>
      </c>
      <c r="S1061" t="s">
        <v>8335</v>
      </c>
      <c r="T1061" t="s">
        <v>8336</v>
      </c>
    </row>
    <row r="1062" spans="1:20" ht="42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7"/>
        <v>42109.913113425922</v>
      </c>
      <c r="K1062">
        <v>1426542893</v>
      </c>
      <c r="L1062" s="10">
        <f t="shared" si="6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1.0000000000000009</v>
      </c>
      <c r="R1062" s="6">
        <f t="shared" si="69"/>
        <v>25.5</v>
      </c>
      <c r="S1062" t="s">
        <v>8335</v>
      </c>
      <c r="T1062" t="s">
        <v>8336</v>
      </c>
    </row>
    <row r="1063" spans="1:20" ht="28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7"/>
        <v>42492.041666666672</v>
      </c>
      <c r="K1063">
        <v>1456987108</v>
      </c>
      <c r="L1063" s="10">
        <f t="shared" si="6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>
        <f t="shared" si="69"/>
        <v>0</v>
      </c>
      <c r="S1063" t="s">
        <v>8335</v>
      </c>
      <c r="T1063" t="s">
        <v>8336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7"/>
        <v>42563.807187500002</v>
      </c>
      <c r="K1064">
        <v>1467746541</v>
      </c>
      <c r="L1064" s="10">
        <f t="shared" si="6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95.477386934673376</v>
      </c>
      <c r="R1064" s="6">
        <f t="shared" si="69"/>
        <v>97</v>
      </c>
      <c r="S1064" t="s">
        <v>8335</v>
      </c>
      <c r="T1064" t="s">
        <v>8336</v>
      </c>
    </row>
    <row r="1065" spans="1:20" ht="42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7"/>
        <v>42613.030810185184</v>
      </c>
      <c r="K1065">
        <v>1470012262</v>
      </c>
      <c r="L1065" s="10">
        <f t="shared" si="6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>
        <f t="shared" si="69"/>
        <v>0</v>
      </c>
      <c r="S1065" t="s">
        <v>8335</v>
      </c>
      <c r="T1065" t="s">
        <v>8336</v>
      </c>
    </row>
    <row r="1066" spans="1:20" ht="42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7"/>
        <v>41462.228043981479</v>
      </c>
      <c r="K1066">
        <v>1369286903</v>
      </c>
      <c r="L1066" s="10">
        <f t="shared" si="6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8.9744444444444404</v>
      </c>
      <c r="R1066" s="6">
        <f t="shared" si="69"/>
        <v>4100</v>
      </c>
      <c r="S1066" t="s">
        <v>8337</v>
      </c>
      <c r="T1066" t="s">
        <v>8338</v>
      </c>
    </row>
    <row r="1067" spans="1:20" ht="42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7"/>
        <v>41689.381041666667</v>
      </c>
      <c r="K1067">
        <v>1390381722</v>
      </c>
      <c r="L1067" s="10">
        <f t="shared" si="6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2.7000000000000024</v>
      </c>
      <c r="R1067" s="6">
        <f t="shared" si="69"/>
        <v>43</v>
      </c>
      <c r="S1067" t="s">
        <v>8337</v>
      </c>
      <c r="T1067" t="s">
        <v>8338</v>
      </c>
    </row>
    <row r="1068" spans="1:20" ht="42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7"/>
        <v>41490.962754629632</v>
      </c>
      <c r="K1068">
        <v>1371769582</v>
      </c>
      <c r="L1068" s="10">
        <f t="shared" si="6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</v>
      </c>
      <c r="R1068" s="6">
        <f t="shared" si="69"/>
        <v>2599.5</v>
      </c>
      <c r="S1068" t="s">
        <v>8337</v>
      </c>
      <c r="T1068" t="s">
        <v>8338</v>
      </c>
    </row>
    <row r="1069" spans="1:20" ht="42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7"/>
        <v>41629.855682870373</v>
      </c>
      <c r="K1069">
        <v>1385065931</v>
      </c>
      <c r="L1069" s="10">
        <f t="shared" si="6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26</v>
      </c>
      <c r="R1069" s="6">
        <f t="shared" si="69"/>
        <v>70</v>
      </c>
      <c r="S1069" t="s">
        <v>8337</v>
      </c>
      <c r="T1069" t="s">
        <v>8338</v>
      </c>
    </row>
    <row r="1070" spans="1:20" ht="57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7"/>
        <v>42470.329444444447</v>
      </c>
      <c r="K1070">
        <v>1457686464</v>
      </c>
      <c r="L1070" s="10">
        <f t="shared" si="6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0.14999999999999458</v>
      </c>
      <c r="R1070" s="6">
        <f t="shared" si="69"/>
        <v>24.5</v>
      </c>
      <c r="S1070" t="s">
        <v>8337</v>
      </c>
      <c r="T1070" t="s">
        <v>8338</v>
      </c>
    </row>
    <row r="1071" spans="1:20" ht="42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7"/>
        <v>41604.271516203706</v>
      </c>
      <c r="K1071">
        <v>1382679059</v>
      </c>
      <c r="L1071" s="10">
        <f t="shared" si="6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38.636363636363633</v>
      </c>
      <c r="R1071" s="6">
        <f t="shared" si="69"/>
        <v>435.5</v>
      </c>
      <c r="S1071" t="s">
        <v>8337</v>
      </c>
      <c r="T1071" t="s">
        <v>8338</v>
      </c>
    </row>
    <row r="1072" spans="1:20" ht="42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7"/>
        <v>41183.011828703704</v>
      </c>
      <c r="K1072">
        <v>1347322622</v>
      </c>
      <c r="L1072" s="10">
        <f t="shared" si="6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0.70000000000000062</v>
      </c>
      <c r="R1072" s="6">
        <f t="shared" si="69"/>
        <v>36</v>
      </c>
      <c r="S1072" t="s">
        <v>8337</v>
      </c>
      <c r="T1072" t="s">
        <v>8338</v>
      </c>
    </row>
    <row r="1073" spans="1:20" ht="42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7"/>
        <v>42325.795057870375</v>
      </c>
      <c r="K1073">
        <v>1445191493</v>
      </c>
      <c r="L1073" s="10">
        <f t="shared" si="6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>
        <f t="shared" si="69"/>
        <v>0</v>
      </c>
      <c r="S1073" t="s">
        <v>8337</v>
      </c>
      <c r="T1073" t="s">
        <v>8338</v>
      </c>
    </row>
    <row r="1074" spans="1:20" ht="42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7"/>
        <v>41675.832141203704</v>
      </c>
      <c r="K1074">
        <v>1389038297</v>
      </c>
      <c r="L1074" s="10">
        <f t="shared" si="6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6.8000000000001393E-2</v>
      </c>
      <c r="R1074" s="6">
        <f t="shared" si="69"/>
        <v>27.5</v>
      </c>
      <c r="S1074" t="s">
        <v>8337</v>
      </c>
      <c r="T1074" t="s">
        <v>8338</v>
      </c>
    </row>
    <row r="1075" spans="1:20" ht="28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7"/>
        <v>40832.964594907404</v>
      </c>
      <c r="K1075">
        <v>1316214541</v>
      </c>
      <c r="L1075" s="10">
        <f t="shared" si="6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1.3333333333333308</v>
      </c>
      <c r="R1075" s="6">
        <f t="shared" si="69"/>
        <v>5.5</v>
      </c>
      <c r="S1075" t="s">
        <v>8337</v>
      </c>
      <c r="T1075" t="s">
        <v>8338</v>
      </c>
    </row>
    <row r="1076" spans="1:20" ht="42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7"/>
        <v>41643.172974537039</v>
      </c>
      <c r="K1076">
        <v>1386216545</v>
      </c>
      <c r="L1076" s="10">
        <f t="shared" si="6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6.3092592592592585</v>
      </c>
      <c r="R1076" s="6">
        <f t="shared" si="69"/>
        <v>1718.5</v>
      </c>
      <c r="S1076" t="s">
        <v>8337</v>
      </c>
      <c r="T1076" t="s">
        <v>8338</v>
      </c>
    </row>
    <row r="1077" spans="1:20" ht="28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7"/>
        <v>41035.904120370367</v>
      </c>
      <c r="K1077">
        <v>1333748516</v>
      </c>
      <c r="L1077" s="10">
        <f t="shared" si="6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4.5000000000000036</v>
      </c>
      <c r="R1077" s="6">
        <f t="shared" si="69"/>
        <v>24</v>
      </c>
      <c r="S1077" t="s">
        <v>8337</v>
      </c>
      <c r="T1077" t="s">
        <v>8338</v>
      </c>
    </row>
    <row r="1078" spans="1:20" ht="42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7"/>
        <v>41893.377893518518</v>
      </c>
      <c r="K1078">
        <v>1405674250</v>
      </c>
      <c r="L1078" s="10">
        <f t="shared" si="6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62.765333333333338</v>
      </c>
      <c r="R1078" s="6">
        <f t="shared" si="69"/>
        <v>24024.5</v>
      </c>
      <c r="S1078" t="s">
        <v>8337</v>
      </c>
      <c r="T1078" t="s">
        <v>8338</v>
      </c>
    </row>
    <row r="1079" spans="1:20" ht="42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7"/>
        <v>42383.16679398148</v>
      </c>
      <c r="K1079">
        <v>1450152011</v>
      </c>
      <c r="L1079" s="10">
        <f t="shared" si="6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29.376000000000001</v>
      </c>
      <c r="R1079" s="6">
        <f t="shared" si="69"/>
        <v>3755.5</v>
      </c>
      <c r="S1079" t="s">
        <v>8337</v>
      </c>
      <c r="T1079" t="s">
        <v>8338</v>
      </c>
    </row>
    <row r="1080" spans="1:20" ht="42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7"/>
        <v>40746.195844907408</v>
      </c>
      <c r="K1080">
        <v>1307421721</v>
      </c>
      <c r="L1080" s="10">
        <f t="shared" si="6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7.4999999999999956</v>
      </c>
      <c r="R1080" s="6">
        <f t="shared" si="69"/>
        <v>25</v>
      </c>
      <c r="S1080" t="s">
        <v>8337</v>
      </c>
      <c r="T1080" t="s">
        <v>8338</v>
      </c>
    </row>
    <row r="1081" spans="1:20" ht="42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7"/>
        <v>42504.566388888896</v>
      </c>
      <c r="K1081">
        <v>1461072936</v>
      </c>
      <c r="L1081" s="10">
        <f t="shared" si="6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2.6076923076923109</v>
      </c>
      <c r="R1081" s="6">
        <f t="shared" si="69"/>
        <v>348</v>
      </c>
      <c r="S1081" t="s">
        <v>8337</v>
      </c>
      <c r="T1081" t="s">
        <v>8338</v>
      </c>
    </row>
    <row r="1082" spans="1:20" ht="42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7"/>
        <v>41770.138113425928</v>
      </c>
      <c r="K1082">
        <v>1397186333</v>
      </c>
      <c r="L1082" s="10">
        <f t="shared" si="6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ref="Q1082:Q1145" si="70">(1+((E1082-D1082)/D1082))*100</f>
        <v>9.1049999999999969</v>
      </c>
      <c r="R1082" s="6">
        <f t="shared" si="69"/>
        <v>959.5</v>
      </c>
      <c r="S1082" t="s">
        <v>8337</v>
      </c>
      <c r="T1082" t="s">
        <v>8338</v>
      </c>
    </row>
    <row r="1083" spans="1:20" ht="42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7"/>
        <v>42032.926990740743</v>
      </c>
      <c r="K1083">
        <v>1419891292</v>
      </c>
      <c r="L1083" s="10">
        <f t="shared" si="6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70"/>
        <v>1.7647058823533346E-2</v>
      </c>
      <c r="R1083" s="6">
        <f t="shared" si="69"/>
        <v>8</v>
      </c>
      <c r="S1083" t="s">
        <v>8337</v>
      </c>
      <c r="T1083" t="s">
        <v>8338</v>
      </c>
    </row>
    <row r="1084" spans="1:20" ht="28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7"/>
        <v>41131.906111111115</v>
      </c>
      <c r="K1084">
        <v>1342043088</v>
      </c>
      <c r="L1084" s="10">
        <f t="shared" si="6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70"/>
        <v>0.56000000000000494</v>
      </c>
      <c r="R1084" s="6">
        <f t="shared" si="69"/>
        <v>29.5</v>
      </c>
      <c r="S1084" t="s">
        <v>8337</v>
      </c>
      <c r="T1084" t="s">
        <v>8338</v>
      </c>
    </row>
    <row r="1085" spans="1:20" ht="42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7"/>
        <v>41853.659525462965</v>
      </c>
      <c r="K1085">
        <v>1401810583</v>
      </c>
      <c r="L1085" s="10">
        <f t="shared" si="6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70"/>
        <v>0.81999999999999851</v>
      </c>
      <c r="R1085" s="6">
        <f t="shared" si="69"/>
        <v>205.5</v>
      </c>
      <c r="S1085" t="s">
        <v>8337</v>
      </c>
      <c r="T1085" t="s">
        <v>8338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7"/>
        <v>41859.912083333329</v>
      </c>
      <c r="K1086">
        <v>1404942804</v>
      </c>
      <c r="L1086" s="10">
        <f t="shared" si="6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70"/>
        <v>0</v>
      </c>
      <c r="R1086" s="6">
        <f t="shared" si="69"/>
        <v>0</v>
      </c>
      <c r="S1086" t="s">
        <v>8337</v>
      </c>
      <c r="T1086" t="s">
        <v>8338</v>
      </c>
    </row>
    <row r="1087" spans="1:20" ht="42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7"/>
        <v>42443.629340277781</v>
      </c>
      <c r="K1087">
        <v>1455379575</v>
      </c>
      <c r="L1087" s="10">
        <f t="shared" si="6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70"/>
        <v>3.4200000000000008</v>
      </c>
      <c r="R1087" s="6">
        <f t="shared" si="69"/>
        <v>517.5</v>
      </c>
      <c r="S1087" t="s">
        <v>8337</v>
      </c>
      <c r="T1087" t="s">
        <v>8338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7"/>
        <v>41875.866793981484</v>
      </c>
      <c r="K1088">
        <v>1406321291</v>
      </c>
      <c r="L1088" s="10">
        <f t="shared" si="6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70"/>
        <v>8.3333333333335258E-2</v>
      </c>
      <c r="R1088" s="6">
        <f t="shared" si="69"/>
        <v>8.5</v>
      </c>
      <c r="S1088" t="s">
        <v>8337</v>
      </c>
      <c r="T1088" t="s">
        <v>8338</v>
      </c>
    </row>
    <row r="1089" spans="1:20" ht="42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7"/>
        <v>41805.713969907411</v>
      </c>
      <c r="K1089">
        <v>1400260087</v>
      </c>
      <c r="L1089" s="10">
        <f t="shared" si="6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70"/>
        <v>0</v>
      </c>
      <c r="R1089" s="6">
        <f t="shared" si="69"/>
        <v>0</v>
      </c>
      <c r="S1089" t="s">
        <v>8337</v>
      </c>
      <c r="T1089" t="s">
        <v>8338</v>
      </c>
    </row>
    <row r="1090" spans="1:20" ht="28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7"/>
        <v>41753.799386574072</v>
      </c>
      <c r="K1090">
        <v>1395774667</v>
      </c>
      <c r="L1090" s="10">
        <f t="shared" si="6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70"/>
        <v>14.182977777777772</v>
      </c>
      <c r="R1090" s="6">
        <f t="shared" si="69"/>
        <v>3264.67</v>
      </c>
      <c r="S1090" t="s">
        <v>8337</v>
      </c>
      <c r="T1090" t="s">
        <v>8338</v>
      </c>
    </row>
    <row r="1091" spans="1:20" ht="28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71">(((I1091/60)/60)/24)+DATE(1970,1,1)</f>
        <v>42181.189525462964</v>
      </c>
      <c r="K1091">
        <v>1432701175</v>
      </c>
      <c r="L1091" s="10">
        <f t="shared" ref="L1091:L1154" si="7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70"/>
        <v>7.8266666666666707</v>
      </c>
      <c r="R1091" s="6">
        <f t="shared" ref="R1091:R1154" si="73">AVERAGE(E1091,N1091)</f>
        <v>611.5</v>
      </c>
      <c r="S1091" t="s">
        <v>8337</v>
      </c>
      <c r="T1091" t="s">
        <v>8338</v>
      </c>
    </row>
    <row r="1092" spans="1:20" ht="42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71"/>
        <v>42153.185798611114</v>
      </c>
      <c r="K1092">
        <v>1430281653</v>
      </c>
      <c r="L1092" s="10">
        <f t="shared" si="7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3.8464497269019571E-2</v>
      </c>
      <c r="R1092" s="6">
        <f t="shared" si="73"/>
        <v>3</v>
      </c>
      <c r="S1092" t="s">
        <v>8337</v>
      </c>
      <c r="T1092" t="s">
        <v>8338</v>
      </c>
    </row>
    <row r="1093" spans="1:20" ht="42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71"/>
        <v>42470.778611111105</v>
      </c>
      <c r="K1093">
        <v>1457725272</v>
      </c>
      <c r="L1093" s="10">
        <f t="shared" si="7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12.5</v>
      </c>
      <c r="R1093" s="6">
        <f t="shared" si="73"/>
        <v>13.5</v>
      </c>
      <c r="S1093" t="s">
        <v>8337</v>
      </c>
      <c r="T1093" t="s">
        <v>8338</v>
      </c>
    </row>
    <row r="1094" spans="1:20" ht="57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71"/>
        <v>41280.025902777779</v>
      </c>
      <c r="K1094">
        <v>1354840638</v>
      </c>
      <c r="L1094" s="10">
        <f t="shared" si="7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1.0499999999999954</v>
      </c>
      <c r="R1094" s="6">
        <f t="shared" si="73"/>
        <v>14</v>
      </c>
      <c r="S1094" t="s">
        <v>8337</v>
      </c>
      <c r="T1094" t="s">
        <v>8338</v>
      </c>
    </row>
    <row r="1095" spans="1:20" ht="42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71"/>
        <v>42411.973807870367</v>
      </c>
      <c r="K1095">
        <v>1453936937</v>
      </c>
      <c r="L1095" s="10">
        <f t="shared" si="7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14.083333333333336</v>
      </c>
      <c r="R1095" s="6">
        <f t="shared" si="73"/>
        <v>23.125</v>
      </c>
      <c r="S1095" t="s">
        <v>8337</v>
      </c>
      <c r="T1095" t="s">
        <v>8338</v>
      </c>
    </row>
    <row r="1096" spans="1:20" ht="42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71"/>
        <v>40825.713344907403</v>
      </c>
      <c r="K1096">
        <v>1315588033</v>
      </c>
      <c r="L1096" s="10">
        <f t="shared" si="7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18.300055555555559</v>
      </c>
      <c r="R1096" s="6">
        <f t="shared" si="73"/>
        <v>1660.5050000000001</v>
      </c>
      <c r="S1096" t="s">
        <v>8337</v>
      </c>
      <c r="T1096" t="s">
        <v>8338</v>
      </c>
    </row>
    <row r="1097" spans="1:20" ht="42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71"/>
        <v>41516.537268518521</v>
      </c>
      <c r="K1097">
        <v>1375275220</v>
      </c>
      <c r="L1097" s="10">
        <f t="shared" si="7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5.0347999999999953</v>
      </c>
      <c r="R1097" s="6">
        <f t="shared" si="73"/>
        <v>12634</v>
      </c>
      <c r="S1097" t="s">
        <v>8337</v>
      </c>
      <c r="T1097" t="s">
        <v>8338</v>
      </c>
    </row>
    <row r="1098" spans="1:20" ht="42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71"/>
        <v>41916.145833333336</v>
      </c>
      <c r="K1098">
        <v>1409747154</v>
      </c>
      <c r="L1098" s="10">
        <f t="shared" si="7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17.933333333333334</v>
      </c>
      <c r="R1098" s="6">
        <f t="shared" si="73"/>
        <v>1090.5</v>
      </c>
      <c r="S1098" t="s">
        <v>8337</v>
      </c>
      <c r="T1098" t="s">
        <v>8338</v>
      </c>
    </row>
    <row r="1099" spans="1:20" ht="42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71"/>
        <v>41700.792557870373</v>
      </c>
      <c r="K1099">
        <v>1390330877</v>
      </c>
      <c r="L1099" s="10">
        <f t="shared" si="7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4.6999999999997044E-2</v>
      </c>
      <c r="R1099" s="6">
        <f t="shared" si="73"/>
        <v>27</v>
      </c>
      <c r="S1099" t="s">
        <v>8337</v>
      </c>
      <c r="T1099" t="s">
        <v>8338</v>
      </c>
    </row>
    <row r="1100" spans="1:20" ht="28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71"/>
        <v>41742.762673611112</v>
      </c>
      <c r="K1100">
        <v>1394821095</v>
      </c>
      <c r="L1100" s="10">
        <f t="shared" si="7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7.2119999999999962</v>
      </c>
      <c r="R1100" s="6">
        <f t="shared" si="73"/>
        <v>912.5</v>
      </c>
      <c r="S1100" t="s">
        <v>8337</v>
      </c>
      <c r="T1100" t="s">
        <v>8338</v>
      </c>
    </row>
    <row r="1101" spans="1:20" ht="42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71"/>
        <v>42137.836435185185</v>
      </c>
      <c r="K1101">
        <v>1428955468</v>
      </c>
      <c r="L1101" s="10">
        <f t="shared" si="7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0.50000000000000044</v>
      </c>
      <c r="R1101" s="6">
        <f t="shared" si="73"/>
        <v>13</v>
      </c>
      <c r="S1101" t="s">
        <v>8337</v>
      </c>
      <c r="T1101" t="s">
        <v>8338</v>
      </c>
    </row>
    <row r="1102" spans="1:20" ht="42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71"/>
        <v>42414.110775462963</v>
      </c>
      <c r="K1102">
        <v>1452825571</v>
      </c>
      <c r="L1102" s="10">
        <f t="shared" si="7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2.5000000000000022</v>
      </c>
      <c r="R1102" s="6">
        <f t="shared" si="73"/>
        <v>55</v>
      </c>
      <c r="S1102" t="s">
        <v>8337</v>
      </c>
      <c r="T1102" t="s">
        <v>8338</v>
      </c>
    </row>
    <row r="1103" spans="1:20" ht="28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71"/>
        <v>42565.758333333331</v>
      </c>
      <c r="K1103">
        <v>1466188338</v>
      </c>
      <c r="L1103" s="10">
        <f t="shared" si="7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4.1000000000002146E-2</v>
      </c>
      <c r="R1103" s="6">
        <f t="shared" si="73"/>
        <v>23.5</v>
      </c>
      <c r="S1103" t="s">
        <v>8337</v>
      </c>
      <c r="T1103" t="s">
        <v>8338</v>
      </c>
    </row>
    <row r="1104" spans="1:20" ht="42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71"/>
        <v>41617.249305555553</v>
      </c>
      <c r="K1104">
        <v>1383095125</v>
      </c>
      <c r="L1104" s="10">
        <f t="shared" si="7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5.3124999999999982</v>
      </c>
      <c r="R1104" s="6">
        <f t="shared" si="73"/>
        <v>224.5</v>
      </c>
      <c r="S1104" t="s">
        <v>8337</v>
      </c>
      <c r="T1104" t="s">
        <v>8338</v>
      </c>
    </row>
    <row r="1105" spans="1:20" ht="42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71"/>
        <v>42539.22210648148</v>
      </c>
      <c r="K1105">
        <v>1461043190</v>
      </c>
      <c r="L1105" s="10">
        <f t="shared" si="7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1.6199999999999992</v>
      </c>
      <c r="R1105" s="6">
        <f t="shared" si="73"/>
        <v>129</v>
      </c>
      <c r="S1105" t="s">
        <v>8337</v>
      </c>
      <c r="T1105" t="s">
        <v>8338</v>
      </c>
    </row>
    <row r="1106" spans="1:20" ht="42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71"/>
        <v>41801.40996527778</v>
      </c>
      <c r="K1106">
        <v>1399888221</v>
      </c>
      <c r="L1106" s="10">
        <f t="shared" si="7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4.9516666666666653</v>
      </c>
      <c r="R1106" s="6">
        <f t="shared" si="73"/>
        <v>1504</v>
      </c>
      <c r="S1106" t="s">
        <v>8337</v>
      </c>
      <c r="T1106" t="s">
        <v>8338</v>
      </c>
    </row>
    <row r="1107" spans="1:20" ht="42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71"/>
        <v>41722.0940625</v>
      </c>
      <c r="K1107">
        <v>1393038927</v>
      </c>
      <c r="L1107" s="10">
        <f t="shared" si="7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0.15899999999999803</v>
      </c>
      <c r="R1107" s="6">
        <f t="shared" si="73"/>
        <v>725.5</v>
      </c>
      <c r="S1107" t="s">
        <v>8337</v>
      </c>
      <c r="T1107" t="s">
        <v>8338</v>
      </c>
    </row>
    <row r="1108" spans="1:20" ht="42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71"/>
        <v>41003.698784722219</v>
      </c>
      <c r="K1108">
        <v>1330969575</v>
      </c>
      <c r="L1108" s="10">
        <f t="shared" si="7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41.25</v>
      </c>
      <c r="R1108" s="6">
        <f t="shared" si="73"/>
        <v>86</v>
      </c>
      <c r="S1108" t="s">
        <v>8337</v>
      </c>
      <c r="T1108" t="s">
        <v>8338</v>
      </c>
    </row>
    <row r="1109" spans="1:20" ht="57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71"/>
        <v>41843.861388888887</v>
      </c>
      <c r="K1109">
        <v>1403556024</v>
      </c>
      <c r="L1109" s="10">
        <f t="shared" si="7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>
        <f t="shared" si="73"/>
        <v>0</v>
      </c>
      <c r="S1109" t="s">
        <v>8337</v>
      </c>
      <c r="T1109" t="s">
        <v>8338</v>
      </c>
    </row>
    <row r="1110" spans="1:20" ht="42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71"/>
        <v>41012.595312500001</v>
      </c>
      <c r="K1110">
        <v>1329146235</v>
      </c>
      <c r="L1110" s="10">
        <f t="shared" si="7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2.9299999999999993</v>
      </c>
      <c r="R1110" s="6">
        <f t="shared" si="73"/>
        <v>376.75</v>
      </c>
      <c r="S1110" t="s">
        <v>8337</v>
      </c>
      <c r="T1110" t="s">
        <v>8338</v>
      </c>
    </row>
    <row r="1111" spans="1:20" ht="42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71"/>
        <v>42692.793865740736</v>
      </c>
      <c r="K1111">
        <v>1476900190</v>
      </c>
      <c r="L1111" s="10">
        <f t="shared" si="7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0.44999999999999485</v>
      </c>
      <c r="R1111" s="6">
        <f t="shared" si="73"/>
        <v>24</v>
      </c>
      <c r="S1111" t="s">
        <v>8337</v>
      </c>
      <c r="T1111" t="s">
        <v>8338</v>
      </c>
    </row>
    <row r="1112" spans="1:20" ht="42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71"/>
        <v>41250.933124999996</v>
      </c>
      <c r="K1112">
        <v>1352327022</v>
      </c>
      <c r="L1112" s="10">
        <f t="shared" si="7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0.50999999999999934</v>
      </c>
      <c r="R1112" s="6">
        <f t="shared" si="73"/>
        <v>133</v>
      </c>
      <c r="S1112" t="s">
        <v>8337</v>
      </c>
      <c r="T1112" t="s">
        <v>8338</v>
      </c>
    </row>
    <row r="1113" spans="1:20" ht="42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71"/>
        <v>42377.203587962969</v>
      </c>
      <c r="K1113">
        <v>1449636790</v>
      </c>
      <c r="L1113" s="10">
        <f t="shared" si="7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3.9999999999995595E-2</v>
      </c>
      <c r="R1113" s="6">
        <f t="shared" si="73"/>
        <v>1</v>
      </c>
      <c r="S1113" t="s">
        <v>8337</v>
      </c>
      <c r="T1113" t="s">
        <v>8338</v>
      </c>
    </row>
    <row r="1114" spans="1:20" ht="42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71"/>
        <v>42023.354166666672</v>
      </c>
      <c r="K1114">
        <v>1416507211</v>
      </c>
      <c r="L1114" s="10">
        <f t="shared" si="7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35.537409090909087</v>
      </c>
      <c r="R1114" s="6">
        <f t="shared" si="73"/>
        <v>15792.46</v>
      </c>
      <c r="S1114" t="s">
        <v>8337</v>
      </c>
      <c r="T1114" t="s">
        <v>8338</v>
      </c>
    </row>
    <row r="1115" spans="1:20" ht="42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71"/>
        <v>41865.977083333331</v>
      </c>
      <c r="K1115">
        <v>1405466820</v>
      </c>
      <c r="L1115" s="10">
        <f t="shared" si="7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0.50000000000000044</v>
      </c>
      <c r="R1115" s="6">
        <f t="shared" si="73"/>
        <v>3</v>
      </c>
      <c r="S1115" t="s">
        <v>8337</v>
      </c>
      <c r="T1115" t="s">
        <v>8338</v>
      </c>
    </row>
    <row r="1116" spans="1:20" ht="42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71"/>
        <v>41556.345914351856</v>
      </c>
      <c r="K1116">
        <v>1378714687</v>
      </c>
      <c r="L1116" s="10">
        <f t="shared" si="7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0.16666666666667052</v>
      </c>
      <c r="R1116" s="6">
        <f t="shared" si="73"/>
        <v>6.5</v>
      </c>
      <c r="S1116" t="s">
        <v>8337</v>
      </c>
      <c r="T1116" t="s">
        <v>8338</v>
      </c>
    </row>
    <row r="1117" spans="1:20" ht="42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71"/>
        <v>42459.653877314813</v>
      </c>
      <c r="K1117">
        <v>1456764095</v>
      </c>
      <c r="L1117" s="10">
        <f t="shared" si="7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0.13250000000000206</v>
      </c>
      <c r="R1117" s="6">
        <f t="shared" si="73"/>
        <v>28.5</v>
      </c>
      <c r="S1117" t="s">
        <v>8337</v>
      </c>
      <c r="T1117" t="s">
        <v>8338</v>
      </c>
    </row>
    <row r="1118" spans="1:20" ht="28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71"/>
        <v>41069.847314814811</v>
      </c>
      <c r="K1118">
        <v>1334089208</v>
      </c>
      <c r="L1118" s="10">
        <f t="shared" si="7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3.5704000000003067E-2</v>
      </c>
      <c r="R1118" s="6">
        <f t="shared" si="73"/>
        <v>94.26</v>
      </c>
      <c r="S1118" t="s">
        <v>8337</v>
      </c>
      <c r="T1118" t="s">
        <v>8338</v>
      </c>
    </row>
    <row r="1119" spans="1:20" ht="42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71"/>
        <v>42363.598530092597</v>
      </c>
      <c r="K1119">
        <v>1448461313</v>
      </c>
      <c r="L1119" s="10">
        <f t="shared" si="7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8.2999999999999972</v>
      </c>
      <c r="R1119" s="6">
        <f t="shared" si="73"/>
        <v>45.5</v>
      </c>
      <c r="S1119" t="s">
        <v>8337</v>
      </c>
      <c r="T1119" t="s">
        <v>8338</v>
      </c>
    </row>
    <row r="1120" spans="1:20" ht="42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71"/>
        <v>41734.124756944446</v>
      </c>
      <c r="K1120">
        <v>1394078379</v>
      </c>
      <c r="L1120" s="10">
        <f t="shared" si="7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2.4222222222222256</v>
      </c>
      <c r="R1120" s="6">
        <f t="shared" si="73"/>
        <v>56</v>
      </c>
      <c r="S1120" t="s">
        <v>8337</v>
      </c>
      <c r="T1120" t="s">
        <v>8338</v>
      </c>
    </row>
    <row r="1121" spans="1:20" ht="42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71"/>
        <v>41735.792407407411</v>
      </c>
      <c r="K1121">
        <v>1395687664</v>
      </c>
      <c r="L1121" s="10">
        <f t="shared" si="7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0.23809523809523725</v>
      </c>
      <c r="R1121" s="6">
        <f t="shared" si="73"/>
        <v>3</v>
      </c>
      <c r="S1121" t="s">
        <v>8337</v>
      </c>
      <c r="T1121" t="s">
        <v>8338</v>
      </c>
    </row>
    <row r="1122" spans="1:20" ht="42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71"/>
        <v>40844.872685185182</v>
      </c>
      <c r="K1122">
        <v>1315947400</v>
      </c>
      <c r="L1122" s="10">
        <f t="shared" si="7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>
        <f t="shared" si="73"/>
        <v>0</v>
      </c>
      <c r="S1122" t="s">
        <v>8337</v>
      </c>
      <c r="T1122" t="s">
        <v>8338</v>
      </c>
    </row>
    <row r="1123" spans="1:20" ht="42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71"/>
        <v>42442.892546296294</v>
      </c>
      <c r="K1123">
        <v>1455315916</v>
      </c>
      <c r="L1123" s="10">
        <f t="shared" si="7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1.1600000000000499E-2</v>
      </c>
      <c r="R1123" s="6">
        <f t="shared" si="73"/>
        <v>17</v>
      </c>
      <c r="S1123" t="s">
        <v>8337</v>
      </c>
      <c r="T1123" t="s">
        <v>8338</v>
      </c>
    </row>
    <row r="1124" spans="1:20" ht="42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71"/>
        <v>41424.703993055555</v>
      </c>
      <c r="K1124">
        <v>1368723225</v>
      </c>
      <c r="L1124" s="10">
        <f t="shared" si="7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>
        <f t="shared" si="73"/>
        <v>0</v>
      </c>
      <c r="S1124" t="s">
        <v>8337</v>
      </c>
      <c r="T1124" t="s">
        <v>8338</v>
      </c>
    </row>
    <row r="1125" spans="1:20" ht="42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71"/>
        <v>41748.5237037037</v>
      </c>
      <c r="K1125">
        <v>1395318848</v>
      </c>
      <c r="L1125" s="10">
        <f t="shared" si="7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0.21999999999999797</v>
      </c>
      <c r="R1125" s="6">
        <f t="shared" si="73"/>
        <v>7</v>
      </c>
      <c r="S1125" t="s">
        <v>8337</v>
      </c>
      <c r="T1125" t="s">
        <v>8338</v>
      </c>
    </row>
    <row r="1126" spans="1:20" ht="42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71"/>
        <v>42124.667256944449</v>
      </c>
      <c r="K1126">
        <v>1427817651</v>
      </c>
      <c r="L1126" s="10">
        <f t="shared" si="7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0.47222222222221832</v>
      </c>
      <c r="R1126" s="6">
        <f t="shared" si="73"/>
        <v>216</v>
      </c>
      <c r="S1126" t="s">
        <v>8337</v>
      </c>
      <c r="T1126" t="s">
        <v>8339</v>
      </c>
    </row>
    <row r="1127" spans="1:20" ht="42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71"/>
        <v>42272.624189814815</v>
      </c>
      <c r="K1127">
        <v>1438009130</v>
      </c>
      <c r="L1127" s="10">
        <f t="shared" si="7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>
        <f t="shared" si="73"/>
        <v>0</v>
      </c>
      <c r="S1127" t="s">
        <v>8337</v>
      </c>
      <c r="T1127" t="s">
        <v>8339</v>
      </c>
    </row>
    <row r="1128" spans="1:20" ht="42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71"/>
        <v>42565.327476851846</v>
      </c>
      <c r="K1128">
        <v>1465890694</v>
      </c>
      <c r="L1128" s="10">
        <f t="shared" si="7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0.50000000000000044</v>
      </c>
      <c r="R1128" s="6">
        <f t="shared" si="73"/>
        <v>6</v>
      </c>
      <c r="S1128" t="s">
        <v>8337</v>
      </c>
      <c r="T1128" t="s">
        <v>8339</v>
      </c>
    </row>
    <row r="1129" spans="1:20" ht="57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71"/>
        <v>41957.895833333328</v>
      </c>
      <c r="K1129">
        <v>1413318600</v>
      </c>
      <c r="L1129" s="10">
        <f t="shared" si="7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1.6714285714285682</v>
      </c>
      <c r="R1129" s="6">
        <f t="shared" si="73"/>
        <v>304</v>
      </c>
      <c r="S1129" t="s">
        <v>8337</v>
      </c>
      <c r="T1129" t="s">
        <v>8339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71"/>
        <v>41858.649502314816</v>
      </c>
      <c r="K1130">
        <v>1404833717</v>
      </c>
      <c r="L1130" s="10">
        <f t="shared" si="7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0.10000000000000009</v>
      </c>
      <c r="R1130" s="6">
        <f t="shared" si="73"/>
        <v>1</v>
      </c>
      <c r="S1130" t="s">
        <v>8337</v>
      </c>
      <c r="T1130" t="s">
        <v>8339</v>
      </c>
    </row>
    <row r="1131" spans="1:20" ht="42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71"/>
        <v>42526.264965277776</v>
      </c>
      <c r="K1131">
        <v>1462515693</v>
      </c>
      <c r="L1131" s="10">
        <f t="shared" si="7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0.10499999999999954</v>
      </c>
      <c r="R1131" s="6">
        <f t="shared" si="73"/>
        <v>11.5</v>
      </c>
      <c r="S1131" t="s">
        <v>8337</v>
      </c>
      <c r="T1131" t="s">
        <v>8339</v>
      </c>
    </row>
    <row r="1132" spans="1:20" ht="42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71"/>
        <v>41969.038194444445</v>
      </c>
      <c r="K1132">
        <v>1411775700</v>
      </c>
      <c r="L1132" s="10">
        <f t="shared" si="7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0.21999999999999797</v>
      </c>
      <c r="R1132" s="6">
        <f t="shared" si="73"/>
        <v>7</v>
      </c>
      <c r="S1132" t="s">
        <v>8337</v>
      </c>
      <c r="T1132" t="s">
        <v>8339</v>
      </c>
    </row>
    <row r="1133" spans="1:20" ht="42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71"/>
        <v>42362.908194444448</v>
      </c>
      <c r="K1133">
        <v>1448401668</v>
      </c>
      <c r="L1133" s="10">
        <f t="shared" si="7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>
        <f t="shared" si="73"/>
        <v>0</v>
      </c>
      <c r="S1133" t="s">
        <v>8337</v>
      </c>
      <c r="T1133" t="s">
        <v>8339</v>
      </c>
    </row>
    <row r="1134" spans="1:20" ht="42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71"/>
        <v>42736.115405092598</v>
      </c>
      <c r="K1134">
        <v>1480646771</v>
      </c>
      <c r="L1134" s="10">
        <f t="shared" si="7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14.380000000000004</v>
      </c>
      <c r="R1134" s="6">
        <f t="shared" si="73"/>
        <v>725.5</v>
      </c>
      <c r="S1134" t="s">
        <v>8337</v>
      </c>
      <c r="T1134" t="s">
        <v>8339</v>
      </c>
    </row>
    <row r="1135" spans="1:20" ht="42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71"/>
        <v>41851.407187500001</v>
      </c>
      <c r="K1135">
        <v>1404207981</v>
      </c>
      <c r="L1135" s="10">
        <f t="shared" si="7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0.66666666666667096</v>
      </c>
      <c r="R1135" s="6">
        <f t="shared" si="73"/>
        <v>10.5</v>
      </c>
      <c r="S1135" t="s">
        <v>8337</v>
      </c>
      <c r="T1135" t="s">
        <v>8339</v>
      </c>
    </row>
    <row r="1136" spans="1:20" ht="42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71"/>
        <v>41972.189583333333</v>
      </c>
      <c r="K1136">
        <v>1416034228</v>
      </c>
      <c r="L1136" s="10">
        <f t="shared" si="7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4.0000000000040004E-3</v>
      </c>
      <c r="R1136" s="6">
        <f t="shared" si="73"/>
        <v>1</v>
      </c>
      <c r="S1136" t="s">
        <v>8337</v>
      </c>
      <c r="T1136" t="s">
        <v>8339</v>
      </c>
    </row>
    <row r="1137" spans="1:20" ht="57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71"/>
        <v>42588.989513888882</v>
      </c>
      <c r="K1137">
        <v>1467935094</v>
      </c>
      <c r="L1137" s="10">
        <f t="shared" si="7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5.0000000000000044</v>
      </c>
      <c r="R1137" s="6">
        <f t="shared" si="73"/>
        <v>25.5</v>
      </c>
      <c r="S1137" t="s">
        <v>8337</v>
      </c>
      <c r="T1137" t="s">
        <v>8339</v>
      </c>
    </row>
    <row r="1138" spans="1:20" ht="42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71"/>
        <v>42357.671631944439</v>
      </c>
      <c r="K1138">
        <v>1447949229</v>
      </c>
      <c r="L1138" s="10">
        <f t="shared" si="7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6.4439140811455857</v>
      </c>
      <c r="R1138" s="6">
        <f t="shared" si="73"/>
        <v>138</v>
      </c>
      <c r="S1138" t="s">
        <v>8337</v>
      </c>
      <c r="T1138" t="s">
        <v>8339</v>
      </c>
    </row>
    <row r="1139" spans="1:20" ht="42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71"/>
        <v>42483.819687499999</v>
      </c>
      <c r="K1139">
        <v>1458848421</v>
      </c>
      <c r="L1139" s="10">
        <f t="shared" si="7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39.5</v>
      </c>
      <c r="R1139" s="6">
        <f t="shared" si="73"/>
        <v>4957</v>
      </c>
      <c r="S1139" t="s">
        <v>8337</v>
      </c>
      <c r="T1139" t="s">
        <v>8339</v>
      </c>
    </row>
    <row r="1140" spans="1:20" ht="42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71"/>
        <v>42756.9066087963</v>
      </c>
      <c r="K1140">
        <v>1483307131</v>
      </c>
      <c r="L1140" s="10">
        <f t="shared" si="7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0.35714285714285587</v>
      </c>
      <c r="R1140" s="6">
        <f t="shared" si="73"/>
        <v>64.5</v>
      </c>
      <c r="S1140" t="s">
        <v>8337</v>
      </c>
      <c r="T1140" t="s">
        <v>8339</v>
      </c>
    </row>
    <row r="1141" spans="1:20" ht="42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71"/>
        <v>42005.347523148142</v>
      </c>
      <c r="K1141">
        <v>1417508426</v>
      </c>
      <c r="L1141" s="10">
        <f t="shared" si="7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6.2499999999998668E-2</v>
      </c>
      <c r="R1141" s="6">
        <f t="shared" si="73"/>
        <v>3</v>
      </c>
      <c r="S1141" t="s">
        <v>8337</v>
      </c>
      <c r="T1141" t="s">
        <v>8339</v>
      </c>
    </row>
    <row r="1142" spans="1:20" ht="42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71"/>
        <v>42222.462048611109</v>
      </c>
      <c r="K1142">
        <v>1436267121</v>
      </c>
      <c r="L1142" s="10">
        <f t="shared" si="7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>
        <f t="shared" si="73"/>
        <v>0</v>
      </c>
      <c r="S1142" t="s">
        <v>8337</v>
      </c>
      <c r="T1142" t="s">
        <v>8339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71"/>
        <v>42194.699652777781</v>
      </c>
      <c r="K1143">
        <v>1433868450</v>
      </c>
      <c r="L1143" s="10">
        <f t="shared" si="7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>
        <f t="shared" si="73"/>
        <v>0</v>
      </c>
      <c r="S1143" t="s">
        <v>8337</v>
      </c>
      <c r="T1143" t="s">
        <v>8339</v>
      </c>
    </row>
    <row r="1144" spans="1:20" ht="42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71"/>
        <v>42052.006099537044</v>
      </c>
      <c r="K1144">
        <v>1421539727</v>
      </c>
      <c r="L1144" s="10">
        <f t="shared" si="7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>
        <f t="shared" si="73"/>
        <v>0</v>
      </c>
      <c r="S1144" t="s">
        <v>8337</v>
      </c>
      <c r="T1144" t="s">
        <v>8339</v>
      </c>
    </row>
    <row r="1145" spans="1:20" ht="42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71"/>
        <v>42355.19358796296</v>
      </c>
      <c r="K1145">
        <v>1447735126</v>
      </c>
      <c r="L1145" s="10">
        <f t="shared" si="7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0.41333333333333222</v>
      </c>
      <c r="R1145" s="6">
        <f t="shared" si="73"/>
        <v>97</v>
      </c>
      <c r="S1145" t="s">
        <v>8337</v>
      </c>
      <c r="T1145" t="s">
        <v>8339</v>
      </c>
    </row>
    <row r="1146" spans="1:20" ht="42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71"/>
        <v>42123.181944444441</v>
      </c>
      <c r="K1146">
        <v>1427689320</v>
      </c>
      <c r="L1146" s="10">
        <f t="shared" si="7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ref="Q1146:Q1209" si="74">(1+((E1146-D1146)/D1146))*100</f>
        <v>0</v>
      </c>
      <c r="R1146" s="6">
        <f t="shared" si="73"/>
        <v>0</v>
      </c>
      <c r="S1146" t="s">
        <v>8340</v>
      </c>
      <c r="T1146" t="s">
        <v>8341</v>
      </c>
    </row>
    <row r="1147" spans="1:20" ht="42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71"/>
        <v>41914.747592592597</v>
      </c>
      <c r="K1147">
        <v>1407088592</v>
      </c>
      <c r="L1147" s="10">
        <f t="shared" si="7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4"/>
        <v>0.12499999999999734</v>
      </c>
      <c r="R1147" s="6">
        <f t="shared" si="73"/>
        <v>50.5</v>
      </c>
      <c r="S1147" t="s">
        <v>8340</v>
      </c>
      <c r="T1147" t="s">
        <v>8341</v>
      </c>
    </row>
    <row r="1148" spans="1:20" ht="42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71"/>
        <v>41761.9533912037</v>
      </c>
      <c r="K1148">
        <v>1395787973</v>
      </c>
      <c r="L1148" s="10">
        <f t="shared" si="7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4"/>
        <v>8.8333333333333375</v>
      </c>
      <c r="R1148" s="6">
        <f t="shared" si="73"/>
        <v>271</v>
      </c>
      <c r="S1148" t="s">
        <v>8340</v>
      </c>
      <c r="T1148" t="s">
        <v>8341</v>
      </c>
    </row>
    <row r="1149" spans="1:20" ht="42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71"/>
        <v>41931.972025462965</v>
      </c>
      <c r="K1149">
        <v>1408576783</v>
      </c>
      <c r="L1149" s="10">
        <f t="shared" si="7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4"/>
        <v>0</v>
      </c>
      <c r="R1149" s="6">
        <f t="shared" si="73"/>
        <v>0</v>
      </c>
      <c r="S1149" t="s">
        <v>8340</v>
      </c>
      <c r="T1149" t="s">
        <v>8341</v>
      </c>
    </row>
    <row r="1150" spans="1:20" ht="28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71"/>
        <v>42705.212743055556</v>
      </c>
      <c r="K1150">
        <v>1477973181</v>
      </c>
      <c r="L1150" s="10">
        <f t="shared" si="7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4"/>
        <v>0.48666666666666858</v>
      </c>
      <c r="R1150" s="6">
        <f t="shared" si="73"/>
        <v>38</v>
      </c>
      <c r="S1150" t="s">
        <v>8340</v>
      </c>
      <c r="T1150" t="s">
        <v>8341</v>
      </c>
    </row>
    <row r="1151" spans="1:20" ht="28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71"/>
        <v>42537.71025462963</v>
      </c>
      <c r="K1151">
        <v>1463504566</v>
      </c>
      <c r="L1151" s="10">
        <f t="shared" si="7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4"/>
        <v>0.14999999999999458</v>
      </c>
      <c r="R1151" s="6">
        <f t="shared" si="73"/>
        <v>38.5</v>
      </c>
      <c r="S1151" t="s">
        <v>8340</v>
      </c>
      <c r="T1151" t="s">
        <v>8341</v>
      </c>
    </row>
    <row r="1152" spans="1:20" ht="28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71"/>
        <v>42377.954571759255</v>
      </c>
      <c r="K1152">
        <v>1447109675</v>
      </c>
      <c r="L1152" s="10">
        <f t="shared" si="7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4"/>
        <v>10.08</v>
      </c>
      <c r="R1152" s="6">
        <f t="shared" si="73"/>
        <v>129</v>
      </c>
      <c r="S1152" t="s">
        <v>8340</v>
      </c>
      <c r="T1152" t="s">
        <v>8341</v>
      </c>
    </row>
    <row r="1153" spans="1:20" ht="42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71"/>
        <v>42254.102581018517</v>
      </c>
      <c r="K1153">
        <v>1439000863</v>
      </c>
      <c r="L1153" s="10">
        <f t="shared" si="7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4"/>
        <v>0</v>
      </c>
      <c r="R1153" s="6">
        <f t="shared" si="73"/>
        <v>0</v>
      </c>
      <c r="S1153" t="s">
        <v>8340</v>
      </c>
      <c r="T1153" t="s">
        <v>8341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71"/>
        <v>42139.709629629629</v>
      </c>
      <c r="K1154">
        <v>1429117312</v>
      </c>
      <c r="L1154" s="10">
        <f t="shared" si="7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4"/>
        <v>5.6937499999999979</v>
      </c>
      <c r="R1154" s="6">
        <f t="shared" si="73"/>
        <v>463</v>
      </c>
      <c r="S1154" t="s">
        <v>8340</v>
      </c>
      <c r="T1154" t="s">
        <v>8341</v>
      </c>
    </row>
    <row r="1155" spans="1:20" ht="28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5">(((I1155/60)/60)/24)+DATE(1970,1,1)</f>
        <v>42173.714178240742</v>
      </c>
      <c r="K1155">
        <v>1432055305</v>
      </c>
      <c r="L1155" s="10">
        <f t="shared" ref="L1155:L1218" si="76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4"/>
        <v>0.62499999999999778</v>
      </c>
      <c r="R1155" s="6">
        <f t="shared" ref="R1155:R1218" si="77">AVERAGE(E1155,N1155)</f>
        <v>25.5</v>
      </c>
      <c r="S1155" t="s">
        <v>8340</v>
      </c>
      <c r="T1155" t="s">
        <v>8341</v>
      </c>
    </row>
    <row r="1156" spans="1:20" ht="42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5"/>
        <v>42253.108865740738</v>
      </c>
      <c r="K1156">
        <v>1438915006</v>
      </c>
      <c r="L1156" s="10">
        <f t="shared" si="76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6.4999999999999947</v>
      </c>
      <c r="R1156" s="6">
        <f t="shared" si="77"/>
        <v>164</v>
      </c>
      <c r="S1156" t="s">
        <v>8340</v>
      </c>
      <c r="T1156" t="s">
        <v>8341</v>
      </c>
    </row>
    <row r="1157" spans="1:20" ht="42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5"/>
        <v>41865.763981481483</v>
      </c>
      <c r="K1157">
        <v>1405448408</v>
      </c>
      <c r="L1157" s="10">
        <f t="shared" si="76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0.75199999999999712</v>
      </c>
      <c r="R1157" s="6">
        <f t="shared" si="77"/>
        <v>98</v>
      </c>
      <c r="S1157" t="s">
        <v>8340</v>
      </c>
      <c r="T1157" t="s">
        <v>8341</v>
      </c>
    </row>
    <row r="1158" spans="1:20" ht="42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5"/>
        <v>42059.07131944444</v>
      </c>
      <c r="K1158">
        <v>1422150162</v>
      </c>
      <c r="L1158" s="10">
        <f t="shared" si="76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>
        <f t="shared" si="77"/>
        <v>0</v>
      </c>
      <c r="S1158" t="s">
        <v>8340</v>
      </c>
      <c r="T1158" t="s">
        <v>8341</v>
      </c>
    </row>
    <row r="1159" spans="1:20" ht="42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5"/>
        <v>41978.669907407413</v>
      </c>
      <c r="K1159">
        <v>1412607880</v>
      </c>
      <c r="L1159" s="10">
        <f t="shared" si="76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1.5100000000000002</v>
      </c>
      <c r="R1159" s="6">
        <f t="shared" si="77"/>
        <v>77</v>
      </c>
      <c r="S1159" t="s">
        <v>8340</v>
      </c>
      <c r="T1159" t="s">
        <v>8341</v>
      </c>
    </row>
    <row r="1160" spans="1:20" ht="42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5"/>
        <v>41982.09175925926</v>
      </c>
      <c r="K1160">
        <v>1415499128</v>
      </c>
      <c r="L1160" s="10">
        <f t="shared" si="76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0.46666666666667078</v>
      </c>
      <c r="R1160" s="6">
        <f t="shared" si="77"/>
        <v>19</v>
      </c>
      <c r="S1160" t="s">
        <v>8340</v>
      </c>
      <c r="T1160" t="s">
        <v>8341</v>
      </c>
    </row>
    <row r="1161" spans="1:20" ht="42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5"/>
        <v>42185.65625</v>
      </c>
      <c r="K1161">
        <v>1433006765</v>
      </c>
      <c r="L1161" s="10">
        <f t="shared" si="76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>
        <f t="shared" si="77"/>
        <v>0</v>
      </c>
      <c r="S1161" t="s">
        <v>8340</v>
      </c>
      <c r="T1161" t="s">
        <v>8341</v>
      </c>
    </row>
    <row r="1162" spans="1:20" ht="42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5"/>
        <v>42091.113263888896</v>
      </c>
      <c r="K1162">
        <v>1424922186</v>
      </c>
      <c r="L1162" s="10">
        <f t="shared" si="76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3.8499999999999979</v>
      </c>
      <c r="R1162" s="6">
        <f t="shared" si="77"/>
        <v>587</v>
      </c>
      <c r="S1162" t="s">
        <v>8340</v>
      </c>
      <c r="T1162" t="s">
        <v>8341</v>
      </c>
    </row>
    <row r="1163" spans="1:20" ht="42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5"/>
        <v>42143.629502314812</v>
      </c>
      <c r="K1163">
        <v>1430233589</v>
      </c>
      <c r="L1163" s="10">
        <f t="shared" si="76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>
        <f t="shared" si="77"/>
        <v>0</v>
      </c>
      <c r="S1163" t="s">
        <v>8340</v>
      </c>
      <c r="T1163" t="s">
        <v>8341</v>
      </c>
    </row>
    <row r="1164" spans="1:20" ht="42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5"/>
        <v>41907.683611111112</v>
      </c>
      <c r="K1164">
        <v>1408983864</v>
      </c>
      <c r="L1164" s="10">
        <f t="shared" si="76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5.8333333333338011E-2</v>
      </c>
      <c r="R1164" s="6">
        <f t="shared" si="77"/>
        <v>18.5</v>
      </c>
      <c r="S1164" t="s">
        <v>8340</v>
      </c>
      <c r="T1164" t="s">
        <v>8341</v>
      </c>
    </row>
    <row r="1165" spans="1:20" ht="42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5"/>
        <v>41860.723611111112</v>
      </c>
      <c r="K1165">
        <v>1405012920</v>
      </c>
      <c r="L1165" s="10">
        <f t="shared" si="76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>
        <f t="shared" si="77"/>
        <v>0</v>
      </c>
      <c r="S1165" t="s">
        <v>8340</v>
      </c>
      <c r="T1165" t="s">
        <v>8341</v>
      </c>
    </row>
    <row r="1166" spans="1:20" ht="57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5"/>
        <v>42539.724328703705</v>
      </c>
      <c r="K1166">
        <v>1463678582</v>
      </c>
      <c r="L1166" s="10">
        <f t="shared" si="76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>
        <f t="shared" si="77"/>
        <v>0</v>
      </c>
      <c r="S1166" t="s">
        <v>8340</v>
      </c>
      <c r="T1166" t="s">
        <v>8341</v>
      </c>
    </row>
    <row r="1167" spans="1:20" ht="42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5"/>
        <v>41826.214467592588</v>
      </c>
      <c r="K1167">
        <v>1401685730</v>
      </c>
      <c r="L1167" s="10">
        <f t="shared" si="76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20.704999999999995</v>
      </c>
      <c r="R1167" s="6">
        <f t="shared" si="77"/>
        <v>1047.75</v>
      </c>
      <c r="S1167" t="s">
        <v>8340</v>
      </c>
      <c r="T1167" t="s">
        <v>8341</v>
      </c>
    </row>
    <row r="1168" spans="1:20" ht="42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5"/>
        <v>42181.166666666672</v>
      </c>
      <c r="K1168">
        <v>1432640342</v>
      </c>
      <c r="L1168" s="10">
        <f t="shared" si="76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19.14</v>
      </c>
      <c r="R1168" s="6">
        <f t="shared" si="77"/>
        <v>1439.5</v>
      </c>
      <c r="S1168" t="s">
        <v>8340</v>
      </c>
      <c r="T1168" t="s">
        <v>8341</v>
      </c>
    </row>
    <row r="1169" spans="1:20" ht="42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5"/>
        <v>41894.734895833331</v>
      </c>
      <c r="K1169">
        <v>1407865095</v>
      </c>
      <c r="L1169" s="10">
        <f t="shared" si="76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1.6316666666666646</v>
      </c>
      <c r="R1169" s="6">
        <f t="shared" si="77"/>
        <v>497.5</v>
      </c>
      <c r="S1169" t="s">
        <v>8340</v>
      </c>
      <c r="T1169" t="s">
        <v>8341</v>
      </c>
    </row>
    <row r="1170" spans="1:20" ht="42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5"/>
        <v>42635.053993055553</v>
      </c>
      <c r="K1170">
        <v>1471915065</v>
      </c>
      <c r="L1170" s="10">
        <f t="shared" si="76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5.6666666666666643</v>
      </c>
      <c r="R1170" s="6">
        <f t="shared" si="77"/>
        <v>511.5</v>
      </c>
      <c r="S1170" t="s">
        <v>8340</v>
      </c>
      <c r="T1170" t="s">
        <v>8341</v>
      </c>
    </row>
    <row r="1171" spans="1:20" ht="42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5"/>
        <v>42057.353738425925</v>
      </c>
      <c r="K1171">
        <v>1422001763</v>
      </c>
      <c r="L1171" s="10">
        <f t="shared" si="76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0.17000000000000348</v>
      </c>
      <c r="R1171" s="6">
        <f t="shared" si="77"/>
        <v>10</v>
      </c>
      <c r="S1171" t="s">
        <v>8340</v>
      </c>
      <c r="T1171" t="s">
        <v>8341</v>
      </c>
    </row>
    <row r="1172" spans="1:20" ht="42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5"/>
        <v>42154.893182870372</v>
      </c>
      <c r="K1172">
        <v>1430429171</v>
      </c>
      <c r="L1172" s="10">
        <f t="shared" si="76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0.40000000000000036</v>
      </c>
      <c r="R1172" s="6">
        <f t="shared" si="77"/>
        <v>51</v>
      </c>
      <c r="S1172" t="s">
        <v>8340</v>
      </c>
      <c r="T1172" t="s">
        <v>8341</v>
      </c>
    </row>
    <row r="1173" spans="1:20" ht="28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5"/>
        <v>41956.846377314811</v>
      </c>
      <c r="K1173">
        <v>1414351127</v>
      </c>
      <c r="L1173" s="10">
        <f t="shared" si="76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0.10000000000000009</v>
      </c>
      <c r="R1173" s="6">
        <f t="shared" si="77"/>
        <v>13</v>
      </c>
      <c r="S1173" t="s">
        <v>8340</v>
      </c>
      <c r="T1173" t="s">
        <v>8341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5"/>
        <v>41871.682314814818</v>
      </c>
      <c r="K1174">
        <v>1405959752</v>
      </c>
      <c r="L1174" s="10">
        <f t="shared" si="76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>
        <f t="shared" si="77"/>
        <v>0</v>
      </c>
      <c r="S1174" t="s">
        <v>8340</v>
      </c>
      <c r="T1174" t="s">
        <v>8341</v>
      </c>
    </row>
    <row r="1175" spans="1:20" ht="42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5"/>
        <v>42219.185844907406</v>
      </c>
      <c r="K1175">
        <v>1435552057</v>
      </c>
      <c r="L1175" s="10">
        <f t="shared" si="76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2.4000000000001798E-2</v>
      </c>
      <c r="R1175" s="6">
        <f t="shared" si="77"/>
        <v>15.5</v>
      </c>
      <c r="S1175" t="s">
        <v>8340</v>
      </c>
      <c r="T1175" t="s">
        <v>8341</v>
      </c>
    </row>
    <row r="1176" spans="1:20" ht="42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5"/>
        <v>42498.84174768519</v>
      </c>
      <c r="K1176">
        <v>1460146327</v>
      </c>
      <c r="L1176" s="10">
        <f t="shared" si="76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5.9066666666666716</v>
      </c>
      <c r="R1176" s="6">
        <f t="shared" si="77"/>
        <v>452.5</v>
      </c>
      <c r="S1176" t="s">
        <v>8340</v>
      </c>
      <c r="T1176" t="s">
        <v>8341</v>
      </c>
    </row>
    <row r="1177" spans="1:20" ht="42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5"/>
        <v>42200.728460648148</v>
      </c>
      <c r="K1177">
        <v>1434389339</v>
      </c>
      <c r="L1177" s="10">
        <f t="shared" si="76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2.9249999999999998</v>
      </c>
      <c r="R1177" s="6">
        <f t="shared" si="77"/>
        <v>297</v>
      </c>
      <c r="S1177" t="s">
        <v>8340</v>
      </c>
      <c r="T1177" t="s">
        <v>8341</v>
      </c>
    </row>
    <row r="1178" spans="1:20" ht="57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5"/>
        <v>42800.541666666672</v>
      </c>
      <c r="K1178">
        <v>1484094498</v>
      </c>
      <c r="L1178" s="10">
        <f t="shared" si="76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5.714285714286671E-3</v>
      </c>
      <c r="R1178" s="6">
        <f t="shared" si="77"/>
        <v>5.5</v>
      </c>
      <c r="S1178" t="s">
        <v>8340</v>
      </c>
      <c r="T1178" t="s">
        <v>8341</v>
      </c>
    </row>
    <row r="1179" spans="1:20" ht="42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5"/>
        <v>41927.660833333335</v>
      </c>
      <c r="K1179">
        <v>1410796296</v>
      </c>
      <c r="L1179" s="10">
        <f t="shared" si="76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>
        <f t="shared" si="77"/>
        <v>0</v>
      </c>
      <c r="S1179" t="s">
        <v>8340</v>
      </c>
      <c r="T1179" t="s">
        <v>8341</v>
      </c>
    </row>
    <row r="1180" spans="1:20" ht="42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5"/>
        <v>41867.905694444446</v>
      </c>
      <c r="K1180">
        <v>1405633452</v>
      </c>
      <c r="L1180" s="10">
        <f t="shared" si="76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6.6666666666659324E-3</v>
      </c>
      <c r="R1180" s="6">
        <f t="shared" si="77"/>
        <v>3</v>
      </c>
      <c r="S1180" t="s">
        <v>8340</v>
      </c>
      <c r="T1180" t="s">
        <v>8341</v>
      </c>
    </row>
    <row r="1181" spans="1:20" ht="42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5"/>
        <v>42305.720219907409</v>
      </c>
      <c r="K1181">
        <v>1443460627</v>
      </c>
      <c r="L1181" s="10">
        <f t="shared" si="76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5.3333333333333339</v>
      </c>
      <c r="R1181" s="6">
        <f t="shared" si="77"/>
        <v>1602.5</v>
      </c>
      <c r="S1181" t="s">
        <v>8340</v>
      </c>
      <c r="T1181" t="s">
        <v>8341</v>
      </c>
    </row>
    <row r="1182" spans="1:20" ht="28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5"/>
        <v>41818.806875000002</v>
      </c>
      <c r="K1182">
        <v>1400786514</v>
      </c>
      <c r="L1182" s="10">
        <f t="shared" si="76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11.750000000000005</v>
      </c>
      <c r="R1182" s="6">
        <f t="shared" si="77"/>
        <v>2980</v>
      </c>
      <c r="S1182" t="s">
        <v>8340</v>
      </c>
      <c r="T1182" t="s">
        <v>8341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5"/>
        <v>42064.339363425926</v>
      </c>
      <c r="K1183">
        <v>1422605321</v>
      </c>
      <c r="L1183" s="10">
        <f t="shared" si="76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7.9999999999968985E-3</v>
      </c>
      <c r="R1183" s="6">
        <f t="shared" si="77"/>
        <v>3.5</v>
      </c>
      <c r="S1183" t="s">
        <v>8340</v>
      </c>
      <c r="T1183" t="s">
        <v>8341</v>
      </c>
    </row>
    <row r="1184" spans="1:20" ht="42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5"/>
        <v>42747.695833333331</v>
      </c>
      <c r="K1184">
        <v>1482609088</v>
      </c>
      <c r="L1184" s="10">
        <f t="shared" si="76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4.2000000000000037</v>
      </c>
      <c r="R1184" s="6">
        <f t="shared" si="77"/>
        <v>23</v>
      </c>
      <c r="S1184" t="s">
        <v>8340</v>
      </c>
      <c r="T1184" t="s">
        <v>8341</v>
      </c>
    </row>
    <row r="1185" spans="1:20" ht="42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5"/>
        <v>42676.165972222225</v>
      </c>
      <c r="K1185">
        <v>1476391223</v>
      </c>
      <c r="L1185" s="10">
        <f t="shared" si="76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4.0000000000000036</v>
      </c>
      <c r="R1185" s="6">
        <f t="shared" si="77"/>
        <v>51.5</v>
      </c>
      <c r="S1185" t="s">
        <v>8340</v>
      </c>
      <c r="T1185" t="s">
        <v>8341</v>
      </c>
    </row>
    <row r="1186" spans="1:20" ht="42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5"/>
        <v>42772.599664351852</v>
      </c>
      <c r="K1186">
        <v>1483712611</v>
      </c>
      <c r="L1186" s="10">
        <f t="shared" si="76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104.93636363636362</v>
      </c>
      <c r="R1186" s="6">
        <f t="shared" si="77"/>
        <v>11730.5</v>
      </c>
      <c r="S1186" t="s">
        <v>8342</v>
      </c>
      <c r="T1186" t="s">
        <v>8343</v>
      </c>
    </row>
    <row r="1187" spans="1:20" ht="57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5"/>
        <v>42163.166666666672</v>
      </c>
      <c r="K1187">
        <v>1430945149</v>
      </c>
      <c r="L1187" s="10">
        <f t="shared" si="76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105.44</v>
      </c>
      <c r="R1187" s="6">
        <f t="shared" si="77"/>
        <v>6645.5</v>
      </c>
      <c r="S1187" t="s">
        <v>8342</v>
      </c>
      <c r="T1187" t="s">
        <v>8343</v>
      </c>
    </row>
    <row r="1188" spans="1:20" ht="42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5"/>
        <v>42156.945833333331</v>
      </c>
      <c r="K1188">
        <v>1430340195</v>
      </c>
      <c r="L1188" s="10">
        <f t="shared" si="76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106.73333333333332</v>
      </c>
      <c r="R1188" s="6">
        <f t="shared" si="77"/>
        <v>4064</v>
      </c>
      <c r="S1188" t="s">
        <v>8342</v>
      </c>
      <c r="T1188" t="s">
        <v>8343</v>
      </c>
    </row>
    <row r="1189" spans="1:20" ht="42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5"/>
        <v>42141.75</v>
      </c>
      <c r="K1189">
        <v>1429133323</v>
      </c>
      <c r="L1189" s="10">
        <f t="shared" si="76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104.12571428571428</v>
      </c>
      <c r="R1189" s="6">
        <f t="shared" si="77"/>
        <v>4590.5</v>
      </c>
      <c r="S1189" t="s">
        <v>8342</v>
      </c>
      <c r="T1189" t="s">
        <v>8343</v>
      </c>
    </row>
    <row r="1190" spans="1:20" ht="42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5"/>
        <v>42732.700694444444</v>
      </c>
      <c r="K1190">
        <v>1481129340</v>
      </c>
      <c r="L1190" s="10">
        <f t="shared" si="76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160.55000000000001</v>
      </c>
      <c r="R1190" s="6">
        <f t="shared" si="77"/>
        <v>1648</v>
      </c>
      <c r="S1190" t="s">
        <v>8342</v>
      </c>
      <c r="T1190" t="s">
        <v>8343</v>
      </c>
    </row>
    <row r="1191" spans="1:20" ht="42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5"/>
        <v>42550.979108796295</v>
      </c>
      <c r="K1191">
        <v>1465428595</v>
      </c>
      <c r="L1191" s="10">
        <f t="shared" si="76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107.77777777777777</v>
      </c>
      <c r="R1191" s="6">
        <f t="shared" si="77"/>
        <v>4893</v>
      </c>
      <c r="S1191" t="s">
        <v>8342</v>
      </c>
      <c r="T1191" t="s">
        <v>8343</v>
      </c>
    </row>
    <row r="1192" spans="1:20" ht="28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5"/>
        <v>41882.665798611109</v>
      </c>
      <c r="K1192">
        <v>1406908725</v>
      </c>
      <c r="L1192" s="10">
        <f t="shared" si="76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135</v>
      </c>
      <c r="R1192" s="6">
        <f t="shared" si="77"/>
        <v>344</v>
      </c>
      <c r="S1192" t="s">
        <v>8342</v>
      </c>
      <c r="T1192" t="s">
        <v>8343</v>
      </c>
    </row>
    <row r="1193" spans="1:20" ht="42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5"/>
        <v>42449.562037037031</v>
      </c>
      <c r="K1193">
        <v>1455892160</v>
      </c>
      <c r="L1193" s="10">
        <f t="shared" si="76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109.07407407407408</v>
      </c>
      <c r="R1193" s="6">
        <f t="shared" si="77"/>
        <v>1489</v>
      </c>
      <c r="S1193" t="s">
        <v>8342</v>
      </c>
      <c r="T1193" t="s">
        <v>8343</v>
      </c>
    </row>
    <row r="1194" spans="1:20" ht="28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5"/>
        <v>42777.506689814814</v>
      </c>
      <c r="K1194">
        <v>1484222978</v>
      </c>
      <c r="L1194" s="10">
        <f t="shared" si="76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290</v>
      </c>
      <c r="R1194" s="6">
        <f t="shared" si="77"/>
        <v>152.5</v>
      </c>
      <c r="S1194" t="s">
        <v>8342</v>
      </c>
      <c r="T1194" t="s">
        <v>8343</v>
      </c>
    </row>
    <row r="1195" spans="1:20" ht="42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5"/>
        <v>42469.734409722223</v>
      </c>
      <c r="K1195">
        <v>1455043053</v>
      </c>
      <c r="L1195" s="10">
        <f t="shared" si="76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103.95714285714286</v>
      </c>
      <c r="R1195" s="6">
        <f t="shared" si="77"/>
        <v>11052</v>
      </c>
      <c r="S1195" t="s">
        <v>8342</v>
      </c>
      <c r="T1195" t="s">
        <v>8343</v>
      </c>
    </row>
    <row r="1196" spans="1:20" ht="42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5"/>
        <v>42102.488182870366</v>
      </c>
      <c r="K1196">
        <v>1425901379</v>
      </c>
      <c r="L1196" s="10">
        <f t="shared" si="76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322.24</v>
      </c>
      <c r="R1196" s="6">
        <f t="shared" si="77"/>
        <v>20497</v>
      </c>
      <c r="S1196" t="s">
        <v>8342</v>
      </c>
      <c r="T1196" t="s">
        <v>8343</v>
      </c>
    </row>
    <row r="1197" spans="1:20" ht="57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5"/>
        <v>42358.375</v>
      </c>
      <c r="K1197">
        <v>1445415653</v>
      </c>
      <c r="L1197" s="10">
        <f t="shared" si="76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135</v>
      </c>
      <c r="R1197" s="6">
        <f t="shared" si="77"/>
        <v>6835</v>
      </c>
      <c r="S1197" t="s">
        <v>8342</v>
      </c>
      <c r="T1197" t="s">
        <v>8343</v>
      </c>
    </row>
    <row r="1198" spans="1:20" ht="28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5"/>
        <v>42356.818738425922</v>
      </c>
      <c r="K1198">
        <v>1447875539</v>
      </c>
      <c r="L1198" s="10">
        <f t="shared" si="76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269.91034482758619</v>
      </c>
      <c r="R1198" s="6">
        <f t="shared" si="77"/>
        <v>19824.5</v>
      </c>
      <c r="S1198" t="s">
        <v>8342</v>
      </c>
      <c r="T1198" t="s">
        <v>8343</v>
      </c>
    </row>
    <row r="1199" spans="1:20" ht="42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5"/>
        <v>42534.249305555553</v>
      </c>
      <c r="K1199">
        <v>1463155034</v>
      </c>
      <c r="L1199" s="10">
        <f t="shared" si="76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253.29333333333332</v>
      </c>
      <c r="R1199" s="6">
        <f t="shared" si="77"/>
        <v>19154</v>
      </c>
      <c r="S1199" t="s">
        <v>8342</v>
      </c>
      <c r="T1199" t="s">
        <v>8343</v>
      </c>
    </row>
    <row r="1200" spans="1:20" ht="42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5"/>
        <v>42369.125</v>
      </c>
      <c r="K1200">
        <v>1448463086</v>
      </c>
      <c r="L1200" s="10">
        <f t="shared" si="76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260.59999999999997</v>
      </c>
      <c r="R1200" s="6">
        <f t="shared" si="77"/>
        <v>4644</v>
      </c>
      <c r="S1200" t="s">
        <v>8342</v>
      </c>
      <c r="T1200" t="s">
        <v>8343</v>
      </c>
    </row>
    <row r="1201" spans="1:20" ht="42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5"/>
        <v>42193.770833333328</v>
      </c>
      <c r="K1201">
        <v>1433615400</v>
      </c>
      <c r="L1201" s="10">
        <f t="shared" si="76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101.31677953348381</v>
      </c>
      <c r="R1201" s="6">
        <f t="shared" si="77"/>
        <v>1351</v>
      </c>
      <c r="S1201" t="s">
        <v>8342</v>
      </c>
      <c r="T1201" t="s">
        <v>8343</v>
      </c>
    </row>
    <row r="1202" spans="1:20" ht="42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5"/>
        <v>42110.477500000001</v>
      </c>
      <c r="K1202">
        <v>1427369256</v>
      </c>
      <c r="L1202" s="10">
        <f t="shared" si="76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125.60416666666667</v>
      </c>
      <c r="R1202" s="6">
        <f t="shared" si="77"/>
        <v>3066</v>
      </c>
      <c r="S1202" t="s">
        <v>8342</v>
      </c>
      <c r="T1202" t="s">
        <v>8343</v>
      </c>
    </row>
    <row r="1203" spans="1:20" ht="42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5"/>
        <v>42566.60701388889</v>
      </c>
      <c r="K1203">
        <v>1466001246</v>
      </c>
      <c r="L1203" s="10">
        <f t="shared" si="76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102.43783333333334</v>
      </c>
      <c r="R1203" s="6">
        <f t="shared" si="77"/>
        <v>3128.6350000000002</v>
      </c>
      <c r="S1203" t="s">
        <v>8342</v>
      </c>
      <c r="T1203" t="s">
        <v>8343</v>
      </c>
    </row>
    <row r="1204" spans="1:20" ht="42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5"/>
        <v>42182.288819444439</v>
      </c>
      <c r="K1204">
        <v>1432796154</v>
      </c>
      <c r="L1204" s="10">
        <f t="shared" si="76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199.244</v>
      </c>
      <c r="R1204" s="6">
        <f t="shared" si="77"/>
        <v>25041</v>
      </c>
      <c r="S1204" t="s">
        <v>8342</v>
      </c>
      <c r="T1204" t="s">
        <v>8343</v>
      </c>
    </row>
    <row r="1205" spans="1:20" ht="42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5"/>
        <v>42155.614895833336</v>
      </c>
      <c r="K1205">
        <v>1430491527</v>
      </c>
      <c r="L1205" s="10">
        <f t="shared" si="76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102.45398773006136</v>
      </c>
      <c r="R1205" s="6">
        <f t="shared" si="77"/>
        <v>8400.5</v>
      </c>
      <c r="S1205" t="s">
        <v>8342</v>
      </c>
      <c r="T1205" t="s">
        <v>8343</v>
      </c>
    </row>
    <row r="1206" spans="1:20" ht="42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5"/>
        <v>42342.208333333328</v>
      </c>
      <c r="K1206">
        <v>1445363833</v>
      </c>
      <c r="L1206" s="10">
        <f t="shared" si="76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102.94615384615385</v>
      </c>
      <c r="R1206" s="6">
        <f t="shared" si="77"/>
        <v>6720</v>
      </c>
      <c r="S1206" t="s">
        <v>8342</v>
      </c>
      <c r="T1206" t="s">
        <v>8343</v>
      </c>
    </row>
    <row r="1207" spans="1:20" ht="42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5"/>
        <v>42168.506377314814</v>
      </c>
      <c r="K1207">
        <v>1431605351</v>
      </c>
      <c r="L1207" s="10">
        <f t="shared" si="76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100.86153846153847</v>
      </c>
      <c r="R1207" s="6">
        <f t="shared" si="77"/>
        <v>6587</v>
      </c>
      <c r="S1207" t="s">
        <v>8342</v>
      </c>
      <c r="T1207" t="s">
        <v>8343</v>
      </c>
    </row>
    <row r="1208" spans="1:20" ht="42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5"/>
        <v>42805.561805555553</v>
      </c>
      <c r="K1208">
        <v>1486406253</v>
      </c>
      <c r="L1208" s="10">
        <f t="shared" si="76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114.99999999999999</v>
      </c>
      <c r="R1208" s="6">
        <f t="shared" si="77"/>
        <v>533.5</v>
      </c>
      <c r="S1208" t="s">
        <v>8342</v>
      </c>
      <c r="T1208" t="s">
        <v>8343</v>
      </c>
    </row>
    <row r="1209" spans="1:20" ht="28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5"/>
        <v>42460.416666666672</v>
      </c>
      <c r="K1209">
        <v>1456827573</v>
      </c>
      <c r="L1209" s="10">
        <f t="shared" si="76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104.16766467065868</v>
      </c>
      <c r="R1209" s="6">
        <f t="shared" si="77"/>
        <v>8768.5</v>
      </c>
      <c r="S1209" t="s">
        <v>8342</v>
      </c>
      <c r="T1209" t="s">
        <v>8343</v>
      </c>
    </row>
    <row r="1210" spans="1:20" ht="42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5"/>
        <v>42453.667407407411</v>
      </c>
      <c r="K1210">
        <v>1456246864</v>
      </c>
      <c r="L1210" s="10">
        <f t="shared" si="76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ref="Q1210:Q1273" si="78">(1+((E1210-D1210)/D1210))*100</f>
        <v>155.29999999999998</v>
      </c>
      <c r="R1210" s="6">
        <f t="shared" si="77"/>
        <v>7802.5</v>
      </c>
      <c r="S1210" t="s">
        <v>8342</v>
      </c>
      <c r="T1210" t="s">
        <v>8343</v>
      </c>
    </row>
    <row r="1211" spans="1:20" ht="42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5"/>
        <v>42791.846122685187</v>
      </c>
      <c r="K1211">
        <v>1485461905</v>
      </c>
      <c r="L1211" s="10">
        <f t="shared" si="76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8"/>
        <v>106</v>
      </c>
      <c r="R1211" s="6">
        <f t="shared" si="77"/>
        <v>3203</v>
      </c>
      <c r="S1211" t="s">
        <v>8342</v>
      </c>
      <c r="T1211" t="s">
        <v>8343</v>
      </c>
    </row>
    <row r="1212" spans="1:20" ht="28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5"/>
        <v>42155.875</v>
      </c>
      <c r="K1212">
        <v>1431124572</v>
      </c>
      <c r="L1212" s="10">
        <f t="shared" si="76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8"/>
        <v>254.31499999999997</v>
      </c>
      <c r="R1212" s="6">
        <f t="shared" si="77"/>
        <v>25483</v>
      </c>
      <c r="S1212" t="s">
        <v>8342</v>
      </c>
      <c r="T1212" t="s">
        <v>8343</v>
      </c>
    </row>
    <row r="1213" spans="1:20" ht="42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5"/>
        <v>42530.866446759261</v>
      </c>
      <c r="K1213">
        <v>1464209261</v>
      </c>
      <c r="L1213" s="10">
        <f t="shared" si="76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8"/>
        <v>101.1</v>
      </c>
      <c r="R1213" s="6">
        <f t="shared" si="77"/>
        <v>508.5</v>
      </c>
      <c r="S1213" t="s">
        <v>8342</v>
      </c>
      <c r="T1213" t="s">
        <v>8343</v>
      </c>
    </row>
    <row r="1214" spans="1:20" ht="42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5"/>
        <v>42335.041666666672</v>
      </c>
      <c r="K1214">
        <v>1447195695</v>
      </c>
      <c r="L1214" s="10">
        <f t="shared" si="76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8"/>
        <v>129.04</v>
      </c>
      <c r="R1214" s="6">
        <f t="shared" si="77"/>
        <v>1654.5</v>
      </c>
      <c r="S1214" t="s">
        <v>8342</v>
      </c>
      <c r="T1214" t="s">
        <v>8343</v>
      </c>
    </row>
    <row r="1215" spans="1:20" ht="42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5"/>
        <v>42766.755787037036</v>
      </c>
      <c r="K1215">
        <v>1482862100</v>
      </c>
      <c r="L1215" s="10">
        <f t="shared" si="76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8"/>
        <v>102.23076923076924</v>
      </c>
      <c r="R1215" s="6">
        <f t="shared" si="77"/>
        <v>3376.5</v>
      </c>
      <c r="S1215" t="s">
        <v>8342</v>
      </c>
      <c r="T1215" t="s">
        <v>8343</v>
      </c>
    </row>
    <row r="1216" spans="1:20" ht="42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5"/>
        <v>42164.840335648143</v>
      </c>
      <c r="K1216">
        <v>1428696605</v>
      </c>
      <c r="L1216" s="10">
        <f t="shared" si="76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8"/>
        <v>131.80000000000001</v>
      </c>
      <c r="R1216" s="6">
        <f t="shared" si="77"/>
        <v>1330.5</v>
      </c>
      <c r="S1216" t="s">
        <v>8342</v>
      </c>
      <c r="T1216" t="s">
        <v>8343</v>
      </c>
    </row>
    <row r="1217" spans="1:20" ht="42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5"/>
        <v>41789.923101851848</v>
      </c>
      <c r="K1217">
        <v>1398895756</v>
      </c>
      <c r="L1217" s="10">
        <f t="shared" si="76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8"/>
        <v>786.0802000000001</v>
      </c>
      <c r="R1217" s="6">
        <f t="shared" si="77"/>
        <v>19926.505000000001</v>
      </c>
      <c r="S1217" t="s">
        <v>8342</v>
      </c>
      <c r="T1217" t="s">
        <v>8343</v>
      </c>
    </row>
    <row r="1218" spans="1:20" ht="28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5"/>
        <v>42279.960416666669</v>
      </c>
      <c r="K1218">
        <v>1441032457</v>
      </c>
      <c r="L1218" s="10">
        <f t="shared" si="76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8"/>
        <v>145.70000000000002</v>
      </c>
      <c r="R1218" s="6">
        <f t="shared" si="77"/>
        <v>10310</v>
      </c>
      <c r="S1218" t="s">
        <v>8342</v>
      </c>
      <c r="T1218" t="s">
        <v>8343</v>
      </c>
    </row>
    <row r="1219" spans="1:20" ht="42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9">(((I1219/60)/60)/24)+DATE(1970,1,1)</f>
        <v>42565.809490740736</v>
      </c>
      <c r="K1219">
        <v>1465932340</v>
      </c>
      <c r="L1219" s="10">
        <f t="shared" ref="L1219:L1282" si="80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8"/>
        <v>102.60000000000001</v>
      </c>
      <c r="R1219" s="6">
        <f t="shared" ref="R1219:R1282" si="81">AVERAGE(E1219,N1219)</f>
        <v>13686</v>
      </c>
      <c r="S1219" t="s">
        <v>8342</v>
      </c>
      <c r="T1219" t="s">
        <v>8343</v>
      </c>
    </row>
    <row r="1220" spans="1:20" ht="42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9"/>
        <v>42309.125</v>
      </c>
      <c r="K1220">
        <v>1443714800</v>
      </c>
      <c r="L1220" s="10">
        <f t="shared" si="80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172.27777777777777</v>
      </c>
      <c r="R1220" s="6">
        <f t="shared" si="81"/>
        <v>7797</v>
      </c>
      <c r="S1220" t="s">
        <v>8342</v>
      </c>
      <c r="T1220" t="s">
        <v>8343</v>
      </c>
    </row>
    <row r="1221" spans="1:20" ht="28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9"/>
        <v>42663.461956018517</v>
      </c>
      <c r="K1221">
        <v>1474369513</v>
      </c>
      <c r="L1221" s="10">
        <f t="shared" si="80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159.16819571865443</v>
      </c>
      <c r="R1221" s="6">
        <f t="shared" si="81"/>
        <v>13138.5</v>
      </c>
      <c r="S1221" t="s">
        <v>8342</v>
      </c>
      <c r="T1221" t="s">
        <v>8343</v>
      </c>
    </row>
    <row r="1222" spans="1:20" ht="42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9"/>
        <v>42241.628611111111</v>
      </c>
      <c r="K1222">
        <v>1437923112</v>
      </c>
      <c r="L1222" s="10">
        <f t="shared" si="80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103.76666666666668</v>
      </c>
      <c r="R1222" s="6">
        <f t="shared" si="81"/>
        <v>7852.5</v>
      </c>
      <c r="S1222" t="s">
        <v>8342</v>
      </c>
      <c r="T1222" t="s">
        <v>8343</v>
      </c>
    </row>
    <row r="1223" spans="1:20" ht="42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9"/>
        <v>42708</v>
      </c>
      <c r="K1223">
        <v>1478431488</v>
      </c>
      <c r="L1223" s="10">
        <f t="shared" si="80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111.40954545454547</v>
      </c>
      <c r="R1223" s="6">
        <f t="shared" si="81"/>
        <v>1277.0050000000001</v>
      </c>
      <c r="S1223" t="s">
        <v>8342</v>
      </c>
      <c r="T1223" t="s">
        <v>8343</v>
      </c>
    </row>
    <row r="1224" spans="1:20" ht="28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9"/>
        <v>42461.166666666672</v>
      </c>
      <c r="K1224">
        <v>1456852647</v>
      </c>
      <c r="L1224" s="10">
        <f t="shared" si="80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280.375</v>
      </c>
      <c r="R1224" s="6">
        <f t="shared" si="81"/>
        <v>5676.5</v>
      </c>
      <c r="S1224" t="s">
        <v>8342</v>
      </c>
      <c r="T1224" t="s">
        <v>8343</v>
      </c>
    </row>
    <row r="1225" spans="1:20" ht="28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9"/>
        <v>42684.218854166669</v>
      </c>
      <c r="K1225">
        <v>1476159309</v>
      </c>
      <c r="L1225" s="10">
        <f t="shared" si="80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112.10606060606061</v>
      </c>
      <c r="R1225" s="6">
        <f t="shared" si="81"/>
        <v>11194</v>
      </c>
      <c r="S1225" t="s">
        <v>8342</v>
      </c>
      <c r="T1225" t="s">
        <v>8343</v>
      </c>
    </row>
    <row r="1226" spans="1:20" ht="28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9"/>
        <v>41796.549791666665</v>
      </c>
      <c r="K1226">
        <v>1396876302</v>
      </c>
      <c r="L1226" s="10">
        <f t="shared" si="80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7.0666666666666655</v>
      </c>
      <c r="R1226" s="6">
        <f t="shared" si="81"/>
        <v>539</v>
      </c>
      <c r="S1226" t="s">
        <v>8329</v>
      </c>
      <c r="T1226" t="s">
        <v>8344</v>
      </c>
    </row>
    <row r="1227" spans="1:20" ht="42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9"/>
        <v>41569.905995370369</v>
      </c>
      <c r="K1227">
        <v>1377294278</v>
      </c>
      <c r="L1227" s="10">
        <f t="shared" si="80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4.4000000000000039</v>
      </c>
      <c r="R1227" s="6">
        <f t="shared" si="81"/>
        <v>67.5</v>
      </c>
      <c r="S1227" t="s">
        <v>8329</v>
      </c>
      <c r="T1227" t="s">
        <v>8344</v>
      </c>
    </row>
    <row r="1228" spans="1:20" ht="42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9"/>
        <v>41750.041666666664</v>
      </c>
      <c r="K1228">
        <v>1395089981</v>
      </c>
      <c r="L1228" s="10">
        <f t="shared" si="80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</v>
      </c>
      <c r="R1228" s="6">
        <f t="shared" si="81"/>
        <v>988.5</v>
      </c>
      <c r="S1228" t="s">
        <v>8329</v>
      </c>
      <c r="T1228" t="s">
        <v>8344</v>
      </c>
    </row>
    <row r="1229" spans="1:20" ht="42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9"/>
        <v>41858.291666666664</v>
      </c>
      <c r="K1229">
        <v>1404770616</v>
      </c>
      <c r="L1229" s="10">
        <f t="shared" si="80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>
        <f t="shared" si="81"/>
        <v>0</v>
      </c>
      <c r="S1229" t="s">
        <v>8329</v>
      </c>
      <c r="T1229" t="s">
        <v>8344</v>
      </c>
    </row>
    <row r="1230" spans="1:20" ht="42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9"/>
        <v>40814.729259259257</v>
      </c>
      <c r="K1230">
        <v>1312047008</v>
      </c>
      <c r="L1230" s="10">
        <f t="shared" si="80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29.300000000000004</v>
      </c>
      <c r="R1230" s="6">
        <f t="shared" si="81"/>
        <v>744.5</v>
      </c>
      <c r="S1230" t="s">
        <v>8329</v>
      </c>
      <c r="T1230" t="s">
        <v>8344</v>
      </c>
    </row>
    <row r="1231" spans="1:20" ht="42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9"/>
        <v>41015.666666666664</v>
      </c>
      <c r="K1231">
        <v>1331982127</v>
      </c>
      <c r="L1231" s="10">
        <f t="shared" si="80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0.90909090909090384</v>
      </c>
      <c r="R1231" s="6">
        <f t="shared" si="81"/>
        <v>13</v>
      </c>
      <c r="S1231" t="s">
        <v>8329</v>
      </c>
      <c r="T1231" t="s">
        <v>8344</v>
      </c>
    </row>
    <row r="1232" spans="1:20" ht="42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9"/>
        <v>40598.972569444442</v>
      </c>
      <c r="K1232">
        <v>1295997630</v>
      </c>
      <c r="L1232" s="10">
        <f t="shared" si="80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>
        <f t="shared" si="81"/>
        <v>0</v>
      </c>
      <c r="S1232" t="s">
        <v>8329</v>
      </c>
      <c r="T1232" t="s">
        <v>8344</v>
      </c>
    </row>
    <row r="1233" spans="1:20" ht="42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9"/>
        <v>42244.041666666672</v>
      </c>
      <c r="K1233">
        <v>1436394968</v>
      </c>
      <c r="L1233" s="10">
        <f t="shared" si="80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>
        <f t="shared" si="81"/>
        <v>0</v>
      </c>
      <c r="S1233" t="s">
        <v>8329</v>
      </c>
      <c r="T1233" t="s">
        <v>8344</v>
      </c>
    </row>
    <row r="1234" spans="1:20" ht="42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9"/>
        <v>41553.848032407412</v>
      </c>
      <c r="K1234">
        <v>1377030070</v>
      </c>
      <c r="L1234" s="10">
        <f t="shared" si="80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0.80000000000000071</v>
      </c>
      <c r="R1234" s="6">
        <f t="shared" si="81"/>
        <v>20.5</v>
      </c>
      <c r="S1234" t="s">
        <v>8329</v>
      </c>
      <c r="T1234" t="s">
        <v>8344</v>
      </c>
    </row>
    <row r="1235" spans="1:20" ht="42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9"/>
        <v>40960.948773148149</v>
      </c>
      <c r="K1235">
        <v>1328049974</v>
      </c>
      <c r="L1235" s="10">
        <f t="shared" si="80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11.6</v>
      </c>
      <c r="R1235" s="6">
        <f t="shared" si="81"/>
        <v>61</v>
      </c>
      <c r="S1235" t="s">
        <v>8329</v>
      </c>
      <c r="T1235" t="s">
        <v>8344</v>
      </c>
    </row>
    <row r="1236" spans="1:20" ht="42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9"/>
        <v>42037.788680555561</v>
      </c>
      <c r="K1236">
        <v>1420311342</v>
      </c>
      <c r="L1236" s="10">
        <f t="shared" si="80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>
        <f t="shared" si="81"/>
        <v>0</v>
      </c>
      <c r="S1236" t="s">
        <v>8329</v>
      </c>
      <c r="T1236" t="s">
        <v>8344</v>
      </c>
    </row>
    <row r="1237" spans="1:20" ht="42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9"/>
        <v>41623.135405092595</v>
      </c>
      <c r="K1237">
        <v>1383621299</v>
      </c>
      <c r="L1237" s="10">
        <f t="shared" si="80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2.7873639500929137</v>
      </c>
      <c r="R1237" s="6">
        <f t="shared" si="81"/>
        <v>108</v>
      </c>
      <c r="S1237" t="s">
        <v>8329</v>
      </c>
      <c r="T1237" t="s">
        <v>8344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9"/>
        <v>41118.666666666664</v>
      </c>
      <c r="K1238">
        <v>1342801164</v>
      </c>
      <c r="L1238" s="10">
        <f t="shared" si="80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>
        <f t="shared" si="81"/>
        <v>0</v>
      </c>
      <c r="S1238" t="s">
        <v>8329</v>
      </c>
      <c r="T1238" t="s">
        <v>8344</v>
      </c>
    </row>
    <row r="1239" spans="1:20" ht="42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9"/>
        <v>41145.283159722225</v>
      </c>
      <c r="K1239">
        <v>1344062865</v>
      </c>
      <c r="L1239" s="10">
        <f t="shared" si="80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>
        <f t="shared" si="81"/>
        <v>0</v>
      </c>
      <c r="S1239" t="s">
        <v>8329</v>
      </c>
      <c r="T1239" t="s">
        <v>8344</v>
      </c>
    </row>
    <row r="1240" spans="1:20" ht="57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9"/>
        <v>40761.61037037037</v>
      </c>
      <c r="K1240">
        <v>1310049536</v>
      </c>
      <c r="L1240" s="10">
        <f t="shared" si="80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17.800000000000004</v>
      </c>
      <c r="R1240" s="6">
        <f t="shared" si="81"/>
        <v>90.5</v>
      </c>
      <c r="S1240" t="s">
        <v>8329</v>
      </c>
      <c r="T1240" t="s">
        <v>8344</v>
      </c>
    </row>
    <row r="1241" spans="1:20" ht="28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9"/>
        <v>40913.962581018517</v>
      </c>
      <c r="K1241">
        <v>1323212767</v>
      </c>
      <c r="L1241" s="10">
        <f t="shared" si="80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>
        <f t="shared" si="81"/>
        <v>0</v>
      </c>
      <c r="S1241" t="s">
        <v>8329</v>
      </c>
      <c r="T1241" t="s">
        <v>8344</v>
      </c>
    </row>
    <row r="1242" spans="1:20" ht="28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9"/>
        <v>41467.910416666666</v>
      </c>
      <c r="K1242">
        <v>1368579457</v>
      </c>
      <c r="L1242" s="10">
        <f t="shared" si="80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3.0124999999999957</v>
      </c>
      <c r="R1242" s="6">
        <f t="shared" si="81"/>
        <v>124.5</v>
      </c>
      <c r="S1242" t="s">
        <v>8329</v>
      </c>
      <c r="T1242" t="s">
        <v>8344</v>
      </c>
    </row>
    <row r="1243" spans="1:20" ht="42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9"/>
        <v>41946.249305555553</v>
      </c>
      <c r="K1243">
        <v>1413057980</v>
      </c>
      <c r="L1243" s="10">
        <f t="shared" si="80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50.740000000000009</v>
      </c>
      <c r="R1243" s="6">
        <f t="shared" si="81"/>
        <v>1285.5</v>
      </c>
      <c r="S1243" t="s">
        <v>8329</v>
      </c>
      <c r="T1243" t="s">
        <v>8344</v>
      </c>
    </row>
    <row r="1244" spans="1:20" ht="42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9"/>
        <v>40797.554166666669</v>
      </c>
      <c r="K1244">
        <v>1314417502</v>
      </c>
      <c r="L1244" s="10">
        <f t="shared" si="80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0.54884742041712009</v>
      </c>
      <c r="R1244" s="6">
        <f t="shared" si="81"/>
        <v>3</v>
      </c>
      <c r="S1244" t="s">
        <v>8329</v>
      </c>
      <c r="T1244" t="s">
        <v>8344</v>
      </c>
    </row>
    <row r="1245" spans="1:20" ht="42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9"/>
        <v>40732.875</v>
      </c>
      <c r="K1245">
        <v>1304888771</v>
      </c>
      <c r="L1245" s="10">
        <f t="shared" si="80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14.091666666666669</v>
      </c>
      <c r="R1245" s="6">
        <f t="shared" si="81"/>
        <v>864.5</v>
      </c>
      <c r="S1245" t="s">
        <v>8329</v>
      </c>
      <c r="T1245" t="s">
        <v>8344</v>
      </c>
    </row>
    <row r="1246" spans="1:20" ht="42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9"/>
        <v>41386.875</v>
      </c>
      <c r="K1246">
        <v>1363981723</v>
      </c>
      <c r="L1246" s="10">
        <f t="shared" si="80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103.8</v>
      </c>
      <c r="R1246" s="6">
        <f t="shared" si="81"/>
        <v>1060.5</v>
      </c>
      <c r="S1246" t="s">
        <v>8329</v>
      </c>
      <c r="T1246" t="s">
        <v>8330</v>
      </c>
    </row>
    <row r="1247" spans="1:20" ht="42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9"/>
        <v>41804.599930555552</v>
      </c>
      <c r="K1247">
        <v>1400163834</v>
      </c>
      <c r="L1247" s="10">
        <f t="shared" si="80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120.25000000000001</v>
      </c>
      <c r="R1247" s="6">
        <f t="shared" si="81"/>
        <v>1211</v>
      </c>
      <c r="S1247" t="s">
        <v>8329</v>
      </c>
      <c r="T1247" t="s">
        <v>8330</v>
      </c>
    </row>
    <row r="1248" spans="1:20" ht="42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9"/>
        <v>40883.085057870368</v>
      </c>
      <c r="K1248">
        <v>1319245349</v>
      </c>
      <c r="L1248" s="10">
        <f t="shared" si="80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117</v>
      </c>
      <c r="R1248" s="6">
        <f t="shared" si="81"/>
        <v>1185.5</v>
      </c>
      <c r="S1248" t="s">
        <v>8329</v>
      </c>
      <c r="T1248" t="s">
        <v>8330</v>
      </c>
    </row>
    <row r="1249" spans="1:20" ht="28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9"/>
        <v>41400.292303240742</v>
      </c>
      <c r="K1249">
        <v>1365231655</v>
      </c>
      <c r="L1249" s="10">
        <f t="shared" si="80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122.14285714285715</v>
      </c>
      <c r="R1249" s="6">
        <f t="shared" si="81"/>
        <v>2162.5</v>
      </c>
      <c r="S1249" t="s">
        <v>8329</v>
      </c>
      <c r="T1249" t="s">
        <v>8330</v>
      </c>
    </row>
    <row r="1250" spans="1:20" ht="28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9"/>
        <v>41803.290972222225</v>
      </c>
      <c r="K1250">
        <v>1399563953</v>
      </c>
      <c r="L1250" s="10">
        <f t="shared" si="80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151.63999999999999</v>
      </c>
      <c r="R1250" s="6">
        <f t="shared" si="81"/>
        <v>1925</v>
      </c>
      <c r="S1250" t="s">
        <v>8329</v>
      </c>
      <c r="T1250" t="s">
        <v>8330</v>
      </c>
    </row>
    <row r="1251" spans="1:20" ht="42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9"/>
        <v>41097.74086805556</v>
      </c>
      <c r="K1251">
        <v>1339091211</v>
      </c>
      <c r="L1251" s="10">
        <f t="shared" si="80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104.44</v>
      </c>
      <c r="R1251" s="6">
        <f t="shared" si="81"/>
        <v>2651.5</v>
      </c>
      <c r="S1251" t="s">
        <v>8329</v>
      </c>
      <c r="T1251" t="s">
        <v>8330</v>
      </c>
    </row>
    <row r="1252" spans="1:20" ht="42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9"/>
        <v>41888.64271990741</v>
      </c>
      <c r="K1252">
        <v>1406129131</v>
      </c>
      <c r="L1252" s="10">
        <f t="shared" si="80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200.15333333333336</v>
      </c>
      <c r="R1252" s="6">
        <f t="shared" si="81"/>
        <v>30277</v>
      </c>
      <c r="S1252" t="s">
        <v>8329</v>
      </c>
      <c r="T1252" t="s">
        <v>8330</v>
      </c>
    </row>
    <row r="1253" spans="1:20" ht="28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9"/>
        <v>40811.814432870371</v>
      </c>
      <c r="K1253">
        <v>1311795167</v>
      </c>
      <c r="L1253" s="10">
        <f t="shared" si="80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101.8</v>
      </c>
      <c r="R1253" s="6">
        <f t="shared" si="81"/>
        <v>3091</v>
      </c>
      <c r="S1253" t="s">
        <v>8329</v>
      </c>
      <c r="T1253" t="s">
        <v>8330</v>
      </c>
    </row>
    <row r="1254" spans="1:20" ht="42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9"/>
        <v>41571.988067129627</v>
      </c>
      <c r="K1254">
        <v>1380238969</v>
      </c>
      <c r="L1254" s="10">
        <f t="shared" si="80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137.65714285714284</v>
      </c>
      <c r="R1254" s="6">
        <f t="shared" si="81"/>
        <v>2479.5</v>
      </c>
      <c r="S1254" t="s">
        <v>8329</v>
      </c>
      <c r="T1254" t="s">
        <v>8330</v>
      </c>
    </row>
    <row r="1255" spans="1:20" ht="42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9"/>
        <v>41885.783645833333</v>
      </c>
      <c r="K1255">
        <v>1407178107</v>
      </c>
      <c r="L1255" s="10">
        <f t="shared" si="80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303833.2</v>
      </c>
      <c r="R1255" s="6">
        <f t="shared" si="81"/>
        <v>15547.16</v>
      </c>
      <c r="S1255" t="s">
        <v>8329</v>
      </c>
      <c r="T1255" t="s">
        <v>8330</v>
      </c>
    </row>
    <row r="1256" spans="1:20" ht="42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9"/>
        <v>40544.207638888889</v>
      </c>
      <c r="K1256">
        <v>1288968886</v>
      </c>
      <c r="L1256" s="10">
        <f t="shared" si="80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198.85074626865671</v>
      </c>
      <c r="R1256" s="6">
        <f t="shared" si="81"/>
        <v>6732</v>
      </c>
      <c r="S1256" t="s">
        <v>8329</v>
      </c>
      <c r="T1256" t="s">
        <v>8330</v>
      </c>
    </row>
    <row r="1257" spans="1:20" ht="42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9"/>
        <v>41609.887175925927</v>
      </c>
      <c r="K1257">
        <v>1383337052</v>
      </c>
      <c r="L1257" s="10">
        <f t="shared" si="80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202.36666666666667</v>
      </c>
      <c r="R1257" s="6">
        <f t="shared" si="81"/>
        <v>3090</v>
      </c>
      <c r="S1257" t="s">
        <v>8329</v>
      </c>
      <c r="T1257" t="s">
        <v>8330</v>
      </c>
    </row>
    <row r="1258" spans="1:20" ht="42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9"/>
        <v>40951.919340277782</v>
      </c>
      <c r="K1258">
        <v>1326492231</v>
      </c>
      <c r="L1258" s="10">
        <f t="shared" si="80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117.96376666666666</v>
      </c>
      <c r="R1258" s="6">
        <f t="shared" si="81"/>
        <v>17875.064999999999</v>
      </c>
      <c r="S1258" t="s">
        <v>8329</v>
      </c>
      <c r="T1258" t="s">
        <v>8330</v>
      </c>
    </row>
    <row r="1259" spans="1:20" ht="42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9"/>
        <v>40636.043865740743</v>
      </c>
      <c r="K1259">
        <v>1297562590</v>
      </c>
      <c r="L1259" s="10">
        <f t="shared" si="80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294.72727272727275</v>
      </c>
      <c r="R1259" s="6">
        <f t="shared" si="81"/>
        <v>8193</v>
      </c>
      <c r="S1259" t="s">
        <v>8329</v>
      </c>
      <c r="T1259" t="s">
        <v>8330</v>
      </c>
    </row>
    <row r="1260" spans="1:20" ht="42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9"/>
        <v>41517.611250000002</v>
      </c>
      <c r="K1260">
        <v>1375368012</v>
      </c>
      <c r="L1260" s="10">
        <f t="shared" si="80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213.14633333333336</v>
      </c>
      <c r="R1260" s="6">
        <f t="shared" si="81"/>
        <v>13123.78</v>
      </c>
      <c r="S1260" t="s">
        <v>8329</v>
      </c>
      <c r="T1260" t="s">
        <v>8330</v>
      </c>
    </row>
    <row r="1261" spans="1:20" ht="28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9"/>
        <v>41799.165972222225</v>
      </c>
      <c r="K1261">
        <v>1399504664</v>
      </c>
      <c r="L1261" s="10">
        <f t="shared" si="80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104.24</v>
      </c>
      <c r="R1261" s="6">
        <f t="shared" si="81"/>
        <v>1351</v>
      </c>
      <c r="S1261" t="s">
        <v>8329</v>
      </c>
      <c r="T1261" t="s">
        <v>8330</v>
      </c>
    </row>
    <row r="1262" spans="1:20" ht="42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9"/>
        <v>41696.842824074076</v>
      </c>
      <c r="K1262">
        <v>1390853620</v>
      </c>
      <c r="L1262" s="10">
        <f t="shared" si="80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113.66666666666667</v>
      </c>
      <c r="R1262" s="6">
        <f t="shared" si="81"/>
        <v>1912.5</v>
      </c>
      <c r="S1262" t="s">
        <v>8329</v>
      </c>
      <c r="T1262" t="s">
        <v>8330</v>
      </c>
    </row>
    <row r="1263" spans="1:20" ht="28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9"/>
        <v>41668.342905092592</v>
      </c>
      <c r="K1263">
        <v>1388391227</v>
      </c>
      <c r="L1263" s="10">
        <f t="shared" si="80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101.25</v>
      </c>
      <c r="R1263" s="6">
        <f t="shared" si="81"/>
        <v>1038.5</v>
      </c>
      <c r="S1263" t="s">
        <v>8329</v>
      </c>
      <c r="T1263" t="s">
        <v>8330</v>
      </c>
    </row>
    <row r="1264" spans="1:20" ht="42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9"/>
        <v>41686.762638888889</v>
      </c>
      <c r="K1264">
        <v>1389982692</v>
      </c>
      <c r="L1264" s="10">
        <f t="shared" si="80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125.41538461538462</v>
      </c>
      <c r="R1264" s="6">
        <f t="shared" si="81"/>
        <v>4128.5</v>
      </c>
      <c r="S1264" t="s">
        <v>8329</v>
      </c>
      <c r="T1264" t="s">
        <v>8330</v>
      </c>
    </row>
    <row r="1265" spans="1:20" ht="28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9"/>
        <v>41727.041666666664</v>
      </c>
      <c r="K1265">
        <v>1393034470</v>
      </c>
      <c r="L1265" s="10">
        <f t="shared" si="80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119</v>
      </c>
      <c r="R1265" s="6">
        <f t="shared" si="81"/>
        <v>913</v>
      </c>
      <c r="S1265" t="s">
        <v>8329</v>
      </c>
      <c r="T1265" t="s">
        <v>8330</v>
      </c>
    </row>
    <row r="1266" spans="1:20" ht="42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9"/>
        <v>41576.662997685184</v>
      </c>
      <c r="K1266">
        <v>1380556483</v>
      </c>
      <c r="L1266" s="10">
        <f t="shared" si="80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166.46153846153845</v>
      </c>
      <c r="R1266" s="6">
        <f t="shared" si="81"/>
        <v>558</v>
      </c>
      <c r="S1266" t="s">
        <v>8329</v>
      </c>
      <c r="T1266" t="s">
        <v>8330</v>
      </c>
    </row>
    <row r="1267" spans="1:20" ht="57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9"/>
        <v>40512.655266203699</v>
      </c>
      <c r="K1267">
        <v>1287071015</v>
      </c>
      <c r="L1267" s="10">
        <f t="shared" si="80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119.14771428571429</v>
      </c>
      <c r="R1267" s="6">
        <f t="shared" si="81"/>
        <v>2118.085</v>
      </c>
      <c r="S1267" t="s">
        <v>8329</v>
      </c>
      <c r="T1267" t="s">
        <v>8330</v>
      </c>
    </row>
    <row r="1268" spans="1:20" ht="28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9"/>
        <v>41650.87667824074</v>
      </c>
      <c r="K1268">
        <v>1386882145</v>
      </c>
      <c r="L1268" s="10">
        <f t="shared" si="80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100.47368421052632</v>
      </c>
      <c r="R1268" s="6">
        <f t="shared" si="81"/>
        <v>4797.5</v>
      </c>
      <c r="S1268" t="s">
        <v>8329</v>
      </c>
      <c r="T1268" t="s">
        <v>8330</v>
      </c>
    </row>
    <row r="1269" spans="1:20" ht="42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9"/>
        <v>41479.585162037038</v>
      </c>
      <c r="K1269">
        <v>1372082558</v>
      </c>
      <c r="L1269" s="10">
        <f t="shared" si="80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101.8</v>
      </c>
      <c r="R1269" s="6">
        <f t="shared" si="81"/>
        <v>11277.5</v>
      </c>
      <c r="S1269" t="s">
        <v>8329</v>
      </c>
      <c r="T1269" t="s">
        <v>8330</v>
      </c>
    </row>
    <row r="1270" spans="1:20" ht="28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9"/>
        <v>41537.845451388886</v>
      </c>
      <c r="K1270">
        <v>1377116247</v>
      </c>
      <c r="L1270" s="10">
        <f t="shared" si="80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116.66666666666667</v>
      </c>
      <c r="R1270" s="6">
        <f t="shared" si="81"/>
        <v>7091</v>
      </c>
      <c r="S1270" t="s">
        <v>8329</v>
      </c>
      <c r="T1270" t="s">
        <v>8330</v>
      </c>
    </row>
    <row r="1271" spans="1:20" ht="42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9"/>
        <v>42476</v>
      </c>
      <c r="K1271">
        <v>1458157512</v>
      </c>
      <c r="L1271" s="10">
        <f t="shared" si="80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108.64893617021276</v>
      </c>
      <c r="R1271" s="6">
        <f t="shared" si="81"/>
        <v>10316</v>
      </c>
      <c r="S1271" t="s">
        <v>8329</v>
      </c>
      <c r="T1271" t="s">
        <v>8330</v>
      </c>
    </row>
    <row r="1272" spans="1:20" ht="28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9"/>
        <v>40993.815300925926</v>
      </c>
      <c r="K1272">
        <v>1327523642</v>
      </c>
      <c r="L1272" s="10">
        <f t="shared" si="80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114.72</v>
      </c>
      <c r="R1272" s="6">
        <f t="shared" si="81"/>
        <v>5820.5</v>
      </c>
      <c r="S1272" t="s">
        <v>8329</v>
      </c>
      <c r="T1272" t="s">
        <v>8330</v>
      </c>
    </row>
    <row r="1273" spans="1:20" ht="42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9"/>
        <v>41591.725219907406</v>
      </c>
      <c r="K1273">
        <v>1381767859</v>
      </c>
      <c r="L1273" s="10">
        <f t="shared" si="80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101.8</v>
      </c>
      <c r="R1273" s="6">
        <f t="shared" si="81"/>
        <v>3833</v>
      </c>
      <c r="S1273" t="s">
        <v>8329</v>
      </c>
      <c r="T1273" t="s">
        <v>8330</v>
      </c>
    </row>
    <row r="1274" spans="1:20" ht="57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9"/>
        <v>40344.166666666664</v>
      </c>
      <c r="K1274">
        <v>1270576379</v>
      </c>
      <c r="L1274" s="10">
        <f t="shared" si="80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ref="Q1274:Q1337" si="82">(1+((E1274-D1274)/D1274))*100</f>
        <v>106</v>
      </c>
      <c r="R1274" s="6">
        <f t="shared" si="81"/>
        <v>2664</v>
      </c>
      <c r="S1274" t="s">
        <v>8329</v>
      </c>
      <c r="T1274" t="s">
        <v>8330</v>
      </c>
    </row>
    <row r="1275" spans="1:20" ht="42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9"/>
        <v>41882.730219907404</v>
      </c>
      <c r="K1275">
        <v>1406914291</v>
      </c>
      <c r="L1275" s="10">
        <f t="shared" si="80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82"/>
        <v>103.49999999999999</v>
      </c>
      <c r="R1275" s="6">
        <f t="shared" si="81"/>
        <v>2097</v>
      </c>
      <c r="S1275" t="s">
        <v>8329</v>
      </c>
      <c r="T1275" t="s">
        <v>8330</v>
      </c>
    </row>
    <row r="1276" spans="1:20" ht="42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9"/>
        <v>41151.690104166664</v>
      </c>
      <c r="K1276">
        <v>1343320425</v>
      </c>
      <c r="L1276" s="10">
        <f t="shared" si="80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82"/>
        <v>154.97535999999999</v>
      </c>
      <c r="R1276" s="6">
        <f t="shared" si="81"/>
        <v>19605.419999999998</v>
      </c>
      <c r="S1276" t="s">
        <v>8329</v>
      </c>
      <c r="T1276" t="s">
        <v>8330</v>
      </c>
    </row>
    <row r="1277" spans="1:20" ht="42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9"/>
        <v>41493.867905092593</v>
      </c>
      <c r="K1277">
        <v>1372884587</v>
      </c>
      <c r="L1277" s="10">
        <f t="shared" si="80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82"/>
        <v>162.14066666666668</v>
      </c>
      <c r="R1277" s="6">
        <f t="shared" si="81"/>
        <v>12355.05</v>
      </c>
      <c r="S1277" t="s">
        <v>8329</v>
      </c>
      <c r="T1277" t="s">
        <v>8330</v>
      </c>
    </row>
    <row r="1278" spans="1:20" ht="28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9"/>
        <v>40057.166666666664</v>
      </c>
      <c r="K1278">
        <v>1247504047</v>
      </c>
      <c r="L1278" s="10">
        <f t="shared" si="80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82"/>
        <v>104.42100000000001</v>
      </c>
      <c r="R1278" s="6">
        <f t="shared" si="81"/>
        <v>1600.3150000000001</v>
      </c>
      <c r="S1278" t="s">
        <v>8329</v>
      </c>
      <c r="T1278" t="s">
        <v>8330</v>
      </c>
    </row>
    <row r="1279" spans="1:20" ht="42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9"/>
        <v>41156.561886574076</v>
      </c>
      <c r="K1279">
        <v>1343741347</v>
      </c>
      <c r="L1279" s="10">
        <f t="shared" si="80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82"/>
        <v>106.12433333333333</v>
      </c>
      <c r="R1279" s="6">
        <f t="shared" si="81"/>
        <v>8165.8249999999998</v>
      </c>
      <c r="S1279" t="s">
        <v>8329</v>
      </c>
      <c r="T1279" t="s">
        <v>8330</v>
      </c>
    </row>
    <row r="1280" spans="1:20" ht="42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9"/>
        <v>41815.083333333336</v>
      </c>
      <c r="K1280">
        <v>1401196766</v>
      </c>
      <c r="L1280" s="10">
        <f t="shared" si="80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82"/>
        <v>154.93846153846152</v>
      </c>
      <c r="R1280" s="6">
        <f t="shared" si="81"/>
        <v>5130.5</v>
      </c>
      <c r="S1280" t="s">
        <v>8329</v>
      </c>
      <c r="T1280" t="s">
        <v>8330</v>
      </c>
    </row>
    <row r="1281" spans="1:20" ht="42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9"/>
        <v>41722.057523148149</v>
      </c>
      <c r="K1281">
        <v>1392171770</v>
      </c>
      <c r="L1281" s="10">
        <f t="shared" si="80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82"/>
        <v>110.77157238734421</v>
      </c>
      <c r="R1281" s="6">
        <f t="shared" si="81"/>
        <v>7026.585</v>
      </c>
      <c r="S1281" t="s">
        <v>8329</v>
      </c>
      <c r="T1281" t="s">
        <v>8330</v>
      </c>
    </row>
    <row r="1282" spans="1:20" ht="42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9"/>
        <v>40603.757569444446</v>
      </c>
      <c r="K1282">
        <v>1291227054</v>
      </c>
      <c r="L1282" s="10">
        <f t="shared" si="80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82"/>
        <v>110.91186666666665</v>
      </c>
      <c r="R1282" s="6">
        <f t="shared" si="81"/>
        <v>8383.39</v>
      </c>
      <c r="S1282" t="s">
        <v>8329</v>
      </c>
      <c r="T1282" t="s">
        <v>8330</v>
      </c>
    </row>
    <row r="1283" spans="1:20" ht="42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3">(((I1283/60)/60)/24)+DATE(1970,1,1)</f>
        <v>41483.743472222224</v>
      </c>
      <c r="K1283">
        <v>1373305836</v>
      </c>
      <c r="L1283" s="10">
        <f t="shared" ref="L1283:L1346" si="84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2"/>
        <v>110.71428571428572</v>
      </c>
      <c r="R1283" s="6">
        <f t="shared" ref="R1283:R1346" si="85">AVERAGE(E1283,N1283)</f>
        <v>3912</v>
      </c>
      <c r="S1283" t="s">
        <v>8329</v>
      </c>
      <c r="T1283" t="s">
        <v>8330</v>
      </c>
    </row>
    <row r="1284" spans="1:20" ht="42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3"/>
        <v>41617.207638888889</v>
      </c>
      <c r="K1284">
        <v>1383909855</v>
      </c>
      <c r="L1284" s="10">
        <f t="shared" si="84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123.61333333333333</v>
      </c>
      <c r="R1284" s="6">
        <f t="shared" si="85"/>
        <v>9408</v>
      </c>
      <c r="S1284" t="s">
        <v>8329</v>
      </c>
      <c r="T1284" t="s">
        <v>8330</v>
      </c>
    </row>
    <row r="1285" spans="1:20" ht="42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3"/>
        <v>41344.166666666664</v>
      </c>
      <c r="K1285">
        <v>1360948389</v>
      </c>
      <c r="L1285" s="10">
        <f t="shared" si="84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211.05</v>
      </c>
      <c r="R1285" s="6">
        <f t="shared" si="85"/>
        <v>1066.25</v>
      </c>
      <c r="S1285" t="s">
        <v>8329</v>
      </c>
      <c r="T1285" t="s">
        <v>8330</v>
      </c>
    </row>
    <row r="1286" spans="1:20" ht="42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3"/>
        <v>42735.707638888889</v>
      </c>
      <c r="K1286">
        <v>1481175482</v>
      </c>
      <c r="L1286" s="10">
        <f t="shared" si="84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101</v>
      </c>
      <c r="R1286" s="6">
        <f t="shared" si="85"/>
        <v>1025.5</v>
      </c>
      <c r="S1286" t="s">
        <v>8321</v>
      </c>
      <c r="T1286" t="s">
        <v>8322</v>
      </c>
    </row>
    <row r="1287" spans="1:20" ht="42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3"/>
        <v>42175.583043981482</v>
      </c>
      <c r="K1287">
        <v>1433512775</v>
      </c>
      <c r="L1287" s="10">
        <f t="shared" si="84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101.64999999999999</v>
      </c>
      <c r="R1287" s="6">
        <f t="shared" si="85"/>
        <v>1048</v>
      </c>
      <c r="S1287" t="s">
        <v>8321</v>
      </c>
      <c r="T1287" t="s">
        <v>8322</v>
      </c>
    </row>
    <row r="1288" spans="1:20" ht="42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3"/>
        <v>42052.583333333328</v>
      </c>
      <c r="K1288">
        <v>1423041227</v>
      </c>
      <c r="L1288" s="10">
        <f t="shared" si="84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108.33333333333333</v>
      </c>
      <c r="R1288" s="6">
        <f t="shared" si="85"/>
        <v>822.5</v>
      </c>
      <c r="S1288" t="s">
        <v>8321</v>
      </c>
      <c r="T1288" t="s">
        <v>8322</v>
      </c>
    </row>
    <row r="1289" spans="1:20" ht="57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3"/>
        <v>42167.621018518519</v>
      </c>
      <c r="K1289">
        <v>1428936856</v>
      </c>
      <c r="L1289" s="10">
        <f t="shared" si="84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242</v>
      </c>
      <c r="R1289" s="6">
        <f t="shared" si="85"/>
        <v>315</v>
      </c>
      <c r="S1289" t="s">
        <v>8321</v>
      </c>
      <c r="T1289" t="s">
        <v>8322</v>
      </c>
    </row>
    <row r="1290" spans="1:20" ht="42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3"/>
        <v>42592.166666666672</v>
      </c>
      <c r="K1290">
        <v>1468122163</v>
      </c>
      <c r="L1290" s="10">
        <f t="shared" si="84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100.44999999999999</v>
      </c>
      <c r="R1290" s="6">
        <f t="shared" si="85"/>
        <v>2039.5</v>
      </c>
      <c r="S1290" t="s">
        <v>8321</v>
      </c>
      <c r="T1290" t="s">
        <v>8322</v>
      </c>
    </row>
    <row r="1291" spans="1:20" ht="42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3"/>
        <v>42739.134780092587</v>
      </c>
      <c r="K1291">
        <v>1480907645</v>
      </c>
      <c r="L1291" s="10">
        <f t="shared" si="84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125.06666666666666</v>
      </c>
      <c r="R1291" s="6">
        <f t="shared" si="85"/>
        <v>964</v>
      </c>
      <c r="S1291" t="s">
        <v>8321</v>
      </c>
      <c r="T1291" t="s">
        <v>8322</v>
      </c>
    </row>
    <row r="1292" spans="1:20" ht="28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3"/>
        <v>42117.290972222225</v>
      </c>
      <c r="K1292">
        <v>1427121931</v>
      </c>
      <c r="L1292" s="10">
        <f t="shared" si="84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108.57142857142857</v>
      </c>
      <c r="R1292" s="6">
        <f t="shared" si="85"/>
        <v>1943</v>
      </c>
      <c r="S1292" t="s">
        <v>8321</v>
      </c>
      <c r="T1292" t="s">
        <v>8322</v>
      </c>
    </row>
    <row r="1293" spans="1:20" ht="42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3"/>
        <v>42101.291666666672</v>
      </c>
      <c r="K1293">
        <v>1425224391</v>
      </c>
      <c r="L1293" s="10">
        <f t="shared" si="84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145.70000000000002</v>
      </c>
      <c r="R1293" s="6">
        <f t="shared" si="85"/>
        <v>2206.5</v>
      </c>
      <c r="S1293" t="s">
        <v>8321</v>
      </c>
      <c r="T1293" t="s">
        <v>8322</v>
      </c>
    </row>
    <row r="1294" spans="1:20" ht="57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3"/>
        <v>42283.957638888889</v>
      </c>
      <c r="K1294">
        <v>1441822828</v>
      </c>
      <c r="L1294" s="10">
        <f t="shared" si="84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110.00000000000001</v>
      </c>
      <c r="R1294" s="6">
        <f t="shared" si="85"/>
        <v>961</v>
      </c>
      <c r="S1294" t="s">
        <v>8321</v>
      </c>
      <c r="T1294" t="s">
        <v>8322</v>
      </c>
    </row>
    <row r="1295" spans="1:20" ht="42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3"/>
        <v>42322.742719907401</v>
      </c>
      <c r="K1295">
        <v>1444927771</v>
      </c>
      <c r="L1295" s="10">
        <f t="shared" si="84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102.23333333333333</v>
      </c>
      <c r="R1295" s="6">
        <f t="shared" si="85"/>
        <v>7727.5</v>
      </c>
      <c r="S1295" t="s">
        <v>8321</v>
      </c>
      <c r="T1295" t="s">
        <v>8322</v>
      </c>
    </row>
    <row r="1296" spans="1:20" ht="42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3"/>
        <v>42296.458333333328</v>
      </c>
      <c r="K1296">
        <v>1443696797</v>
      </c>
      <c r="L1296" s="10">
        <f t="shared" si="84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122</v>
      </c>
      <c r="R1296" s="6">
        <f t="shared" si="85"/>
        <v>316</v>
      </c>
      <c r="S1296" t="s">
        <v>8321</v>
      </c>
      <c r="T1296" t="s">
        <v>8322</v>
      </c>
    </row>
    <row r="1297" spans="1:20" ht="42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3"/>
        <v>42214.708333333328</v>
      </c>
      <c r="K1297">
        <v>1435585497</v>
      </c>
      <c r="L1297" s="10">
        <f t="shared" si="84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101.96000000000001</v>
      </c>
      <c r="R1297" s="6">
        <f t="shared" si="85"/>
        <v>1306.5</v>
      </c>
      <c r="S1297" t="s">
        <v>8321</v>
      </c>
      <c r="T1297" t="s">
        <v>8322</v>
      </c>
    </row>
    <row r="1298" spans="1:20" ht="57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3"/>
        <v>42443.008946759262</v>
      </c>
      <c r="K1298">
        <v>1456189973</v>
      </c>
      <c r="L1298" s="10">
        <f t="shared" si="84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141.17647058823528</v>
      </c>
      <c r="R1298" s="6">
        <f t="shared" si="85"/>
        <v>611.5</v>
      </c>
      <c r="S1298" t="s">
        <v>8321</v>
      </c>
      <c r="T1298" t="s">
        <v>8322</v>
      </c>
    </row>
    <row r="1299" spans="1:20" ht="42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3"/>
        <v>42491.747199074074</v>
      </c>
      <c r="K1299">
        <v>1459533358</v>
      </c>
      <c r="L1299" s="10">
        <f t="shared" si="84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109.52500000000001</v>
      </c>
      <c r="R1299" s="6">
        <f t="shared" si="85"/>
        <v>11071.5</v>
      </c>
      <c r="S1299" t="s">
        <v>8321</v>
      </c>
      <c r="T1299" t="s">
        <v>8322</v>
      </c>
    </row>
    <row r="1300" spans="1:20" ht="42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3"/>
        <v>42488.680925925932</v>
      </c>
      <c r="K1300">
        <v>1459268432</v>
      </c>
      <c r="L1300" s="10">
        <f t="shared" si="84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104.65</v>
      </c>
      <c r="R1300" s="6">
        <f t="shared" si="85"/>
        <v>1063</v>
      </c>
      <c r="S1300" t="s">
        <v>8321</v>
      </c>
      <c r="T1300" t="s">
        <v>8322</v>
      </c>
    </row>
    <row r="1301" spans="1:20" ht="42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3"/>
        <v>42199.814340277779</v>
      </c>
      <c r="K1301">
        <v>1434310359</v>
      </c>
      <c r="L1301" s="10">
        <f t="shared" si="84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124</v>
      </c>
      <c r="R1301" s="6">
        <f t="shared" si="85"/>
        <v>2186</v>
      </c>
      <c r="S1301" t="s">
        <v>8321</v>
      </c>
      <c r="T1301" t="s">
        <v>8322</v>
      </c>
    </row>
    <row r="1302" spans="1:20" ht="42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3"/>
        <v>42522.789583333331</v>
      </c>
      <c r="K1302">
        <v>1461427938</v>
      </c>
      <c r="L1302" s="10">
        <f t="shared" si="84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135</v>
      </c>
      <c r="R1302" s="6">
        <f t="shared" si="85"/>
        <v>2037</v>
      </c>
      <c r="S1302" t="s">
        <v>8321</v>
      </c>
      <c r="T1302" t="s">
        <v>8322</v>
      </c>
    </row>
    <row r="1303" spans="1:20" ht="42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3"/>
        <v>42206.125</v>
      </c>
      <c r="K1303">
        <v>1436551178</v>
      </c>
      <c r="L1303" s="10">
        <f t="shared" si="84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102.75000000000001</v>
      </c>
      <c r="R1303" s="6">
        <f t="shared" si="85"/>
        <v>1042</v>
      </c>
      <c r="S1303" t="s">
        <v>8321</v>
      </c>
      <c r="T1303" t="s">
        <v>8322</v>
      </c>
    </row>
    <row r="1304" spans="1:20" ht="42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3"/>
        <v>42705.099664351852</v>
      </c>
      <c r="K1304">
        <v>1477963411</v>
      </c>
      <c r="L1304" s="10">
        <f t="shared" si="84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100</v>
      </c>
      <c r="R1304" s="6">
        <f t="shared" si="85"/>
        <v>1275</v>
      </c>
      <c r="S1304" t="s">
        <v>8321</v>
      </c>
      <c r="T1304" t="s">
        <v>8322</v>
      </c>
    </row>
    <row r="1305" spans="1:20" ht="28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3"/>
        <v>42582.458333333328</v>
      </c>
      <c r="K1305">
        <v>1468578920</v>
      </c>
      <c r="L1305" s="10">
        <f t="shared" si="84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130.26085714285713</v>
      </c>
      <c r="R1305" s="6">
        <f t="shared" si="85"/>
        <v>2333.5650000000001</v>
      </c>
      <c r="S1305" t="s">
        <v>8321</v>
      </c>
      <c r="T1305" t="s">
        <v>8322</v>
      </c>
    </row>
    <row r="1306" spans="1:20" ht="42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3"/>
        <v>42807.152835648143</v>
      </c>
      <c r="K1306">
        <v>1484196005</v>
      </c>
      <c r="L1306" s="10">
        <f t="shared" si="84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39.627500000000005</v>
      </c>
      <c r="R1306" s="6">
        <f t="shared" si="85"/>
        <v>7977.5</v>
      </c>
      <c r="S1306" t="s">
        <v>8323</v>
      </c>
      <c r="T1306" t="s">
        <v>8325</v>
      </c>
    </row>
    <row r="1307" spans="1:20" ht="42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3"/>
        <v>42572.729166666672</v>
      </c>
      <c r="K1307">
        <v>1466611108</v>
      </c>
      <c r="L1307" s="10">
        <f t="shared" si="84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25.97666666666667</v>
      </c>
      <c r="R1307" s="6">
        <f t="shared" si="85"/>
        <v>3939.5</v>
      </c>
      <c r="S1307" t="s">
        <v>8323</v>
      </c>
      <c r="T1307" t="s">
        <v>8325</v>
      </c>
    </row>
    <row r="1308" spans="1:20" ht="57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3"/>
        <v>41977.457569444443</v>
      </c>
      <c r="K1308">
        <v>1415098734</v>
      </c>
      <c r="L1308" s="10">
        <f t="shared" si="84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65.24636363636364</v>
      </c>
      <c r="R1308" s="6">
        <f t="shared" si="85"/>
        <v>36063.5</v>
      </c>
      <c r="S1308" t="s">
        <v>8323</v>
      </c>
      <c r="T1308" t="s">
        <v>8325</v>
      </c>
    </row>
    <row r="1309" spans="1:20" ht="28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3"/>
        <v>42417.503229166665</v>
      </c>
      <c r="K1309">
        <v>1453118679</v>
      </c>
      <c r="L1309" s="10">
        <f t="shared" si="84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11.514000000000003</v>
      </c>
      <c r="R1309" s="6">
        <f t="shared" si="85"/>
        <v>2901</v>
      </c>
      <c r="S1309" t="s">
        <v>8323</v>
      </c>
      <c r="T1309" t="s">
        <v>8325</v>
      </c>
    </row>
    <row r="1310" spans="1:20" ht="28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3"/>
        <v>42651.613564814819</v>
      </c>
      <c r="K1310">
        <v>1472481812</v>
      </c>
      <c r="L1310" s="10">
        <f t="shared" si="84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11.360000000000003</v>
      </c>
      <c r="R1310" s="6">
        <f t="shared" si="85"/>
        <v>587</v>
      </c>
      <c r="S1310" t="s">
        <v>8323</v>
      </c>
      <c r="T1310" t="s">
        <v>8325</v>
      </c>
    </row>
    <row r="1311" spans="1:20" ht="42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3"/>
        <v>42292.882731481484</v>
      </c>
      <c r="K1311">
        <v>1441919468</v>
      </c>
      <c r="L1311" s="10">
        <f t="shared" si="84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111.99130434782609</v>
      </c>
      <c r="R1311" s="6">
        <f t="shared" si="85"/>
        <v>6457</v>
      </c>
      <c r="S1311" t="s">
        <v>8323</v>
      </c>
      <c r="T1311" t="s">
        <v>8325</v>
      </c>
    </row>
    <row r="1312" spans="1:20" ht="42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3"/>
        <v>42601.667245370365</v>
      </c>
      <c r="K1312">
        <v>1467734450</v>
      </c>
      <c r="L1312" s="10">
        <f t="shared" si="84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15.500000000000004</v>
      </c>
      <c r="R1312" s="6">
        <f t="shared" si="85"/>
        <v>1562</v>
      </c>
      <c r="S1312" t="s">
        <v>8323</v>
      </c>
      <c r="T1312" t="s">
        <v>8325</v>
      </c>
    </row>
    <row r="1313" spans="1:20" ht="42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3"/>
        <v>42704.843969907408</v>
      </c>
      <c r="K1313">
        <v>1477509319</v>
      </c>
      <c r="L1313" s="10">
        <f t="shared" si="84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32.027999999999999</v>
      </c>
      <c r="R1313" s="6">
        <f t="shared" si="85"/>
        <v>40085</v>
      </c>
      <c r="S1313" t="s">
        <v>8323</v>
      </c>
      <c r="T1313" t="s">
        <v>8325</v>
      </c>
    </row>
    <row r="1314" spans="1:20" ht="42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3"/>
        <v>42112.702800925923</v>
      </c>
      <c r="K1314">
        <v>1426783922</v>
      </c>
      <c r="L1314" s="10">
        <f t="shared" si="84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0.60869565217391841</v>
      </c>
      <c r="R1314" s="6">
        <f t="shared" si="85"/>
        <v>14.5</v>
      </c>
      <c r="S1314" t="s">
        <v>8323</v>
      </c>
      <c r="T1314" t="s">
        <v>8325</v>
      </c>
    </row>
    <row r="1315" spans="1:20" ht="42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3"/>
        <v>42432.709652777776</v>
      </c>
      <c r="K1315">
        <v>1454432514</v>
      </c>
      <c r="L1315" s="10">
        <f t="shared" si="84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31.115000000000002</v>
      </c>
      <c r="R1315" s="6">
        <f t="shared" si="85"/>
        <v>6284</v>
      </c>
      <c r="S1315" t="s">
        <v>8323</v>
      </c>
      <c r="T1315" t="s">
        <v>8325</v>
      </c>
    </row>
    <row r="1316" spans="1:20" ht="42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3"/>
        <v>42664.669675925921</v>
      </c>
      <c r="K1316">
        <v>1471881860</v>
      </c>
      <c r="L1316" s="10">
        <f t="shared" si="84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1.1266666666666647</v>
      </c>
      <c r="R1316" s="6">
        <f t="shared" si="85"/>
        <v>1019.5</v>
      </c>
      <c r="S1316" t="s">
        <v>8323</v>
      </c>
      <c r="T1316" t="s">
        <v>8325</v>
      </c>
    </row>
    <row r="1317" spans="1:20" ht="28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3"/>
        <v>42314.041666666672</v>
      </c>
      <c r="K1317">
        <v>1443700648</v>
      </c>
      <c r="L1317" s="10">
        <f t="shared" si="84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40.403999999999996</v>
      </c>
      <c r="R1317" s="6">
        <f t="shared" si="85"/>
        <v>20326</v>
      </c>
      <c r="S1317" t="s">
        <v>8323</v>
      </c>
      <c r="T1317" t="s">
        <v>8325</v>
      </c>
    </row>
    <row r="1318" spans="1:20" ht="42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3"/>
        <v>42428.961909722217</v>
      </c>
      <c r="K1318">
        <v>1453676709</v>
      </c>
      <c r="L1318" s="10">
        <f t="shared" si="84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1.333333333330966E-3</v>
      </c>
      <c r="R1318" s="6">
        <f t="shared" si="85"/>
        <v>1</v>
      </c>
      <c r="S1318" t="s">
        <v>8323</v>
      </c>
      <c r="T1318" t="s">
        <v>8325</v>
      </c>
    </row>
    <row r="1319" spans="1:20" ht="57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3"/>
        <v>42572.583333333328</v>
      </c>
      <c r="K1319">
        <v>1464586746</v>
      </c>
      <c r="L1319" s="10">
        <f t="shared" si="84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5.7335000000000029</v>
      </c>
      <c r="R1319" s="6">
        <f t="shared" si="85"/>
        <v>5743</v>
      </c>
      <c r="S1319" t="s">
        <v>8323</v>
      </c>
      <c r="T1319" t="s">
        <v>8325</v>
      </c>
    </row>
    <row r="1320" spans="1:20" ht="42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3"/>
        <v>42015.043657407412</v>
      </c>
      <c r="K1320">
        <v>1418346172</v>
      </c>
      <c r="L1320" s="10">
        <f t="shared" si="84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15.324999999999999</v>
      </c>
      <c r="R1320" s="6">
        <f t="shared" si="85"/>
        <v>3132.5</v>
      </c>
      <c r="S1320" t="s">
        <v>8323</v>
      </c>
      <c r="T1320" t="s">
        <v>8325</v>
      </c>
    </row>
    <row r="1321" spans="1:20" ht="42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3"/>
        <v>41831.666666666664</v>
      </c>
      <c r="K1321">
        <v>1403810965</v>
      </c>
      <c r="L1321" s="10">
        <f t="shared" si="84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15.103448275862064</v>
      </c>
      <c r="R1321" s="6">
        <f t="shared" si="85"/>
        <v>442.5</v>
      </c>
      <c r="S1321" t="s">
        <v>8323</v>
      </c>
      <c r="T1321" t="s">
        <v>8325</v>
      </c>
    </row>
    <row r="1322" spans="1:20" ht="42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3"/>
        <v>42734.958333333328</v>
      </c>
      <c r="K1322">
        <v>1480610046</v>
      </c>
      <c r="L1322" s="10">
        <f t="shared" si="84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0.50299999999999789</v>
      </c>
      <c r="R1322" s="6">
        <f t="shared" si="85"/>
        <v>253</v>
      </c>
      <c r="S1322" t="s">
        <v>8323</v>
      </c>
      <c r="T1322" t="s">
        <v>8325</v>
      </c>
    </row>
    <row r="1323" spans="1:20" ht="42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3"/>
        <v>42727.74927083333</v>
      </c>
      <c r="K1323">
        <v>1479923937</v>
      </c>
      <c r="L1323" s="10">
        <f t="shared" si="84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1.3028138528138555</v>
      </c>
      <c r="R1323" s="6">
        <f t="shared" si="85"/>
        <v>3013</v>
      </c>
      <c r="S1323" t="s">
        <v>8323</v>
      </c>
      <c r="T1323" t="s">
        <v>8325</v>
      </c>
    </row>
    <row r="1324" spans="1:20" ht="42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3"/>
        <v>42145.656539351854</v>
      </c>
      <c r="K1324">
        <v>1429631125</v>
      </c>
      <c r="L1324" s="10">
        <f t="shared" si="84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0.30285714285713805</v>
      </c>
      <c r="R1324" s="6">
        <f t="shared" si="85"/>
        <v>55</v>
      </c>
      <c r="S1324" t="s">
        <v>8323</v>
      </c>
      <c r="T1324" t="s">
        <v>8325</v>
      </c>
    </row>
    <row r="1325" spans="1:20" ht="42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3"/>
        <v>42486.288194444445</v>
      </c>
      <c r="K1325">
        <v>1458665146</v>
      </c>
      <c r="L1325" s="10">
        <f t="shared" si="84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8.879999999999999</v>
      </c>
      <c r="R1325" s="6">
        <f t="shared" si="85"/>
        <v>688</v>
      </c>
      <c r="S1325" t="s">
        <v>8323</v>
      </c>
      <c r="T1325" t="s">
        <v>8325</v>
      </c>
    </row>
    <row r="1326" spans="1:20" ht="42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3"/>
        <v>42656.633703703701</v>
      </c>
      <c r="K1326">
        <v>1473779552</v>
      </c>
      <c r="L1326" s="10">
        <f t="shared" si="84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9.8400000000000034</v>
      </c>
      <c r="R1326" s="6">
        <f t="shared" si="85"/>
        <v>2505</v>
      </c>
      <c r="S1326" t="s">
        <v>8323</v>
      </c>
      <c r="T1326" t="s">
        <v>8325</v>
      </c>
    </row>
    <row r="1327" spans="1:20" ht="42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3"/>
        <v>42734.086053240739</v>
      </c>
      <c r="K1327">
        <v>1480471435</v>
      </c>
      <c r="L1327" s="10">
        <f t="shared" si="84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2.4299999999999988</v>
      </c>
      <c r="R1327" s="6">
        <f t="shared" si="85"/>
        <v>247</v>
      </c>
      <c r="S1327" t="s">
        <v>8323</v>
      </c>
      <c r="T1327" t="s">
        <v>8325</v>
      </c>
    </row>
    <row r="1328" spans="1:20" ht="42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3"/>
        <v>42019.791990740734</v>
      </c>
      <c r="K1328">
        <v>1417460428</v>
      </c>
      <c r="L1328" s="10">
        <f t="shared" si="84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1.1299999999999977</v>
      </c>
      <c r="R1328" s="6">
        <f t="shared" si="85"/>
        <v>570.5</v>
      </c>
      <c r="S1328" t="s">
        <v>8323</v>
      </c>
      <c r="T1328" t="s">
        <v>8325</v>
      </c>
    </row>
    <row r="1329" spans="1:20" ht="42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3"/>
        <v>42153.678645833337</v>
      </c>
      <c r="K1329">
        <v>1430324235</v>
      </c>
      <c r="L1329" s="10">
        <f t="shared" si="84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</v>
      </c>
      <c r="R1329" s="6">
        <f t="shared" si="85"/>
        <v>873</v>
      </c>
      <c r="S1329" t="s">
        <v>8323</v>
      </c>
      <c r="T1329" t="s">
        <v>8325</v>
      </c>
    </row>
    <row r="1330" spans="1:20" ht="42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3"/>
        <v>42657.642754629633</v>
      </c>
      <c r="K1330">
        <v>1472570734</v>
      </c>
      <c r="L1330" s="10">
        <f t="shared" si="84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2.3306666666666698</v>
      </c>
      <c r="R1330" s="6">
        <f t="shared" si="85"/>
        <v>881.5</v>
      </c>
      <c r="S1330" t="s">
        <v>8323</v>
      </c>
      <c r="T1330" t="s">
        <v>8325</v>
      </c>
    </row>
    <row r="1331" spans="1:20" ht="42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3"/>
        <v>41975.263252314813</v>
      </c>
      <c r="K1331">
        <v>1414041545</v>
      </c>
      <c r="L1331" s="10">
        <f t="shared" si="84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0.81599999999999451</v>
      </c>
      <c r="R1331" s="6">
        <f t="shared" si="85"/>
        <v>208.5</v>
      </c>
      <c r="S1331" t="s">
        <v>8323</v>
      </c>
      <c r="T1331" t="s">
        <v>8325</v>
      </c>
    </row>
    <row r="1332" spans="1:20" ht="42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3"/>
        <v>42553.166666666672</v>
      </c>
      <c r="K1332">
        <v>1464763109</v>
      </c>
      <c r="L1332" s="10">
        <f t="shared" si="84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22.494285714285709</v>
      </c>
      <c r="R1332" s="6">
        <f t="shared" si="85"/>
        <v>3961.5</v>
      </c>
      <c r="S1332" t="s">
        <v>8323</v>
      </c>
      <c r="T1332" t="s">
        <v>8325</v>
      </c>
    </row>
    <row r="1333" spans="1:20" ht="42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3"/>
        <v>42599.50409722222</v>
      </c>
      <c r="K1333">
        <v>1468843554</v>
      </c>
      <c r="L1333" s="10">
        <f t="shared" si="84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1.3668000000000013</v>
      </c>
      <c r="R1333" s="6">
        <f t="shared" si="85"/>
        <v>1725.5</v>
      </c>
      <c r="S1333" t="s">
        <v>8323</v>
      </c>
      <c r="T1333" t="s">
        <v>8325</v>
      </c>
    </row>
    <row r="1334" spans="1:20" ht="42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3"/>
        <v>42762.060277777782</v>
      </c>
      <c r="K1334">
        <v>1482888408</v>
      </c>
      <c r="L1334" s="10">
        <f t="shared" si="84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>
        <f t="shared" si="85"/>
        <v>0</v>
      </c>
      <c r="S1334" t="s">
        <v>8323</v>
      </c>
      <c r="T1334" t="s">
        <v>8325</v>
      </c>
    </row>
    <row r="1335" spans="1:20" ht="42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3"/>
        <v>41836.106770833336</v>
      </c>
      <c r="K1335">
        <v>1402886025</v>
      </c>
      <c r="L1335" s="10">
        <f t="shared" si="84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>
        <f t="shared" si="85"/>
        <v>0</v>
      </c>
      <c r="S1335" t="s">
        <v>8323</v>
      </c>
      <c r="T1335" t="s">
        <v>8325</v>
      </c>
    </row>
    <row r="1336" spans="1:20" ht="42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3"/>
        <v>42440.774155092593</v>
      </c>
      <c r="K1336">
        <v>1455129287</v>
      </c>
      <c r="L1336" s="10">
        <f t="shared" si="84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10.754135338345861</v>
      </c>
      <c r="R1336" s="6">
        <f t="shared" si="85"/>
        <v>7289.5</v>
      </c>
      <c r="S1336" t="s">
        <v>8323</v>
      </c>
      <c r="T1336" t="s">
        <v>8325</v>
      </c>
    </row>
    <row r="1337" spans="1:20" ht="42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3"/>
        <v>42343.936365740738</v>
      </c>
      <c r="K1337">
        <v>1446762502</v>
      </c>
      <c r="L1337" s="10">
        <f t="shared" si="84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19.759999999999998</v>
      </c>
      <c r="R1337" s="6">
        <f t="shared" si="85"/>
        <v>2478</v>
      </c>
      <c r="S1337" t="s">
        <v>8323</v>
      </c>
      <c r="T1337" t="s">
        <v>8325</v>
      </c>
    </row>
    <row r="1338" spans="1:20" ht="42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3"/>
        <v>41990.863750000004</v>
      </c>
      <c r="K1338">
        <v>1415825028</v>
      </c>
      <c r="L1338" s="10">
        <f t="shared" si="84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ref="Q1338:Q1401" si="86">(1+((E1338-D1338)/D1338))*100</f>
        <v>84.946999999999989</v>
      </c>
      <c r="R1338" s="6">
        <f t="shared" si="85"/>
        <v>42585.5</v>
      </c>
      <c r="S1338" t="s">
        <v>8323</v>
      </c>
      <c r="T1338" t="s">
        <v>8325</v>
      </c>
    </row>
    <row r="1339" spans="1:20" ht="42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3"/>
        <v>42797.577303240745</v>
      </c>
      <c r="K1339">
        <v>1485957079</v>
      </c>
      <c r="L1339" s="10">
        <f t="shared" si="84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6"/>
        <v>49.382000000000005</v>
      </c>
      <c r="R1339" s="6">
        <f t="shared" si="85"/>
        <v>12415.5</v>
      </c>
      <c r="S1339" t="s">
        <v>8323</v>
      </c>
      <c r="T1339" t="s">
        <v>8325</v>
      </c>
    </row>
    <row r="1340" spans="1:20" ht="42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3"/>
        <v>42218.803622685184</v>
      </c>
      <c r="K1340">
        <v>1435951033</v>
      </c>
      <c r="L1340" s="10">
        <f t="shared" si="84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6"/>
        <v>3.3033333333333359</v>
      </c>
      <c r="R1340" s="6">
        <f t="shared" si="85"/>
        <v>503</v>
      </c>
      <c r="S1340" t="s">
        <v>8323</v>
      </c>
      <c r="T1340" t="s">
        <v>8325</v>
      </c>
    </row>
    <row r="1341" spans="1:20" ht="28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3"/>
        <v>41981.688831018517</v>
      </c>
      <c r="K1341">
        <v>1414164715</v>
      </c>
      <c r="L1341" s="10">
        <f t="shared" si="84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6"/>
        <v>6.633999999999995</v>
      </c>
      <c r="R1341" s="6">
        <f t="shared" si="85"/>
        <v>1677</v>
      </c>
      <c r="S1341" t="s">
        <v>8323</v>
      </c>
      <c r="T1341" t="s">
        <v>8325</v>
      </c>
    </row>
    <row r="1342" spans="1:20" ht="42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3"/>
        <v>41866.595520833333</v>
      </c>
      <c r="K1342">
        <v>1405520253</v>
      </c>
      <c r="L1342" s="10">
        <f t="shared" si="84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6"/>
        <v>0</v>
      </c>
      <c r="R1342" s="6">
        <f t="shared" si="85"/>
        <v>0</v>
      </c>
      <c r="S1342" t="s">
        <v>8323</v>
      </c>
      <c r="T1342" t="s">
        <v>8325</v>
      </c>
    </row>
    <row r="1343" spans="1:20" ht="42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3"/>
        <v>42644.624039351853</v>
      </c>
      <c r="K1343">
        <v>1472569117</v>
      </c>
      <c r="L1343" s="10">
        <f t="shared" si="84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6"/>
        <v>70.36</v>
      </c>
      <c r="R1343" s="6">
        <f t="shared" si="85"/>
        <v>8818</v>
      </c>
      <c r="S1343" t="s">
        <v>8323</v>
      </c>
      <c r="T1343" t="s">
        <v>8325</v>
      </c>
    </row>
    <row r="1344" spans="1:20" ht="42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3"/>
        <v>42202.816423611104</v>
      </c>
      <c r="K1344">
        <v>1434569739</v>
      </c>
      <c r="L1344" s="10">
        <f t="shared" si="84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6"/>
        <v>0.20000000000000018</v>
      </c>
      <c r="R1344" s="6">
        <f t="shared" si="85"/>
        <v>50.5</v>
      </c>
      <c r="S1344" t="s">
        <v>8323</v>
      </c>
      <c r="T1344" t="s">
        <v>8325</v>
      </c>
    </row>
    <row r="1345" spans="1:20" ht="42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3"/>
        <v>42601.165972222225</v>
      </c>
      <c r="K1345">
        <v>1466512683</v>
      </c>
      <c r="L1345" s="10">
        <f t="shared" si="84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6"/>
        <v>102.298</v>
      </c>
      <c r="R1345" s="6">
        <f t="shared" si="85"/>
        <v>25736</v>
      </c>
      <c r="S1345" t="s">
        <v>8323</v>
      </c>
      <c r="T1345" t="s">
        <v>8325</v>
      </c>
    </row>
    <row r="1346" spans="1:20" ht="42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3"/>
        <v>42551.789803240739</v>
      </c>
      <c r="K1346">
        <v>1464807439</v>
      </c>
      <c r="L1346" s="10">
        <f t="shared" si="84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6"/>
        <v>377.73333333333335</v>
      </c>
      <c r="R1346" s="6">
        <f t="shared" si="85"/>
        <v>2902.5</v>
      </c>
      <c r="S1346" t="s">
        <v>8326</v>
      </c>
      <c r="T1346" t="s">
        <v>8327</v>
      </c>
    </row>
    <row r="1347" spans="1:20" ht="42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7">(((I1347/60)/60)/24)+DATE(1970,1,1)</f>
        <v>41834.814340277779</v>
      </c>
      <c r="K1347">
        <v>1402342359</v>
      </c>
      <c r="L1347" s="10">
        <f t="shared" ref="L1347:L1410" si="88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6"/>
        <v>125</v>
      </c>
      <c r="R1347" s="6">
        <f t="shared" ref="R1347:R1410" si="89">AVERAGE(E1347,N1347)</f>
        <v>191</v>
      </c>
      <c r="S1347" t="s">
        <v>8326</v>
      </c>
      <c r="T1347" t="s">
        <v>8327</v>
      </c>
    </row>
    <row r="1348" spans="1:20" ht="42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7"/>
        <v>41452.075821759259</v>
      </c>
      <c r="K1348">
        <v>1369705751</v>
      </c>
      <c r="L1348" s="10">
        <f t="shared" si="8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147.32653061224491</v>
      </c>
      <c r="R1348" s="6">
        <f t="shared" si="89"/>
        <v>3684</v>
      </c>
      <c r="S1348" t="s">
        <v>8326</v>
      </c>
      <c r="T1348" t="s">
        <v>8327</v>
      </c>
    </row>
    <row r="1349" spans="1:20" ht="42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7"/>
        <v>42070.638020833328</v>
      </c>
      <c r="K1349">
        <v>1423149525</v>
      </c>
      <c r="L1349" s="10">
        <f t="shared" si="8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102.2</v>
      </c>
      <c r="R1349" s="6">
        <f t="shared" si="89"/>
        <v>1293</v>
      </c>
      <c r="S1349" t="s">
        <v>8326</v>
      </c>
      <c r="T1349" t="s">
        <v>8327</v>
      </c>
    </row>
    <row r="1350" spans="1:20" ht="42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7"/>
        <v>41991.506168981476</v>
      </c>
      <c r="K1350">
        <v>1416485333</v>
      </c>
      <c r="L1350" s="10">
        <f t="shared" si="88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101.8723404255319</v>
      </c>
      <c r="R1350" s="6">
        <f t="shared" si="89"/>
        <v>3005.5</v>
      </c>
      <c r="S1350" t="s">
        <v>8326</v>
      </c>
      <c r="T1350" t="s">
        <v>8327</v>
      </c>
    </row>
    <row r="1351" spans="1:20" ht="42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7"/>
        <v>42354.290972222225</v>
      </c>
      <c r="K1351">
        <v>1447055935</v>
      </c>
      <c r="L1351" s="10">
        <f t="shared" si="8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204.2</v>
      </c>
      <c r="R1351" s="6">
        <f t="shared" si="89"/>
        <v>5191</v>
      </c>
      <c r="S1351" t="s">
        <v>8326</v>
      </c>
      <c r="T1351" t="s">
        <v>8327</v>
      </c>
    </row>
    <row r="1352" spans="1:20" ht="42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7"/>
        <v>42364.013124999998</v>
      </c>
      <c r="K1352">
        <v>1448497134</v>
      </c>
      <c r="L1352" s="10">
        <f t="shared" si="8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104.05</v>
      </c>
      <c r="R1352" s="6">
        <f t="shared" si="89"/>
        <v>2640.25</v>
      </c>
      <c r="S1352" t="s">
        <v>8326</v>
      </c>
      <c r="T1352" t="s">
        <v>8327</v>
      </c>
    </row>
    <row r="1353" spans="1:20" ht="28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7"/>
        <v>42412.74009259259</v>
      </c>
      <c r="K1353">
        <v>1452707144</v>
      </c>
      <c r="L1353" s="10">
        <f t="shared" si="8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101.265</v>
      </c>
      <c r="R1353" s="6">
        <f t="shared" si="89"/>
        <v>10186.5</v>
      </c>
      <c r="S1353" t="s">
        <v>8326</v>
      </c>
      <c r="T1353" t="s">
        <v>8327</v>
      </c>
    </row>
    <row r="1354" spans="1:20" ht="42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7"/>
        <v>42252.165972222225</v>
      </c>
      <c r="K1354">
        <v>1436968366</v>
      </c>
      <c r="L1354" s="10">
        <f t="shared" si="8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136.13999999999999</v>
      </c>
      <c r="R1354" s="6">
        <f t="shared" si="89"/>
        <v>6920.5</v>
      </c>
      <c r="S1354" t="s">
        <v>8326</v>
      </c>
      <c r="T1354" t="s">
        <v>8327</v>
      </c>
    </row>
    <row r="1355" spans="1:20" ht="28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7"/>
        <v>41344</v>
      </c>
      <c r="K1355">
        <v>1359946188</v>
      </c>
      <c r="L1355" s="10">
        <f t="shared" si="8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133.6</v>
      </c>
      <c r="R1355" s="6">
        <f t="shared" si="89"/>
        <v>689</v>
      </c>
      <c r="S1355" t="s">
        <v>8326</v>
      </c>
      <c r="T1355" t="s">
        <v>8327</v>
      </c>
    </row>
    <row r="1356" spans="1:20" ht="42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7"/>
        <v>42532.807627314818</v>
      </c>
      <c r="K1356">
        <v>1463080979</v>
      </c>
      <c r="L1356" s="10">
        <f t="shared" si="8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130.25</v>
      </c>
      <c r="R1356" s="6">
        <f t="shared" si="89"/>
        <v>813.5</v>
      </c>
      <c r="S1356" t="s">
        <v>8326</v>
      </c>
      <c r="T1356" t="s">
        <v>8327</v>
      </c>
    </row>
    <row r="1357" spans="1:20" ht="57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7"/>
        <v>41243.416666666664</v>
      </c>
      <c r="K1357">
        <v>1351663605</v>
      </c>
      <c r="L1357" s="10">
        <f t="shared" si="8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122.67999999999999</v>
      </c>
      <c r="R1357" s="6">
        <f t="shared" si="89"/>
        <v>1594</v>
      </c>
      <c r="S1357" t="s">
        <v>8326</v>
      </c>
      <c r="T1357" t="s">
        <v>8327</v>
      </c>
    </row>
    <row r="1358" spans="1:20" ht="42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7"/>
        <v>41460.038888888892</v>
      </c>
      <c r="K1358">
        <v>1370393760</v>
      </c>
      <c r="L1358" s="10">
        <f t="shared" si="8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182.81058823529412</v>
      </c>
      <c r="R1358" s="6">
        <f t="shared" si="89"/>
        <v>3151.28</v>
      </c>
      <c r="S1358" t="s">
        <v>8326</v>
      </c>
      <c r="T1358" t="s">
        <v>8327</v>
      </c>
    </row>
    <row r="1359" spans="1:20" ht="42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7"/>
        <v>41334.249305555553</v>
      </c>
      <c r="K1359">
        <v>1359587137</v>
      </c>
      <c r="L1359" s="10">
        <f t="shared" si="8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125.30000000000001</v>
      </c>
      <c r="R1359" s="6">
        <f t="shared" si="89"/>
        <v>1285.5</v>
      </c>
      <c r="S1359" t="s">
        <v>8326</v>
      </c>
      <c r="T1359" t="s">
        <v>8327</v>
      </c>
    </row>
    <row r="1360" spans="1:20" ht="42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7"/>
        <v>40719.570868055554</v>
      </c>
      <c r="K1360">
        <v>1306417323</v>
      </c>
      <c r="L1360" s="10">
        <f t="shared" si="8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111.66666666666667</v>
      </c>
      <c r="R1360" s="6">
        <f t="shared" si="89"/>
        <v>1699.5</v>
      </c>
      <c r="S1360" t="s">
        <v>8326</v>
      </c>
      <c r="T1360" t="s">
        <v>8327</v>
      </c>
    </row>
    <row r="1361" spans="1:20" ht="42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7"/>
        <v>40730.814699074072</v>
      </c>
      <c r="K1361">
        <v>1304623990</v>
      </c>
      <c r="L1361" s="10">
        <f t="shared" si="8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115.75757575757575</v>
      </c>
      <c r="R1361" s="6">
        <f t="shared" si="89"/>
        <v>391.5</v>
      </c>
      <c r="S1361" t="s">
        <v>8326</v>
      </c>
      <c r="T1361" t="s">
        <v>8327</v>
      </c>
    </row>
    <row r="1362" spans="1:20" ht="28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7"/>
        <v>41123.900694444441</v>
      </c>
      <c r="K1362">
        <v>1341524220</v>
      </c>
      <c r="L1362" s="10">
        <f t="shared" si="8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173.2</v>
      </c>
      <c r="R1362" s="6">
        <f t="shared" si="89"/>
        <v>1339.5</v>
      </c>
      <c r="S1362" t="s">
        <v>8326</v>
      </c>
      <c r="T1362" t="s">
        <v>8327</v>
      </c>
    </row>
    <row r="1363" spans="1:20" ht="42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7"/>
        <v>41811.717268518521</v>
      </c>
      <c r="K1363">
        <v>1400778772</v>
      </c>
      <c r="L1363" s="10">
        <f t="shared" si="8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125.98333333333333</v>
      </c>
      <c r="R1363" s="6">
        <f t="shared" si="89"/>
        <v>3911.5</v>
      </c>
      <c r="S1363" t="s">
        <v>8326</v>
      </c>
      <c r="T1363" t="s">
        <v>8327</v>
      </c>
    </row>
    <row r="1364" spans="1:20" ht="28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7"/>
        <v>41524.934386574074</v>
      </c>
      <c r="K1364">
        <v>1373408731</v>
      </c>
      <c r="L1364" s="10">
        <f t="shared" si="8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109.1</v>
      </c>
      <c r="R1364" s="6">
        <f t="shared" si="89"/>
        <v>558</v>
      </c>
      <c r="S1364" t="s">
        <v>8326</v>
      </c>
      <c r="T1364" t="s">
        <v>8327</v>
      </c>
    </row>
    <row r="1365" spans="1:20" ht="42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7"/>
        <v>42415.332638888889</v>
      </c>
      <c r="K1365">
        <v>1453925727</v>
      </c>
      <c r="L1365" s="10">
        <f t="shared" si="8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100</v>
      </c>
      <c r="R1365" s="6">
        <f t="shared" si="89"/>
        <v>102.5</v>
      </c>
      <c r="S1365" t="s">
        <v>8326</v>
      </c>
      <c r="T1365" t="s">
        <v>8327</v>
      </c>
    </row>
    <row r="1366" spans="1:20" ht="42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7"/>
        <v>42011.6956712963</v>
      </c>
      <c r="K1366">
        <v>1415464906</v>
      </c>
      <c r="L1366" s="10">
        <f t="shared" si="8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118.64285714285714</v>
      </c>
      <c r="R1366" s="6">
        <f t="shared" si="89"/>
        <v>24987</v>
      </c>
      <c r="S1366" t="s">
        <v>8329</v>
      </c>
      <c r="T1366" t="s">
        <v>8330</v>
      </c>
    </row>
    <row r="1367" spans="1:20" ht="42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7"/>
        <v>42079.691574074073</v>
      </c>
      <c r="K1367">
        <v>1423935352</v>
      </c>
      <c r="L1367" s="10">
        <f t="shared" si="8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100.26666666666667</v>
      </c>
      <c r="R1367" s="6">
        <f t="shared" si="89"/>
        <v>3806</v>
      </c>
      <c r="S1367" t="s">
        <v>8329</v>
      </c>
      <c r="T1367" t="s">
        <v>8330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7"/>
        <v>41970.037766203706</v>
      </c>
      <c r="K1368">
        <v>1413158063</v>
      </c>
      <c r="L1368" s="10">
        <f t="shared" si="8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126.48920000000001</v>
      </c>
      <c r="R1368" s="6">
        <f t="shared" si="89"/>
        <v>4816.8450000000003</v>
      </c>
      <c r="S1368" t="s">
        <v>8329</v>
      </c>
      <c r="T1368" t="s">
        <v>8330</v>
      </c>
    </row>
    <row r="1369" spans="1:20" ht="42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7"/>
        <v>42322.044560185182</v>
      </c>
      <c r="K1369">
        <v>1444867450</v>
      </c>
      <c r="L1369" s="10">
        <f t="shared" si="8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114.26</v>
      </c>
      <c r="R1369" s="6">
        <f t="shared" si="89"/>
        <v>2901.5</v>
      </c>
      <c r="S1369" t="s">
        <v>8329</v>
      </c>
      <c r="T1369" t="s">
        <v>8330</v>
      </c>
    </row>
    <row r="1370" spans="1:20" ht="42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7"/>
        <v>42170.190902777773</v>
      </c>
      <c r="K1370">
        <v>1432269294</v>
      </c>
      <c r="L1370" s="10">
        <f t="shared" si="8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110.7</v>
      </c>
      <c r="R1370" s="6">
        <f t="shared" si="89"/>
        <v>2811</v>
      </c>
      <c r="S1370" t="s">
        <v>8329</v>
      </c>
      <c r="T1370" t="s">
        <v>8330</v>
      </c>
    </row>
    <row r="1371" spans="1:20" ht="42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7"/>
        <v>41740.594282407408</v>
      </c>
      <c r="K1371">
        <v>1394633746</v>
      </c>
      <c r="L1371" s="10">
        <f t="shared" si="8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105.34805315203954</v>
      </c>
      <c r="R1371" s="6">
        <f t="shared" si="89"/>
        <v>17248.314999999999</v>
      </c>
      <c r="S1371" t="s">
        <v>8329</v>
      </c>
      <c r="T1371" t="s">
        <v>8330</v>
      </c>
    </row>
    <row r="1372" spans="1:20" ht="28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7"/>
        <v>41563.00335648148</v>
      </c>
      <c r="K1372">
        <v>1380585890</v>
      </c>
      <c r="L1372" s="10">
        <f t="shared" si="8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103.66666666666666</v>
      </c>
      <c r="R1372" s="6">
        <f t="shared" si="89"/>
        <v>787.5</v>
      </c>
      <c r="S1372" t="s">
        <v>8329</v>
      </c>
      <c r="T1372" t="s">
        <v>8330</v>
      </c>
    </row>
    <row r="1373" spans="1:20" ht="42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7"/>
        <v>42131.758587962962</v>
      </c>
      <c r="K1373">
        <v>1428430342</v>
      </c>
      <c r="L1373" s="10">
        <f t="shared" si="8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107.08672667523933</v>
      </c>
      <c r="R1373" s="6">
        <f t="shared" si="89"/>
        <v>3782.5</v>
      </c>
      <c r="S1373" t="s">
        <v>8329</v>
      </c>
      <c r="T1373" t="s">
        <v>8330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7"/>
        <v>41102.739953703705</v>
      </c>
      <c r="K1374">
        <v>1339523132</v>
      </c>
      <c r="L1374" s="10">
        <f t="shared" si="8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124</v>
      </c>
      <c r="R1374" s="6">
        <f t="shared" si="89"/>
        <v>318</v>
      </c>
      <c r="S1374" t="s">
        <v>8329</v>
      </c>
      <c r="T1374" t="s">
        <v>8330</v>
      </c>
    </row>
    <row r="1375" spans="1:20" ht="28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7"/>
        <v>42734.95177083333</v>
      </c>
      <c r="K1375">
        <v>1480546233</v>
      </c>
      <c r="L1375" s="10">
        <f t="shared" si="8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105.01</v>
      </c>
      <c r="R1375" s="6">
        <f t="shared" si="89"/>
        <v>5276.5</v>
      </c>
      <c r="S1375" t="s">
        <v>8329</v>
      </c>
      <c r="T1375" t="s">
        <v>8330</v>
      </c>
    </row>
    <row r="1376" spans="1:20" ht="42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7"/>
        <v>42454.12023148148</v>
      </c>
      <c r="K1376">
        <v>1456285988</v>
      </c>
      <c r="L1376" s="10">
        <f t="shared" si="8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189.46666666666667</v>
      </c>
      <c r="R1376" s="6">
        <f t="shared" si="89"/>
        <v>1454</v>
      </c>
      <c r="S1376" t="s">
        <v>8329</v>
      </c>
      <c r="T1376" t="s">
        <v>8330</v>
      </c>
    </row>
    <row r="1377" spans="1:20" ht="42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7"/>
        <v>42750.066192129627</v>
      </c>
      <c r="K1377">
        <v>1481852119</v>
      </c>
      <c r="L1377" s="10">
        <f t="shared" si="8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171.32499999999999</v>
      </c>
      <c r="R1377" s="6">
        <f t="shared" si="89"/>
        <v>3481</v>
      </c>
      <c r="S1377" t="s">
        <v>8329</v>
      </c>
      <c r="T1377" t="s">
        <v>8330</v>
      </c>
    </row>
    <row r="1378" spans="1:20" ht="28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7"/>
        <v>42707.710717592592</v>
      </c>
      <c r="K1378">
        <v>1478189006</v>
      </c>
      <c r="L1378" s="10">
        <f t="shared" si="8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252.48648648648651</v>
      </c>
      <c r="R1378" s="6">
        <f t="shared" si="89"/>
        <v>4755</v>
      </c>
      <c r="S1378" t="s">
        <v>8329</v>
      </c>
      <c r="T1378" t="s">
        <v>8330</v>
      </c>
    </row>
    <row r="1379" spans="1:20" ht="42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7"/>
        <v>42769.174305555556</v>
      </c>
      <c r="K1379">
        <v>1484198170</v>
      </c>
      <c r="L1379" s="10">
        <f t="shared" si="8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116.15384615384616</v>
      </c>
      <c r="R1379" s="6">
        <f t="shared" si="89"/>
        <v>770.5</v>
      </c>
      <c r="S1379" t="s">
        <v>8329</v>
      </c>
      <c r="T1379" t="s">
        <v>8330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7"/>
        <v>42583.759374999994</v>
      </c>
      <c r="K1380">
        <v>1468779210</v>
      </c>
      <c r="L1380" s="10">
        <f t="shared" si="8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203.35000000000002</v>
      </c>
      <c r="R1380" s="6">
        <f t="shared" si="89"/>
        <v>2100</v>
      </c>
      <c r="S1380" t="s">
        <v>8329</v>
      </c>
      <c r="T1380" t="s">
        <v>8330</v>
      </c>
    </row>
    <row r="1381" spans="1:20" ht="28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7"/>
        <v>42160.491620370376</v>
      </c>
      <c r="K1381">
        <v>1430912876</v>
      </c>
      <c r="L1381" s="10">
        <f t="shared" si="8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111.60000000000001</v>
      </c>
      <c r="R1381" s="6">
        <f t="shared" si="89"/>
        <v>5655.5</v>
      </c>
      <c r="S1381" t="s">
        <v>8329</v>
      </c>
      <c r="T1381" t="s">
        <v>8330</v>
      </c>
    </row>
    <row r="1382" spans="1:20" ht="28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7"/>
        <v>42164.083333333328</v>
      </c>
      <c r="K1382">
        <v>1431886706</v>
      </c>
      <c r="L1382" s="10">
        <f t="shared" si="8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424</v>
      </c>
      <c r="R1382" s="6">
        <f t="shared" si="89"/>
        <v>55.5</v>
      </c>
      <c r="S1382" t="s">
        <v>8329</v>
      </c>
      <c r="T1382" t="s">
        <v>8330</v>
      </c>
    </row>
    <row r="1383" spans="1:20" ht="42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7"/>
        <v>42733.214409722219</v>
      </c>
      <c r="K1383">
        <v>1480396125</v>
      </c>
      <c r="L1383" s="10">
        <f t="shared" si="8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107.1</v>
      </c>
      <c r="R1383" s="6">
        <f t="shared" si="89"/>
        <v>2714</v>
      </c>
      <c r="S1383" t="s">
        <v>8329</v>
      </c>
      <c r="T1383" t="s">
        <v>8330</v>
      </c>
    </row>
    <row r="1384" spans="1:20" ht="42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7"/>
        <v>41400.800185185188</v>
      </c>
      <c r="K1384">
        <v>1365275536</v>
      </c>
      <c r="L1384" s="10">
        <f t="shared" si="8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104.3625</v>
      </c>
      <c r="R1384" s="6">
        <f t="shared" si="89"/>
        <v>4248.5</v>
      </c>
      <c r="S1384" t="s">
        <v>8329</v>
      </c>
      <c r="T1384" t="s">
        <v>8330</v>
      </c>
    </row>
    <row r="1385" spans="1:20" ht="42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7"/>
        <v>42727.074976851851</v>
      </c>
      <c r="K1385">
        <v>1480729678</v>
      </c>
      <c r="L1385" s="10">
        <f t="shared" si="8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212.40909090909091</v>
      </c>
      <c r="R1385" s="6">
        <f t="shared" si="89"/>
        <v>2383</v>
      </c>
      <c r="S1385" t="s">
        <v>8329</v>
      </c>
      <c r="T1385" t="s">
        <v>8330</v>
      </c>
    </row>
    <row r="1386" spans="1:20" ht="42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7"/>
        <v>42190.735208333332</v>
      </c>
      <c r="K1386">
        <v>1433525922</v>
      </c>
      <c r="L1386" s="10">
        <f t="shared" si="8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124.08571428571429</v>
      </c>
      <c r="R1386" s="6">
        <f t="shared" si="89"/>
        <v>2203</v>
      </c>
      <c r="S1386" t="s">
        <v>8329</v>
      </c>
      <c r="T1386" t="s">
        <v>8330</v>
      </c>
    </row>
    <row r="1387" spans="1:20" ht="42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7"/>
        <v>42489.507638888885</v>
      </c>
      <c r="K1387">
        <v>1457109121</v>
      </c>
      <c r="L1387" s="10">
        <f t="shared" si="8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110.406125</v>
      </c>
      <c r="R1387" s="6">
        <f t="shared" si="89"/>
        <v>4483.2449999999999</v>
      </c>
      <c r="S1387" t="s">
        <v>8329</v>
      </c>
      <c r="T1387" t="s">
        <v>8330</v>
      </c>
    </row>
    <row r="1388" spans="1:20" ht="28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7"/>
        <v>42214.646863425922</v>
      </c>
      <c r="K1388">
        <v>1435591889</v>
      </c>
      <c r="L1388" s="10">
        <f t="shared" si="8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218.75</v>
      </c>
      <c r="R1388" s="6">
        <f t="shared" si="89"/>
        <v>444.5</v>
      </c>
      <c r="S1388" t="s">
        <v>8329</v>
      </c>
      <c r="T1388" t="s">
        <v>8330</v>
      </c>
    </row>
    <row r="1389" spans="1:20" ht="42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7"/>
        <v>42158.1875</v>
      </c>
      <c r="K1389">
        <v>1430604395</v>
      </c>
      <c r="L1389" s="10">
        <f t="shared" si="8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136.625</v>
      </c>
      <c r="R1389" s="6">
        <f t="shared" si="89"/>
        <v>2771.5</v>
      </c>
      <c r="S1389" t="s">
        <v>8329</v>
      </c>
      <c r="T1389" t="s">
        <v>8330</v>
      </c>
    </row>
    <row r="1390" spans="1:20" ht="42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7"/>
        <v>42660.676388888889</v>
      </c>
      <c r="K1390">
        <v>1474469117</v>
      </c>
      <c r="L1390" s="10">
        <f t="shared" si="8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134.8074</v>
      </c>
      <c r="R1390" s="6">
        <f t="shared" si="89"/>
        <v>3426.1849999999999</v>
      </c>
      <c r="S1390" t="s">
        <v>8329</v>
      </c>
      <c r="T1390" t="s">
        <v>8330</v>
      </c>
    </row>
    <row r="1391" spans="1:20" ht="28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7"/>
        <v>42595.480983796297</v>
      </c>
      <c r="K1391">
        <v>1468495957</v>
      </c>
      <c r="L1391" s="10">
        <f t="shared" si="8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145.4</v>
      </c>
      <c r="R1391" s="6">
        <f t="shared" si="89"/>
        <v>380.5</v>
      </c>
      <c r="S1391" t="s">
        <v>8329</v>
      </c>
      <c r="T1391" t="s">
        <v>8330</v>
      </c>
    </row>
    <row r="1392" spans="1:20" ht="42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7"/>
        <v>42121.716666666667</v>
      </c>
      <c r="K1392">
        <v>1427224606</v>
      </c>
      <c r="L1392" s="10">
        <f t="shared" si="8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109.10714285714285</v>
      </c>
      <c r="R1392" s="6">
        <f t="shared" si="89"/>
        <v>1537</v>
      </c>
      <c r="S1392" t="s">
        <v>8329</v>
      </c>
      <c r="T1392" t="s">
        <v>8330</v>
      </c>
    </row>
    <row r="1393" spans="1:20" ht="42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7"/>
        <v>42238.207638888889</v>
      </c>
      <c r="K1393">
        <v>1436369818</v>
      </c>
      <c r="L1393" s="10">
        <f t="shared" si="8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110.2</v>
      </c>
      <c r="R1393" s="6">
        <f t="shared" si="89"/>
        <v>282</v>
      </c>
      <c r="S1393" t="s">
        <v>8329</v>
      </c>
      <c r="T1393" t="s">
        <v>8330</v>
      </c>
    </row>
    <row r="1394" spans="1:20" ht="42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7"/>
        <v>42432.154930555553</v>
      </c>
      <c r="K1394">
        <v>1454298186</v>
      </c>
      <c r="L1394" s="10">
        <f t="shared" si="8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113.64000000000001</v>
      </c>
      <c r="R1394" s="6">
        <f t="shared" si="89"/>
        <v>1472.5</v>
      </c>
      <c r="S1394" t="s">
        <v>8329</v>
      </c>
      <c r="T1394" t="s">
        <v>8330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7"/>
        <v>42583.681979166664</v>
      </c>
      <c r="K1395">
        <v>1467476523</v>
      </c>
      <c r="L1395" s="10">
        <f t="shared" si="8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102.35000000000001</v>
      </c>
      <c r="R1395" s="6">
        <f t="shared" si="89"/>
        <v>5143.5</v>
      </c>
      <c r="S1395" t="s">
        <v>8329</v>
      </c>
      <c r="T1395" t="s">
        <v>8330</v>
      </c>
    </row>
    <row r="1396" spans="1:20" ht="42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7"/>
        <v>42795.125</v>
      </c>
      <c r="K1396">
        <v>1484623726</v>
      </c>
      <c r="L1396" s="10">
        <f t="shared" si="8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122.13333333333334</v>
      </c>
      <c r="R1396" s="6">
        <f t="shared" si="89"/>
        <v>466.5</v>
      </c>
      <c r="S1396" t="s">
        <v>8329</v>
      </c>
      <c r="T1396" t="s">
        <v>8330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7"/>
        <v>42749.90834490741</v>
      </c>
      <c r="K1397">
        <v>1481838481</v>
      </c>
      <c r="L1397" s="10">
        <f t="shared" si="8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111.88571428571427</v>
      </c>
      <c r="R1397" s="6">
        <f t="shared" si="89"/>
        <v>1999</v>
      </c>
      <c r="S1397" t="s">
        <v>8329</v>
      </c>
      <c r="T1397" t="s">
        <v>8330</v>
      </c>
    </row>
    <row r="1398" spans="1:20" ht="42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7"/>
        <v>42048.99863425926</v>
      </c>
      <c r="K1398">
        <v>1421279882</v>
      </c>
      <c r="L1398" s="10">
        <f t="shared" si="8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107.3</v>
      </c>
      <c r="R1398" s="6">
        <f t="shared" si="89"/>
        <v>3255.5</v>
      </c>
      <c r="S1398" t="s">
        <v>8329</v>
      </c>
      <c r="T1398" t="s">
        <v>8330</v>
      </c>
    </row>
    <row r="1399" spans="1:20" ht="42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7"/>
        <v>42670.888194444444</v>
      </c>
      <c r="K1399">
        <v>1475013710</v>
      </c>
      <c r="L1399" s="10">
        <f t="shared" si="8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113.85000000000001</v>
      </c>
      <c r="R1399" s="6">
        <f t="shared" si="89"/>
        <v>5771.5</v>
      </c>
      <c r="S1399" t="s">
        <v>8329</v>
      </c>
      <c r="T1399" t="s">
        <v>8330</v>
      </c>
    </row>
    <row r="1400" spans="1:20" ht="42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7"/>
        <v>42556.874236111107</v>
      </c>
      <c r="K1400">
        <v>1465160334</v>
      </c>
      <c r="L1400" s="10">
        <f t="shared" si="8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109.68181818181819</v>
      </c>
      <c r="R1400" s="6">
        <f t="shared" si="89"/>
        <v>2445.5</v>
      </c>
      <c r="S1400" t="s">
        <v>8329</v>
      </c>
      <c r="T1400" t="s">
        <v>8330</v>
      </c>
    </row>
    <row r="1401" spans="1:20" ht="42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7"/>
        <v>41919.004317129627</v>
      </c>
      <c r="K1401">
        <v>1410048373</v>
      </c>
      <c r="L1401" s="10">
        <f t="shared" si="8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126.14444444444443</v>
      </c>
      <c r="R1401" s="6">
        <f t="shared" si="89"/>
        <v>5768.5</v>
      </c>
      <c r="S1401" t="s">
        <v>8329</v>
      </c>
      <c r="T1401" t="s">
        <v>8330</v>
      </c>
    </row>
    <row r="1402" spans="1:20" ht="42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7"/>
        <v>42533.229166666672</v>
      </c>
      <c r="K1402">
        <v>1462695073</v>
      </c>
      <c r="L1402" s="10">
        <f t="shared" si="8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ref="Q1402:Q1465" si="90">(1+((E1402-D1402)/D1402))*100</f>
        <v>167.42857142857144</v>
      </c>
      <c r="R1402" s="6">
        <f t="shared" si="89"/>
        <v>310</v>
      </c>
      <c r="S1402" t="s">
        <v>8329</v>
      </c>
      <c r="T1402" t="s">
        <v>8330</v>
      </c>
    </row>
    <row r="1403" spans="1:20" ht="42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7"/>
        <v>41420.99622685185</v>
      </c>
      <c r="K1403">
        <v>1367798074</v>
      </c>
      <c r="L1403" s="10">
        <f t="shared" si="8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90"/>
        <v>496.51999999999992</v>
      </c>
      <c r="R1403" s="6">
        <f t="shared" si="89"/>
        <v>6326.5</v>
      </c>
      <c r="S1403" t="s">
        <v>8329</v>
      </c>
      <c r="T1403" t="s">
        <v>8330</v>
      </c>
    </row>
    <row r="1404" spans="1:20" ht="42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7"/>
        <v>42125.011701388896</v>
      </c>
      <c r="K1404">
        <v>1425259011</v>
      </c>
      <c r="L1404" s="10">
        <f t="shared" si="8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90"/>
        <v>109.16</v>
      </c>
      <c r="R1404" s="6">
        <f t="shared" si="89"/>
        <v>1421</v>
      </c>
      <c r="S1404" t="s">
        <v>8329</v>
      </c>
      <c r="T1404" t="s">
        <v>8330</v>
      </c>
    </row>
    <row r="1405" spans="1:20" ht="42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7"/>
        <v>41481.062905092593</v>
      </c>
      <c r="K1405">
        <v>1372210235</v>
      </c>
      <c r="L1405" s="10">
        <f t="shared" si="8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90"/>
        <v>102.57499999999999</v>
      </c>
      <c r="R1405" s="6">
        <f t="shared" si="89"/>
        <v>2084.5</v>
      </c>
      <c r="S1405" t="s">
        <v>8329</v>
      </c>
      <c r="T1405" t="s">
        <v>8330</v>
      </c>
    </row>
    <row r="1406" spans="1:20" ht="42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7"/>
        <v>42057.510243055556</v>
      </c>
      <c r="K1406">
        <v>1422447285</v>
      </c>
      <c r="L1406" s="10">
        <f t="shared" si="8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90"/>
        <v>1.6620689655172383</v>
      </c>
      <c r="R1406" s="6">
        <f t="shared" si="89"/>
        <v>123</v>
      </c>
      <c r="S1406" t="s">
        <v>8326</v>
      </c>
      <c r="T1406" t="s">
        <v>8345</v>
      </c>
    </row>
    <row r="1407" spans="1:20" ht="28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7"/>
        <v>41971.722233796296</v>
      </c>
      <c r="K1407">
        <v>1414599601</v>
      </c>
      <c r="L1407" s="10">
        <f t="shared" si="8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90"/>
        <v>0.41999999999999815</v>
      </c>
      <c r="R1407" s="6">
        <f t="shared" si="89"/>
        <v>61</v>
      </c>
      <c r="S1407" t="s">
        <v>8326</v>
      </c>
      <c r="T1407" t="s">
        <v>8345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7"/>
        <v>42350.416666666672</v>
      </c>
      <c r="K1408">
        <v>1445336607</v>
      </c>
      <c r="L1408" s="10">
        <f t="shared" si="8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90"/>
        <v>0.12499999999999734</v>
      </c>
      <c r="R1408" s="6">
        <f t="shared" si="89"/>
        <v>9</v>
      </c>
      <c r="S1408" t="s">
        <v>8326</v>
      </c>
      <c r="T1408" t="s">
        <v>8345</v>
      </c>
    </row>
    <row r="1409" spans="1:20" ht="42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7"/>
        <v>41863.536782407406</v>
      </c>
      <c r="K1409">
        <v>1405687978</v>
      </c>
      <c r="L1409" s="10">
        <f t="shared" si="8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90"/>
        <v>0.50000000000000044</v>
      </c>
      <c r="R1409" s="6">
        <f t="shared" si="89"/>
        <v>8.5</v>
      </c>
      <c r="S1409" t="s">
        <v>8326</v>
      </c>
      <c r="T1409" t="s">
        <v>8345</v>
      </c>
    </row>
    <row r="1410" spans="1:20" ht="42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7"/>
        <v>42321.913842592592</v>
      </c>
      <c r="K1410">
        <v>1444856156</v>
      </c>
      <c r="L1410" s="10">
        <f t="shared" si="8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90"/>
        <v>7.1999999999999957</v>
      </c>
      <c r="R1410" s="6">
        <f t="shared" si="89"/>
        <v>39</v>
      </c>
      <c r="S1410" t="s">
        <v>8326</v>
      </c>
      <c r="T1410" t="s">
        <v>8345</v>
      </c>
    </row>
    <row r="1411" spans="1:20" ht="42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91">(((I1411/60)/60)/24)+DATE(1970,1,1)</f>
        <v>42005.175173611111</v>
      </c>
      <c r="K1411">
        <v>1414897935</v>
      </c>
      <c r="L1411" s="10">
        <f t="shared" ref="L1411:L1474" si="92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90"/>
        <v>0</v>
      </c>
      <c r="R1411" s="6">
        <f t="shared" ref="R1411:R1474" si="93">AVERAGE(E1411,N1411)</f>
        <v>0</v>
      </c>
      <c r="S1411" t="s">
        <v>8326</v>
      </c>
      <c r="T1411" t="s">
        <v>8345</v>
      </c>
    </row>
    <row r="1412" spans="1:20" ht="42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91"/>
        <v>42524.318518518514</v>
      </c>
      <c r="K1412">
        <v>1461051520</v>
      </c>
      <c r="L1412" s="10">
        <f t="shared" si="92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1.6666666666664831E-2</v>
      </c>
      <c r="R1412" s="6">
        <f t="shared" si="93"/>
        <v>1</v>
      </c>
      <c r="S1412" t="s">
        <v>8326</v>
      </c>
      <c r="T1412" t="s">
        <v>8345</v>
      </c>
    </row>
    <row r="1413" spans="1:20" ht="42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91"/>
        <v>42041.059027777781</v>
      </c>
      <c r="K1413">
        <v>1420766700</v>
      </c>
      <c r="L1413" s="10">
        <f t="shared" si="92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0.23333333333332984</v>
      </c>
      <c r="R1413" s="6">
        <f t="shared" si="93"/>
        <v>5</v>
      </c>
      <c r="S1413" t="s">
        <v>8326</v>
      </c>
      <c r="T1413" t="s">
        <v>8345</v>
      </c>
    </row>
    <row r="1414" spans="1:20" ht="28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91"/>
        <v>41977.063645833332</v>
      </c>
      <c r="K1414">
        <v>1415064699</v>
      </c>
      <c r="L1414" s="10">
        <f t="shared" si="92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4.5714285714285712</v>
      </c>
      <c r="R1414" s="6">
        <f t="shared" si="93"/>
        <v>166.5</v>
      </c>
      <c r="S1414" t="s">
        <v>8326</v>
      </c>
      <c r="T1414" t="s">
        <v>8345</v>
      </c>
    </row>
    <row r="1415" spans="1:20" ht="57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91"/>
        <v>42420.437152777777</v>
      </c>
      <c r="K1415">
        <v>1450780170</v>
      </c>
      <c r="L1415" s="10">
        <f t="shared" si="92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5.0000000000000044</v>
      </c>
      <c r="R1415" s="6">
        <f t="shared" si="93"/>
        <v>50.5</v>
      </c>
      <c r="S1415" t="s">
        <v>8326</v>
      </c>
      <c r="T1415" t="s">
        <v>8345</v>
      </c>
    </row>
    <row r="1416" spans="1:20" ht="42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91"/>
        <v>42738.25309027778</v>
      </c>
      <c r="K1416">
        <v>1480831467</v>
      </c>
      <c r="L1416" s="10">
        <f t="shared" si="92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0.20000000000000018</v>
      </c>
      <c r="R1416" s="6">
        <f t="shared" si="93"/>
        <v>1</v>
      </c>
      <c r="S1416" t="s">
        <v>8326</v>
      </c>
      <c r="T1416" t="s">
        <v>8345</v>
      </c>
    </row>
    <row r="1417" spans="1:20" ht="42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91"/>
        <v>42232.675821759258</v>
      </c>
      <c r="K1417">
        <v>1436285591</v>
      </c>
      <c r="L1417" s="10">
        <f t="shared" si="92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18.181818181818176</v>
      </c>
      <c r="R1417" s="6">
        <f t="shared" si="93"/>
        <v>404.5</v>
      </c>
      <c r="S1417" t="s">
        <v>8326</v>
      </c>
      <c r="T1417" t="s">
        <v>8345</v>
      </c>
    </row>
    <row r="1418" spans="1:20" ht="42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91"/>
        <v>42329.967812499999</v>
      </c>
      <c r="K1418">
        <v>1445552019</v>
      </c>
      <c r="L1418" s="10">
        <f t="shared" si="92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>
        <f t="shared" si="93"/>
        <v>0</v>
      </c>
      <c r="S1418" t="s">
        <v>8326</v>
      </c>
      <c r="T1418" t="s">
        <v>8345</v>
      </c>
    </row>
    <row r="1419" spans="1:20" ht="42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91"/>
        <v>42262.465972222228</v>
      </c>
      <c r="K1419">
        <v>1439696174</v>
      </c>
      <c r="L1419" s="10">
        <f t="shared" si="92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1.2222222222222245</v>
      </c>
      <c r="R1419" s="6">
        <f t="shared" si="93"/>
        <v>28.5</v>
      </c>
      <c r="S1419" t="s">
        <v>8326</v>
      </c>
      <c r="T1419" t="s">
        <v>8345</v>
      </c>
    </row>
    <row r="1420" spans="1:20" ht="57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91"/>
        <v>42425.456412037034</v>
      </c>
      <c r="K1420">
        <v>1453805834</v>
      </c>
      <c r="L1420" s="10">
        <f t="shared" si="92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0.20000000000000018</v>
      </c>
      <c r="R1420" s="6">
        <f t="shared" si="93"/>
        <v>3.5</v>
      </c>
      <c r="S1420" t="s">
        <v>8326</v>
      </c>
      <c r="T1420" t="s">
        <v>8345</v>
      </c>
    </row>
    <row r="1421" spans="1:20" ht="42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91"/>
        <v>42652.456238425926</v>
      </c>
      <c r="K1421">
        <v>1473418619</v>
      </c>
      <c r="L1421" s="10">
        <f t="shared" si="92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7.0634920634920606</v>
      </c>
      <c r="R1421" s="6">
        <f t="shared" si="93"/>
        <v>227.5</v>
      </c>
      <c r="S1421" t="s">
        <v>8326</v>
      </c>
      <c r="T1421" t="s">
        <v>8345</v>
      </c>
    </row>
    <row r="1422" spans="1:20" ht="28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91"/>
        <v>42549.667662037042</v>
      </c>
      <c r="K1422">
        <v>1464969686</v>
      </c>
      <c r="L1422" s="10">
        <f t="shared" si="92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2.7272727272727226</v>
      </c>
      <c r="R1422" s="6">
        <f t="shared" si="93"/>
        <v>3</v>
      </c>
      <c r="S1422" t="s">
        <v>8326</v>
      </c>
      <c r="T1422" t="s">
        <v>8345</v>
      </c>
    </row>
    <row r="1423" spans="1:20" ht="42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91"/>
        <v>42043.915613425925</v>
      </c>
      <c r="K1423">
        <v>1420840709</v>
      </c>
      <c r="L1423" s="10">
        <f t="shared" si="92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0.10000000000000009</v>
      </c>
      <c r="R1423" s="6">
        <f t="shared" si="93"/>
        <v>101</v>
      </c>
      <c r="S1423" t="s">
        <v>8326</v>
      </c>
      <c r="T1423" t="s">
        <v>8345</v>
      </c>
    </row>
    <row r="1424" spans="1:20" ht="42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91"/>
        <v>42634.239629629628</v>
      </c>
      <c r="K1424">
        <v>1471844704</v>
      </c>
      <c r="L1424" s="10">
        <f t="shared" si="92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0.10400000000000409</v>
      </c>
      <c r="R1424" s="6">
        <f t="shared" si="93"/>
        <v>14</v>
      </c>
      <c r="S1424" t="s">
        <v>8326</v>
      </c>
      <c r="T1424" t="s">
        <v>8345</v>
      </c>
    </row>
    <row r="1425" spans="1:20" ht="42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91"/>
        <v>42370.360312500001</v>
      </c>
      <c r="K1425">
        <v>1449045531</v>
      </c>
      <c r="L1425" s="10">
        <f t="shared" si="92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0.33333333333332993</v>
      </c>
      <c r="R1425" s="6">
        <f t="shared" si="93"/>
        <v>50.5</v>
      </c>
      <c r="S1425" t="s">
        <v>8326</v>
      </c>
      <c r="T1425" t="s">
        <v>8345</v>
      </c>
    </row>
    <row r="1426" spans="1:20" ht="42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91"/>
        <v>42689.759282407409</v>
      </c>
      <c r="K1426">
        <v>1478106802</v>
      </c>
      <c r="L1426" s="10">
        <f t="shared" si="92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20.36</v>
      </c>
      <c r="R1426" s="6">
        <f t="shared" si="93"/>
        <v>770.5</v>
      </c>
      <c r="S1426" t="s">
        <v>8326</v>
      </c>
      <c r="T1426" t="s">
        <v>8345</v>
      </c>
    </row>
    <row r="1427" spans="1:20" ht="42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91"/>
        <v>42123.131469907406</v>
      </c>
      <c r="K1427">
        <v>1427684959</v>
      </c>
      <c r="L1427" s="10">
        <f t="shared" si="92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>
        <f t="shared" si="93"/>
        <v>0</v>
      </c>
      <c r="S1427" t="s">
        <v>8326</v>
      </c>
      <c r="T1427" t="s">
        <v>8345</v>
      </c>
    </row>
    <row r="1428" spans="1:20" ht="42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91"/>
        <v>42240.390277777777</v>
      </c>
      <c r="K1428">
        <v>1435224120</v>
      </c>
      <c r="L1428" s="10">
        <f t="shared" si="92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>
        <f t="shared" si="93"/>
        <v>0</v>
      </c>
      <c r="S1428" t="s">
        <v>8326</v>
      </c>
      <c r="T1428" t="s">
        <v>8345</v>
      </c>
    </row>
    <row r="1429" spans="1:20" ht="42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91"/>
        <v>42631.851678240739</v>
      </c>
      <c r="K1429">
        <v>1471638385</v>
      </c>
      <c r="L1429" s="10">
        <f t="shared" si="92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</v>
      </c>
      <c r="R1429" s="6">
        <f t="shared" si="93"/>
        <v>211.5</v>
      </c>
      <c r="S1429" t="s">
        <v>8326</v>
      </c>
      <c r="T1429" t="s">
        <v>8345</v>
      </c>
    </row>
    <row r="1430" spans="1:20" ht="42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91"/>
        <v>42462.338159722218</v>
      </c>
      <c r="K1430">
        <v>1456996017</v>
      </c>
      <c r="L1430" s="10">
        <f t="shared" si="92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4.5000000000000036</v>
      </c>
      <c r="R1430" s="6">
        <f t="shared" si="93"/>
        <v>24</v>
      </c>
      <c r="S1430" t="s">
        <v>8326</v>
      </c>
      <c r="T1430" t="s">
        <v>8345</v>
      </c>
    </row>
    <row r="1431" spans="1:20" ht="42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91"/>
        <v>42104.060671296291</v>
      </c>
      <c r="K1431">
        <v>1426037242</v>
      </c>
      <c r="L1431" s="10">
        <f t="shared" si="92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>
        <f t="shared" si="93"/>
        <v>0</v>
      </c>
      <c r="S1431" t="s">
        <v>8326</v>
      </c>
      <c r="T1431" t="s">
        <v>8345</v>
      </c>
    </row>
    <row r="1432" spans="1:20" ht="42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91"/>
        <v>41992.813518518517</v>
      </c>
      <c r="K1432">
        <v>1416339088</v>
      </c>
      <c r="L1432" s="10">
        <f t="shared" si="92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</v>
      </c>
      <c r="R1432" s="6">
        <f t="shared" si="93"/>
        <v>204</v>
      </c>
      <c r="S1432" t="s">
        <v>8326</v>
      </c>
      <c r="T1432" t="s">
        <v>8345</v>
      </c>
    </row>
    <row r="1433" spans="1:20" ht="42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91"/>
        <v>42334.252500000002</v>
      </c>
      <c r="K1433">
        <v>1445922216</v>
      </c>
      <c r="L1433" s="10">
        <f t="shared" si="92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31.947058823529417</v>
      </c>
      <c r="R1433" s="6">
        <f t="shared" si="93"/>
        <v>2739</v>
      </c>
      <c r="S1433" t="s">
        <v>8326</v>
      </c>
      <c r="T1433" t="s">
        <v>8345</v>
      </c>
    </row>
    <row r="1434" spans="1:20" ht="42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91"/>
        <v>42205.780416666668</v>
      </c>
      <c r="K1434">
        <v>1434825828</v>
      </c>
      <c r="L1434" s="10">
        <f t="shared" si="92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>
        <f t="shared" si="93"/>
        <v>0</v>
      </c>
      <c r="S1434" t="s">
        <v>8326</v>
      </c>
      <c r="T1434" t="s">
        <v>8345</v>
      </c>
    </row>
    <row r="1435" spans="1:20" ht="42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91"/>
        <v>42714.458333333328</v>
      </c>
      <c r="K1435">
        <v>1477839675</v>
      </c>
      <c r="L1435" s="10">
        <f t="shared" si="92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6.7083333333333384</v>
      </c>
      <c r="R1435" s="6">
        <f t="shared" si="93"/>
        <v>407.5</v>
      </c>
      <c r="S1435" t="s">
        <v>8326</v>
      </c>
      <c r="T1435" t="s">
        <v>8345</v>
      </c>
    </row>
    <row r="1436" spans="1:20" ht="42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91"/>
        <v>42163.625</v>
      </c>
      <c r="K1436">
        <v>1431973478</v>
      </c>
      <c r="L1436" s="10">
        <f t="shared" si="92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9.9878048780487774</v>
      </c>
      <c r="R1436" s="6">
        <f t="shared" si="93"/>
        <v>4100.5</v>
      </c>
      <c r="S1436" t="s">
        <v>8326</v>
      </c>
      <c r="T1436" t="s">
        <v>8345</v>
      </c>
    </row>
    <row r="1437" spans="1:20" ht="28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91"/>
        <v>42288.780324074076</v>
      </c>
      <c r="K1437">
        <v>1441997020</v>
      </c>
      <c r="L1437" s="10">
        <f t="shared" si="92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0.10000000000000009</v>
      </c>
      <c r="R1437" s="6">
        <f t="shared" si="93"/>
        <v>8.5</v>
      </c>
      <c r="S1437" t="s">
        <v>8326</v>
      </c>
      <c r="T1437" t="s">
        <v>8345</v>
      </c>
    </row>
    <row r="1438" spans="1:20" ht="42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91"/>
        <v>42421.35019675926</v>
      </c>
      <c r="K1438">
        <v>1453451057</v>
      </c>
      <c r="L1438" s="10">
        <f t="shared" si="92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0.77000000000000401</v>
      </c>
      <c r="R1438" s="6">
        <f t="shared" si="93"/>
        <v>39.5</v>
      </c>
      <c r="S1438" t="s">
        <v>8326</v>
      </c>
      <c r="T1438" t="s">
        <v>8345</v>
      </c>
    </row>
    <row r="1439" spans="1:20" ht="57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91"/>
        <v>41833.207638888889</v>
      </c>
      <c r="K1439">
        <v>1402058739</v>
      </c>
      <c r="L1439" s="10">
        <f t="shared" si="92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26.900000000000002</v>
      </c>
      <c r="R1439" s="6">
        <f t="shared" si="93"/>
        <v>414.5</v>
      </c>
      <c r="S1439" t="s">
        <v>8326</v>
      </c>
      <c r="T1439" t="s">
        <v>8345</v>
      </c>
    </row>
    <row r="1440" spans="1:20" ht="42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91"/>
        <v>42487.579861111109</v>
      </c>
      <c r="K1440">
        <v>1459198499</v>
      </c>
      <c r="L1440" s="10">
        <f t="shared" si="92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3.0000000000000027</v>
      </c>
      <c r="R1440" s="6">
        <f t="shared" si="93"/>
        <v>304</v>
      </c>
      <c r="S1440" t="s">
        <v>8326</v>
      </c>
      <c r="T1440" t="s">
        <v>8345</v>
      </c>
    </row>
    <row r="1441" spans="1:20" ht="42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91"/>
        <v>42070.829872685179</v>
      </c>
      <c r="K1441">
        <v>1423166101</v>
      </c>
      <c r="L1441" s="10">
        <f t="shared" si="92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</v>
      </c>
      <c r="R1441" s="6">
        <f t="shared" si="93"/>
        <v>93</v>
      </c>
      <c r="S1441" t="s">
        <v>8326</v>
      </c>
      <c r="T1441" t="s">
        <v>8345</v>
      </c>
    </row>
    <row r="1442" spans="1:20" ht="42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91"/>
        <v>42516.748414351852</v>
      </c>
      <c r="K1442">
        <v>1461693463</v>
      </c>
      <c r="L1442" s="10">
        <f t="shared" si="92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7.6923076923085532E-3</v>
      </c>
      <c r="R1442" s="6">
        <f t="shared" si="93"/>
        <v>1</v>
      </c>
      <c r="S1442" t="s">
        <v>8326</v>
      </c>
      <c r="T1442" t="s">
        <v>8345</v>
      </c>
    </row>
    <row r="1443" spans="1:20" ht="42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91"/>
        <v>42258.765844907408</v>
      </c>
      <c r="K1443">
        <v>1436811769</v>
      </c>
      <c r="L1443" s="10">
        <f t="shared" si="92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1.1222222222222245</v>
      </c>
      <c r="R1443" s="6">
        <f t="shared" si="93"/>
        <v>1011.5</v>
      </c>
      <c r="S1443" t="s">
        <v>8326</v>
      </c>
      <c r="T1443" t="s">
        <v>8345</v>
      </c>
    </row>
    <row r="1444" spans="1:20" ht="42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91"/>
        <v>42515.64534722222</v>
      </c>
      <c r="K1444">
        <v>1461598158</v>
      </c>
      <c r="L1444" s="10">
        <f t="shared" si="92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>
        <f t="shared" si="93"/>
        <v>0</v>
      </c>
      <c r="S1444" t="s">
        <v>8326</v>
      </c>
      <c r="T1444" t="s">
        <v>8345</v>
      </c>
    </row>
    <row r="1445" spans="1:20" ht="42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91"/>
        <v>42737.926030092596</v>
      </c>
      <c r="K1445">
        <v>1480803209</v>
      </c>
      <c r="L1445" s="10">
        <f t="shared" si="92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>
        <f t="shared" si="93"/>
        <v>0</v>
      </c>
      <c r="S1445" t="s">
        <v>8326</v>
      </c>
      <c r="T1445" t="s">
        <v>8345</v>
      </c>
    </row>
    <row r="1446" spans="1:20" ht="42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91"/>
        <v>42259.873402777783</v>
      </c>
      <c r="K1446">
        <v>1436907462</v>
      </c>
      <c r="L1446" s="10">
        <f t="shared" si="92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>
        <f t="shared" si="93"/>
        <v>0</v>
      </c>
      <c r="S1446" t="s">
        <v>8326</v>
      </c>
      <c r="T1446" t="s">
        <v>8345</v>
      </c>
    </row>
    <row r="1447" spans="1:20" ht="42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91"/>
        <v>42169.542303240742</v>
      </c>
      <c r="K1447">
        <v>1431694855</v>
      </c>
      <c r="L1447" s="10">
        <f t="shared" si="92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>
        <f t="shared" si="93"/>
        <v>0</v>
      </c>
      <c r="S1447" t="s">
        <v>8326</v>
      </c>
      <c r="T1447" t="s">
        <v>8345</v>
      </c>
    </row>
    <row r="1448" spans="1:20" ht="42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91"/>
        <v>42481.447662037041</v>
      </c>
      <c r="K1448">
        <v>1459507478</v>
      </c>
      <c r="L1448" s="10">
        <f t="shared" si="92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>
        <f t="shared" si="93"/>
        <v>0</v>
      </c>
      <c r="S1448" t="s">
        <v>8326</v>
      </c>
      <c r="T1448" t="s">
        <v>8345</v>
      </c>
    </row>
    <row r="1449" spans="1:20" ht="28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91"/>
        <v>42559.730717592596</v>
      </c>
      <c r="K1449">
        <v>1465407134</v>
      </c>
      <c r="L1449" s="10">
        <f t="shared" si="92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1.4999999999998348E-2</v>
      </c>
      <c r="R1449" s="6">
        <f t="shared" si="93"/>
        <v>39</v>
      </c>
      <c r="S1449" t="s">
        <v>8326</v>
      </c>
      <c r="T1449" t="s">
        <v>8345</v>
      </c>
    </row>
    <row r="1450" spans="1:20" ht="42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91"/>
        <v>42146.225694444445</v>
      </c>
      <c r="K1450">
        <v>1429655318</v>
      </c>
      <c r="L1450" s="10">
        <f t="shared" si="92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>
        <f t="shared" si="93"/>
        <v>0</v>
      </c>
      <c r="S1450" t="s">
        <v>8326</v>
      </c>
      <c r="T1450" t="s">
        <v>8345</v>
      </c>
    </row>
    <row r="1451" spans="1:20" ht="42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91"/>
        <v>42134.811400462961</v>
      </c>
      <c r="K1451">
        <v>1427138905</v>
      </c>
      <c r="L1451" s="10">
        <f t="shared" si="92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>
        <f t="shared" si="93"/>
        <v>0</v>
      </c>
      <c r="S1451" t="s">
        <v>8326</v>
      </c>
      <c r="T1451" t="s">
        <v>8345</v>
      </c>
    </row>
    <row r="1452" spans="1:20" ht="42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91"/>
        <v>42420.171261574069</v>
      </c>
      <c r="K1452">
        <v>1453349197</v>
      </c>
      <c r="L1452" s="10">
        <f t="shared" si="92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9.9999999999544897E-4</v>
      </c>
      <c r="R1452" s="6">
        <f t="shared" si="93"/>
        <v>1</v>
      </c>
      <c r="S1452" t="s">
        <v>8326</v>
      </c>
      <c r="T1452" t="s">
        <v>8345</v>
      </c>
    </row>
    <row r="1453" spans="1:20" ht="42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91"/>
        <v>41962.00068287037</v>
      </c>
      <c r="K1453">
        <v>1413759659</v>
      </c>
      <c r="L1453" s="10">
        <f t="shared" si="92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1.0554089709757797E-2</v>
      </c>
      <c r="R1453" s="6">
        <f t="shared" si="93"/>
        <v>2</v>
      </c>
      <c r="S1453" t="s">
        <v>8326</v>
      </c>
      <c r="T1453" t="s">
        <v>8345</v>
      </c>
    </row>
    <row r="1454" spans="1:20" ht="28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91"/>
        <v>41848.703275462962</v>
      </c>
      <c r="K1454">
        <v>1403974363</v>
      </c>
      <c r="L1454" s="10">
        <f t="shared" si="92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>
        <f t="shared" si="93"/>
        <v>0</v>
      </c>
      <c r="S1454" t="s">
        <v>8326</v>
      </c>
      <c r="T1454" t="s">
        <v>8345</v>
      </c>
    </row>
    <row r="1455" spans="1:20" ht="42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91"/>
        <v>42840.654479166667</v>
      </c>
      <c r="K1455">
        <v>1488386547</v>
      </c>
      <c r="L1455" s="10">
        <f t="shared" si="92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>
        <f t="shared" si="93"/>
        <v>0</v>
      </c>
      <c r="S1455" t="s">
        <v>8326</v>
      </c>
      <c r="T1455" t="s">
        <v>8345</v>
      </c>
    </row>
    <row r="1456" spans="1:20" ht="42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91"/>
        <v>42484.915972222225</v>
      </c>
      <c r="K1456">
        <v>1459716480</v>
      </c>
      <c r="L1456" s="10">
        <f t="shared" si="92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0.85714285714285632</v>
      </c>
      <c r="R1456" s="6">
        <f t="shared" si="93"/>
        <v>8</v>
      </c>
      <c r="S1456" t="s">
        <v>8326</v>
      </c>
      <c r="T1456" t="s">
        <v>8345</v>
      </c>
    </row>
    <row r="1457" spans="1:20" ht="42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91"/>
        <v>41887.568749999999</v>
      </c>
      <c r="K1457">
        <v>1405181320</v>
      </c>
      <c r="L1457" s="10">
        <f t="shared" si="92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10.499999999999998</v>
      </c>
      <c r="R1457" s="6">
        <f t="shared" si="93"/>
        <v>791</v>
      </c>
      <c r="S1457" t="s">
        <v>8326</v>
      </c>
      <c r="T1457" t="s">
        <v>8345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91"/>
        <v>42738.668576388889</v>
      </c>
      <c r="K1458">
        <v>1480867365</v>
      </c>
      <c r="L1458" s="10">
        <f t="shared" si="92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2.9000000000000026</v>
      </c>
      <c r="R1458" s="6">
        <f t="shared" si="93"/>
        <v>74</v>
      </c>
      <c r="S1458" t="s">
        <v>8326</v>
      </c>
      <c r="T1458" t="s">
        <v>8345</v>
      </c>
    </row>
    <row r="1459" spans="1:20" ht="28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91"/>
        <v>42319.938009259262</v>
      </c>
      <c r="K1459">
        <v>1444685444</v>
      </c>
      <c r="L1459" s="10">
        <f t="shared" si="92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>
        <f t="shared" si="93"/>
        <v>0</v>
      </c>
      <c r="S1459" t="s">
        <v>8326</v>
      </c>
      <c r="T1459" t="s">
        <v>8345</v>
      </c>
    </row>
    <row r="1460" spans="1:20" ht="42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91"/>
        <v>41862.166666666664</v>
      </c>
      <c r="K1460">
        <v>1405097760</v>
      </c>
      <c r="L1460" s="10">
        <f t="shared" si="92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>
        <f t="shared" si="93"/>
        <v>0</v>
      </c>
      <c r="S1460" t="s">
        <v>8326</v>
      </c>
      <c r="T1460" t="s">
        <v>8345</v>
      </c>
    </row>
    <row r="1461" spans="1:20" ht="42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91"/>
        <v>42340.725694444445</v>
      </c>
      <c r="K1461">
        <v>1446612896</v>
      </c>
      <c r="L1461" s="10">
        <f t="shared" si="92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>
        <f t="shared" si="93"/>
        <v>0</v>
      </c>
      <c r="S1461" t="s">
        <v>8326</v>
      </c>
      <c r="T1461" t="s">
        <v>8345</v>
      </c>
    </row>
    <row r="1462" spans="1:20" ht="42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91"/>
        <v>41973.989583333328</v>
      </c>
      <c r="K1462">
        <v>1412371898</v>
      </c>
      <c r="L1462" s="10">
        <f t="shared" si="92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>
        <f t="shared" si="93"/>
        <v>0</v>
      </c>
      <c r="S1462" t="s">
        <v>8326</v>
      </c>
      <c r="T1462" t="s">
        <v>8345</v>
      </c>
    </row>
    <row r="1463" spans="1:20" ht="28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91"/>
        <v>41933</v>
      </c>
      <c r="K1463">
        <v>1410967754</v>
      </c>
      <c r="L1463" s="10">
        <f t="shared" si="92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101.24459999999999</v>
      </c>
      <c r="R1463" s="6">
        <f t="shared" si="93"/>
        <v>7763.3450000000003</v>
      </c>
      <c r="S1463" t="s">
        <v>8326</v>
      </c>
      <c r="T1463" t="s">
        <v>8346</v>
      </c>
    </row>
    <row r="1464" spans="1:20" ht="28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91"/>
        <v>41374.662858796299</v>
      </c>
      <c r="K1464">
        <v>1363017271</v>
      </c>
      <c r="L1464" s="10">
        <f t="shared" si="92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108.5175</v>
      </c>
      <c r="R1464" s="6">
        <f t="shared" si="93"/>
        <v>2245.35</v>
      </c>
      <c r="S1464" t="s">
        <v>8326</v>
      </c>
      <c r="T1464" t="s">
        <v>8346</v>
      </c>
    </row>
    <row r="1465" spans="1:20" ht="42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91"/>
        <v>41371.869652777779</v>
      </c>
      <c r="K1465">
        <v>1361483538</v>
      </c>
      <c r="L1465" s="10">
        <f t="shared" si="92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147.66666666666666</v>
      </c>
      <c r="R1465" s="6">
        <f t="shared" si="93"/>
        <v>455.5</v>
      </c>
      <c r="S1465" t="s">
        <v>8326</v>
      </c>
      <c r="T1465" t="s">
        <v>8346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91"/>
        <v>41321.661550925928</v>
      </c>
      <c r="K1466">
        <v>1358437958</v>
      </c>
      <c r="L1466" s="10">
        <f t="shared" si="92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ref="Q1466:Q1529" si="94">(1+((E1466-D1466)/D1466))*100</f>
        <v>163.20000000000002</v>
      </c>
      <c r="R1466" s="6">
        <f t="shared" si="93"/>
        <v>4197</v>
      </c>
      <c r="S1466" t="s">
        <v>8326</v>
      </c>
      <c r="T1466" t="s">
        <v>8346</v>
      </c>
    </row>
    <row r="1467" spans="1:20" ht="42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91"/>
        <v>40990.125</v>
      </c>
      <c r="K1467">
        <v>1329759452</v>
      </c>
      <c r="L1467" s="10">
        <f t="shared" si="92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4"/>
        <v>456.41449999999998</v>
      </c>
      <c r="R1467" s="6">
        <f t="shared" si="93"/>
        <v>69763.175000000003</v>
      </c>
      <c r="S1467" t="s">
        <v>8326</v>
      </c>
      <c r="T1467" t="s">
        <v>8346</v>
      </c>
    </row>
    <row r="1468" spans="1:20" ht="42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91"/>
        <v>42381.208333333328</v>
      </c>
      <c r="K1468">
        <v>1449029266</v>
      </c>
      <c r="L1468" s="10">
        <f t="shared" si="92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4"/>
        <v>107.87731249999999</v>
      </c>
      <c r="R1468" s="6">
        <f t="shared" si="93"/>
        <v>8754.1849999999995</v>
      </c>
      <c r="S1468" t="s">
        <v>8326</v>
      </c>
      <c r="T1468" t="s">
        <v>8346</v>
      </c>
    </row>
    <row r="1469" spans="1:20" ht="28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91"/>
        <v>40993.760243055556</v>
      </c>
      <c r="K1469">
        <v>1327518885</v>
      </c>
      <c r="L1469" s="10">
        <f t="shared" si="92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4"/>
        <v>115.08</v>
      </c>
      <c r="R1469" s="6">
        <f t="shared" si="93"/>
        <v>23316</v>
      </c>
      <c r="S1469" t="s">
        <v>8326</v>
      </c>
      <c r="T1469" t="s">
        <v>8346</v>
      </c>
    </row>
    <row r="1470" spans="1:20" ht="42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91"/>
        <v>40706.014456018522</v>
      </c>
      <c r="K1470">
        <v>1302654049</v>
      </c>
      <c r="L1470" s="10">
        <f t="shared" si="92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4"/>
        <v>102.36842105263158</v>
      </c>
      <c r="R1470" s="6">
        <f t="shared" si="93"/>
        <v>5009</v>
      </c>
      <c r="S1470" t="s">
        <v>8326</v>
      </c>
      <c r="T1470" t="s">
        <v>8346</v>
      </c>
    </row>
    <row r="1471" spans="1:20" ht="28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91"/>
        <v>41320.598483796297</v>
      </c>
      <c r="K1471">
        <v>1358346109</v>
      </c>
      <c r="L1471" s="10">
        <f t="shared" si="92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4"/>
        <v>108.42485875706214</v>
      </c>
      <c r="R1471" s="6">
        <f t="shared" si="93"/>
        <v>24149.5</v>
      </c>
      <c r="S1471" t="s">
        <v>8326</v>
      </c>
      <c r="T1471" t="s">
        <v>8346</v>
      </c>
    </row>
    <row r="1472" spans="1:20" ht="42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91"/>
        <v>41271.827118055553</v>
      </c>
      <c r="K1472">
        <v>1354909863</v>
      </c>
      <c r="L1472" s="10">
        <f t="shared" si="92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4"/>
        <v>125.13333333333334</v>
      </c>
      <c r="R1472" s="6">
        <f t="shared" si="93"/>
        <v>979</v>
      </c>
      <c r="S1472" t="s">
        <v>8326</v>
      </c>
      <c r="T1472" t="s">
        <v>8346</v>
      </c>
    </row>
    <row r="1473" spans="1:20" ht="42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91"/>
        <v>42103.957569444443</v>
      </c>
      <c r="K1473">
        <v>1426028334</v>
      </c>
      <c r="L1473" s="10">
        <f t="shared" si="92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4"/>
        <v>103.840625</v>
      </c>
      <c r="R1473" s="6">
        <f t="shared" si="93"/>
        <v>16786</v>
      </c>
      <c r="S1473" t="s">
        <v>8326</v>
      </c>
      <c r="T1473" t="s">
        <v>8346</v>
      </c>
    </row>
    <row r="1474" spans="1:20" ht="42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91"/>
        <v>41563.542858796296</v>
      </c>
      <c r="K1474">
        <v>1379336503</v>
      </c>
      <c r="L1474" s="10">
        <f t="shared" si="92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4"/>
        <v>138.70400000000001</v>
      </c>
      <c r="R1474" s="6">
        <f t="shared" si="93"/>
        <v>17506</v>
      </c>
      <c r="S1474" t="s">
        <v>8326</v>
      </c>
      <c r="T1474" t="s">
        <v>8346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5">(((I1475/60)/60)/24)+DATE(1970,1,1)</f>
        <v>40969.979618055557</v>
      </c>
      <c r="K1475">
        <v>1328052639</v>
      </c>
      <c r="L1475" s="10">
        <f t="shared" ref="L1475:L1538" si="96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4"/>
        <v>120.51600000000001</v>
      </c>
      <c r="R1475" s="6">
        <f t="shared" ref="R1475:R1538" si="97">AVERAGE(E1475,N1475)</f>
        <v>927.37</v>
      </c>
      <c r="S1475" t="s">
        <v>8326</v>
      </c>
      <c r="T1475" t="s">
        <v>8346</v>
      </c>
    </row>
    <row r="1476" spans="1:20" ht="42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5"/>
        <v>41530.727916666663</v>
      </c>
      <c r="K1476">
        <v>1376501292</v>
      </c>
      <c r="L1476" s="10">
        <f t="shared" si="96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112.26666666666667</v>
      </c>
      <c r="R1476" s="6">
        <f t="shared" si="97"/>
        <v>1722</v>
      </c>
      <c r="S1476" t="s">
        <v>8326</v>
      </c>
      <c r="T1476" t="s">
        <v>8346</v>
      </c>
    </row>
    <row r="1477" spans="1:20" ht="42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5"/>
        <v>41993.207638888889</v>
      </c>
      <c r="K1477">
        <v>1416244863</v>
      </c>
      <c r="L1477" s="10">
        <f t="shared" si="96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188.66966666666667</v>
      </c>
      <c r="R1477" s="6">
        <f t="shared" si="97"/>
        <v>14370.725</v>
      </c>
      <c r="S1477" t="s">
        <v>8326</v>
      </c>
      <c r="T1477" t="s">
        <v>8346</v>
      </c>
    </row>
    <row r="1478" spans="1:20" ht="28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5"/>
        <v>40796.041921296295</v>
      </c>
      <c r="K1478">
        <v>1313024422</v>
      </c>
      <c r="L1478" s="10">
        <f t="shared" si="96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661.55466666666666</v>
      </c>
      <c r="R1478" s="6">
        <f t="shared" si="97"/>
        <v>20304.64</v>
      </c>
      <c r="S1478" t="s">
        <v>8326</v>
      </c>
      <c r="T1478" t="s">
        <v>8346</v>
      </c>
    </row>
    <row r="1479" spans="1:20" ht="42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5"/>
        <v>40900.125</v>
      </c>
      <c r="K1479">
        <v>1319467604</v>
      </c>
      <c r="L1479" s="10">
        <f t="shared" si="96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111.31</v>
      </c>
      <c r="R1479" s="6">
        <f t="shared" si="97"/>
        <v>16881</v>
      </c>
      <c r="S1479" t="s">
        <v>8326</v>
      </c>
      <c r="T1479" t="s">
        <v>8346</v>
      </c>
    </row>
    <row r="1480" spans="1:20" ht="42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5"/>
        <v>41408.871678240743</v>
      </c>
      <c r="K1480">
        <v>1367355313</v>
      </c>
      <c r="L1480" s="10">
        <f t="shared" si="96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1181.6142199999999</v>
      </c>
      <c r="R1480" s="6">
        <f t="shared" si="97"/>
        <v>305524.55499999999</v>
      </c>
      <c r="S1480" t="s">
        <v>8326</v>
      </c>
      <c r="T1480" t="s">
        <v>8346</v>
      </c>
    </row>
    <row r="1481" spans="1:20" ht="42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5"/>
        <v>41769.165972222225</v>
      </c>
      <c r="K1481">
        <v>1398448389</v>
      </c>
      <c r="L1481" s="10">
        <f t="shared" si="96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137.375</v>
      </c>
      <c r="R1481" s="6">
        <f t="shared" si="97"/>
        <v>1134.5</v>
      </c>
      <c r="S1481" t="s">
        <v>8326</v>
      </c>
      <c r="T1481" t="s">
        <v>8346</v>
      </c>
    </row>
    <row r="1482" spans="1:20" ht="42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5"/>
        <v>41481.708333333336</v>
      </c>
      <c r="K1482">
        <v>1373408699</v>
      </c>
      <c r="L1482" s="10">
        <f t="shared" si="96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117.04040000000001</v>
      </c>
      <c r="R1482" s="6">
        <f t="shared" si="97"/>
        <v>29577.599999999999</v>
      </c>
      <c r="S1482" t="s">
        <v>8326</v>
      </c>
      <c r="T1482" t="s">
        <v>8346</v>
      </c>
    </row>
    <row r="1483" spans="1:20" ht="42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5"/>
        <v>41580.922974537039</v>
      </c>
      <c r="K1483">
        <v>1380838145</v>
      </c>
      <c r="L1483" s="10">
        <f t="shared" si="96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2.1000000000000019</v>
      </c>
      <c r="R1483" s="6">
        <f t="shared" si="97"/>
        <v>55.5</v>
      </c>
      <c r="S1483" t="s">
        <v>8326</v>
      </c>
      <c r="T1483" t="s">
        <v>8328</v>
      </c>
    </row>
    <row r="1484" spans="1:20" ht="42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5"/>
        <v>41159.32708333333</v>
      </c>
      <c r="K1484">
        <v>1345062936</v>
      </c>
      <c r="L1484" s="10">
        <f t="shared" si="96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0.10000000000000009</v>
      </c>
      <c r="R1484" s="6">
        <f t="shared" si="97"/>
        <v>3</v>
      </c>
      <c r="S1484" t="s">
        <v>8326</v>
      </c>
      <c r="T1484" t="s">
        <v>8328</v>
      </c>
    </row>
    <row r="1485" spans="1:20" ht="42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5"/>
        <v>42573.192997685182</v>
      </c>
      <c r="K1485">
        <v>1467002275</v>
      </c>
      <c r="L1485" s="10">
        <f t="shared" si="96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0.71428571428571175</v>
      </c>
      <c r="R1485" s="6">
        <f t="shared" si="97"/>
        <v>26</v>
      </c>
      <c r="S1485" t="s">
        <v>8326</v>
      </c>
      <c r="T1485" t="s">
        <v>8328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5"/>
        <v>41111.618750000001</v>
      </c>
      <c r="K1486">
        <v>1337834963</v>
      </c>
      <c r="L1486" s="10">
        <f t="shared" si="96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>
        <f t="shared" si="97"/>
        <v>0</v>
      </c>
      <c r="S1486" t="s">
        <v>8326</v>
      </c>
      <c r="T1486" t="s">
        <v>8328</v>
      </c>
    </row>
    <row r="1487" spans="1:20" ht="42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5"/>
        <v>42175.795983796299</v>
      </c>
      <c r="K1487">
        <v>1430939173</v>
      </c>
      <c r="L1487" s="10">
        <f t="shared" si="96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2.2388059701492491</v>
      </c>
      <c r="R1487" s="6">
        <f t="shared" si="97"/>
        <v>76.5</v>
      </c>
      <c r="S1487" t="s">
        <v>8326</v>
      </c>
      <c r="T1487" t="s">
        <v>8328</v>
      </c>
    </row>
    <row r="1488" spans="1:20" ht="42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5"/>
        <v>42062.168530092589</v>
      </c>
      <c r="K1488">
        <v>1422417761</v>
      </c>
      <c r="L1488" s="10">
        <f t="shared" si="96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0.23999999999999577</v>
      </c>
      <c r="R1488" s="6">
        <f t="shared" si="97"/>
        <v>25.5</v>
      </c>
      <c r="S1488" t="s">
        <v>8326</v>
      </c>
      <c r="T1488" t="s">
        <v>8328</v>
      </c>
    </row>
    <row r="1489" spans="1:20" ht="42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5"/>
        <v>42584.917488425926</v>
      </c>
      <c r="K1489">
        <v>1467583271</v>
      </c>
      <c r="L1489" s="10">
        <f t="shared" si="96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>
        <f t="shared" si="97"/>
        <v>0</v>
      </c>
      <c r="S1489" t="s">
        <v>8326</v>
      </c>
      <c r="T1489" t="s">
        <v>8328</v>
      </c>
    </row>
    <row r="1490" spans="1:20" ht="42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5"/>
        <v>41644.563194444447</v>
      </c>
      <c r="K1490">
        <v>1386336660</v>
      </c>
      <c r="L1490" s="10">
        <f t="shared" si="9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2.4000000000000021</v>
      </c>
      <c r="R1490" s="6">
        <f t="shared" si="97"/>
        <v>183</v>
      </c>
      <c r="S1490" t="s">
        <v>8326</v>
      </c>
      <c r="T1490" t="s">
        <v>8328</v>
      </c>
    </row>
    <row r="1491" spans="1:20" ht="42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5"/>
        <v>41228.653379629628</v>
      </c>
      <c r="K1491">
        <v>1350398452</v>
      </c>
      <c r="L1491" s="10">
        <f t="shared" si="9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>
        <f t="shared" si="97"/>
        <v>0</v>
      </c>
      <c r="S1491" t="s">
        <v>8326</v>
      </c>
      <c r="T1491" t="s">
        <v>8328</v>
      </c>
    </row>
    <row r="1492" spans="1:20" ht="42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5"/>
        <v>41549.561041666668</v>
      </c>
      <c r="K1492">
        <v>1378214874</v>
      </c>
      <c r="L1492" s="10">
        <f t="shared" si="9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30.862068965517242</v>
      </c>
      <c r="R1492" s="6">
        <f t="shared" si="97"/>
        <v>457</v>
      </c>
      <c r="S1492" t="s">
        <v>8326</v>
      </c>
      <c r="T1492" t="s">
        <v>8328</v>
      </c>
    </row>
    <row r="1493" spans="1:20" ht="42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5"/>
        <v>42050.651388888888</v>
      </c>
      <c r="K1493">
        <v>1418922443</v>
      </c>
      <c r="L1493" s="10">
        <f t="shared" si="9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8.3333333333333375</v>
      </c>
      <c r="R1493" s="6">
        <f t="shared" si="97"/>
        <v>50.5</v>
      </c>
      <c r="S1493" t="s">
        <v>8326</v>
      </c>
      <c r="T1493" t="s">
        <v>8328</v>
      </c>
    </row>
    <row r="1494" spans="1:20" ht="42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5"/>
        <v>40712.884791666671</v>
      </c>
      <c r="K1494">
        <v>1305839646</v>
      </c>
      <c r="L1494" s="10">
        <f t="shared" si="9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0.74999999999999512</v>
      </c>
      <c r="R1494" s="6">
        <f t="shared" si="97"/>
        <v>16</v>
      </c>
      <c r="S1494" t="s">
        <v>8326</v>
      </c>
      <c r="T1494" t="s">
        <v>8328</v>
      </c>
    </row>
    <row r="1495" spans="1:20" ht="28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5"/>
        <v>41441.866608796299</v>
      </c>
      <c r="K1495">
        <v>1368823675</v>
      </c>
      <c r="L1495" s="10">
        <f t="shared" si="96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>
        <f t="shared" si="97"/>
        <v>0</v>
      </c>
      <c r="S1495" t="s">
        <v>8326</v>
      </c>
      <c r="T1495" t="s">
        <v>8328</v>
      </c>
    </row>
    <row r="1496" spans="1:20" ht="42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5"/>
        <v>42097.651388888888</v>
      </c>
      <c r="K1496">
        <v>1425489613</v>
      </c>
      <c r="L1496" s="10">
        <f t="shared" si="9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8.8999999999999968</v>
      </c>
      <c r="R1496" s="6">
        <f t="shared" si="97"/>
        <v>228</v>
      </c>
      <c r="S1496" t="s">
        <v>8326</v>
      </c>
      <c r="T1496" t="s">
        <v>8328</v>
      </c>
    </row>
    <row r="1497" spans="1:20" ht="28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5"/>
        <v>40782.789710648147</v>
      </c>
      <c r="K1497">
        <v>1311879431</v>
      </c>
      <c r="L1497" s="10">
        <f t="shared" si="9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>
        <f t="shared" si="97"/>
        <v>0</v>
      </c>
      <c r="S1497" t="s">
        <v>8326</v>
      </c>
      <c r="T1497" t="s">
        <v>8328</v>
      </c>
    </row>
    <row r="1498" spans="1:20" ht="42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5"/>
        <v>41898.475219907406</v>
      </c>
      <c r="K1498">
        <v>1405682659</v>
      </c>
      <c r="L1498" s="10">
        <f t="shared" si="9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>
        <f t="shared" si="97"/>
        <v>0</v>
      </c>
      <c r="S1498" t="s">
        <v>8326</v>
      </c>
      <c r="T1498" t="s">
        <v>8328</v>
      </c>
    </row>
    <row r="1499" spans="1:20" ht="42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5"/>
        <v>41486.821527777778</v>
      </c>
      <c r="K1499">
        <v>1371655522</v>
      </c>
      <c r="L1499" s="10">
        <f t="shared" si="9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6.6666666666659324E-3</v>
      </c>
      <c r="R1499" s="6">
        <f t="shared" si="97"/>
        <v>1</v>
      </c>
      <c r="S1499" t="s">
        <v>8326</v>
      </c>
      <c r="T1499" t="s">
        <v>8328</v>
      </c>
    </row>
    <row r="1500" spans="1:20" ht="42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5"/>
        <v>41885.983541666668</v>
      </c>
      <c r="K1500">
        <v>1405899378</v>
      </c>
      <c r="L1500" s="10">
        <f t="shared" si="9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1.9000000000000017</v>
      </c>
      <c r="R1500" s="6">
        <f t="shared" si="97"/>
        <v>30</v>
      </c>
      <c r="S1500" t="s">
        <v>8326</v>
      </c>
      <c r="T1500" t="s">
        <v>8328</v>
      </c>
    </row>
    <row r="1501" spans="1:20" ht="42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5"/>
        <v>42587.007326388892</v>
      </c>
      <c r="K1501">
        <v>1465171833</v>
      </c>
      <c r="L1501" s="10">
        <f t="shared" si="9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0.24999999999999467</v>
      </c>
      <c r="R1501" s="6">
        <f t="shared" si="97"/>
        <v>3</v>
      </c>
      <c r="S1501" t="s">
        <v>8326</v>
      </c>
      <c r="T1501" t="s">
        <v>8328</v>
      </c>
    </row>
    <row r="1502" spans="1:20" ht="42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5"/>
        <v>41395.904594907406</v>
      </c>
      <c r="K1502">
        <v>1364852557</v>
      </c>
      <c r="L1502" s="10">
        <f t="shared" si="9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25.035714285714285</v>
      </c>
      <c r="R1502" s="6">
        <f t="shared" si="97"/>
        <v>358</v>
      </c>
      <c r="S1502" t="s">
        <v>8326</v>
      </c>
      <c r="T1502" t="s">
        <v>8328</v>
      </c>
    </row>
    <row r="1503" spans="1:20" ht="28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5"/>
        <v>42193.583599537036</v>
      </c>
      <c r="K1503">
        <v>1433772023</v>
      </c>
      <c r="L1503" s="10">
        <f t="shared" si="9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166.33076923076922</v>
      </c>
      <c r="R1503" s="6">
        <f t="shared" si="97"/>
        <v>43688.5</v>
      </c>
      <c r="S1503" t="s">
        <v>8342</v>
      </c>
      <c r="T1503" t="s">
        <v>8343</v>
      </c>
    </row>
    <row r="1504" spans="1:20" ht="42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5"/>
        <v>42454.916666666672</v>
      </c>
      <c r="K1504">
        <v>1456491680</v>
      </c>
      <c r="L1504" s="10">
        <f t="shared" si="9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101.44545454545455</v>
      </c>
      <c r="R1504" s="6">
        <f t="shared" si="97"/>
        <v>11323.5</v>
      </c>
      <c r="S1504" t="s">
        <v>8342</v>
      </c>
      <c r="T1504" t="s">
        <v>8343</v>
      </c>
    </row>
    <row r="1505" spans="1:20" ht="42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5"/>
        <v>42666.347233796296</v>
      </c>
      <c r="K1505">
        <v>1472026801</v>
      </c>
      <c r="L1505" s="10">
        <f t="shared" si="9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107.89146666666667</v>
      </c>
      <c r="R1505" s="6">
        <f t="shared" si="97"/>
        <v>2058.4650000000001</v>
      </c>
      <c r="S1505" t="s">
        <v>8342</v>
      </c>
      <c r="T1505" t="s">
        <v>8343</v>
      </c>
    </row>
    <row r="1506" spans="1:20" ht="28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5"/>
        <v>41800.356249999997</v>
      </c>
      <c r="K1506">
        <v>1399996024</v>
      </c>
      <c r="L1506" s="10">
        <f t="shared" si="9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277.93846153846158</v>
      </c>
      <c r="R1506" s="6">
        <f t="shared" si="97"/>
        <v>9167.5</v>
      </c>
      <c r="S1506" t="s">
        <v>8342</v>
      </c>
      <c r="T1506" t="s">
        <v>8343</v>
      </c>
    </row>
    <row r="1507" spans="1:20" ht="57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5"/>
        <v>42451.834027777775</v>
      </c>
      <c r="K1507">
        <v>1455446303</v>
      </c>
      <c r="L1507" s="10">
        <f t="shared" si="9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103.58125</v>
      </c>
      <c r="R1507" s="6">
        <f t="shared" si="97"/>
        <v>8459</v>
      </c>
      <c r="S1507" t="s">
        <v>8342</v>
      </c>
      <c r="T1507" t="s">
        <v>8343</v>
      </c>
    </row>
    <row r="1508" spans="1:20" ht="42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5"/>
        <v>41844.785925925928</v>
      </c>
      <c r="K1508">
        <v>1403635904</v>
      </c>
      <c r="L1508" s="10">
        <f t="shared" si="9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111.4</v>
      </c>
      <c r="R1508" s="6">
        <f t="shared" si="97"/>
        <v>857</v>
      </c>
      <c r="S1508" t="s">
        <v>8342</v>
      </c>
      <c r="T1508" t="s">
        <v>8343</v>
      </c>
    </row>
    <row r="1509" spans="1:20" ht="42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5"/>
        <v>40313.340277777781</v>
      </c>
      <c r="K1509">
        <v>1268822909</v>
      </c>
      <c r="L1509" s="10">
        <f t="shared" si="96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215</v>
      </c>
      <c r="R1509" s="6">
        <f t="shared" si="97"/>
        <v>1306.5</v>
      </c>
      <c r="S1509" t="s">
        <v>8342</v>
      </c>
      <c r="T1509" t="s">
        <v>8343</v>
      </c>
    </row>
    <row r="1510" spans="1:20" ht="42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5"/>
        <v>41817.614363425928</v>
      </c>
      <c r="K1510">
        <v>1401201881</v>
      </c>
      <c r="L1510" s="10">
        <f t="shared" si="9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110.76216216216217</v>
      </c>
      <c r="R1510" s="6">
        <f t="shared" si="97"/>
        <v>10351</v>
      </c>
      <c r="S1510" t="s">
        <v>8342</v>
      </c>
      <c r="T1510" t="s">
        <v>8343</v>
      </c>
    </row>
    <row r="1511" spans="1:20" ht="42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5"/>
        <v>42780.957638888889</v>
      </c>
      <c r="K1511">
        <v>1484570885</v>
      </c>
      <c r="L1511" s="10">
        <f t="shared" si="9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123.64125714285714</v>
      </c>
      <c r="R1511" s="6">
        <f t="shared" si="97"/>
        <v>10916.61</v>
      </c>
      <c r="S1511" t="s">
        <v>8342</v>
      </c>
      <c r="T1511" t="s">
        <v>8343</v>
      </c>
    </row>
    <row r="1512" spans="1:20" ht="42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5"/>
        <v>41839.385162037033</v>
      </c>
      <c r="K1512">
        <v>1403169278</v>
      </c>
      <c r="L1512" s="10">
        <f t="shared" si="96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101.03500000000001</v>
      </c>
      <c r="R1512" s="6">
        <f t="shared" si="97"/>
        <v>8285.2999999999993</v>
      </c>
      <c r="S1512" t="s">
        <v>8342</v>
      </c>
      <c r="T1512" t="s">
        <v>8343</v>
      </c>
    </row>
    <row r="1513" spans="1:20" ht="42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5"/>
        <v>42326.625046296293</v>
      </c>
      <c r="K1513">
        <v>1445263204</v>
      </c>
      <c r="L1513" s="10">
        <f t="shared" si="9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111.79285714285714</v>
      </c>
      <c r="R1513" s="6">
        <f t="shared" si="97"/>
        <v>7928.5</v>
      </c>
      <c r="S1513" t="s">
        <v>8342</v>
      </c>
      <c r="T1513" t="s">
        <v>8343</v>
      </c>
    </row>
    <row r="1514" spans="1:20" ht="42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5"/>
        <v>42771.684479166666</v>
      </c>
      <c r="K1514">
        <v>1483719939</v>
      </c>
      <c r="L1514" s="10">
        <f t="shared" si="9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558.7714285714286</v>
      </c>
      <c r="R1514" s="6">
        <f t="shared" si="97"/>
        <v>9946</v>
      </c>
      <c r="S1514" t="s">
        <v>8342</v>
      </c>
      <c r="T1514" t="s">
        <v>8343</v>
      </c>
    </row>
    <row r="1515" spans="1:20" ht="42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5"/>
        <v>41836.637337962966</v>
      </c>
      <c r="K1515">
        <v>1402931866</v>
      </c>
      <c r="L1515" s="10">
        <f t="shared" si="9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150.01875000000001</v>
      </c>
      <c r="R1515" s="6">
        <f t="shared" si="97"/>
        <v>6108.25</v>
      </c>
      <c r="S1515" t="s">
        <v>8342</v>
      </c>
      <c r="T1515" t="s">
        <v>8343</v>
      </c>
    </row>
    <row r="1516" spans="1:20" ht="42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5"/>
        <v>42274.597685185188</v>
      </c>
      <c r="K1516">
        <v>1439907640</v>
      </c>
      <c r="L1516" s="10">
        <f t="shared" si="9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106.476</v>
      </c>
      <c r="R1516" s="6">
        <f t="shared" si="97"/>
        <v>13397.5</v>
      </c>
      <c r="S1516" t="s">
        <v>8342</v>
      </c>
      <c r="T1516" t="s">
        <v>8343</v>
      </c>
    </row>
    <row r="1517" spans="1:20" ht="42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5"/>
        <v>42445.211770833332</v>
      </c>
      <c r="K1517">
        <v>1455516297</v>
      </c>
      <c r="L1517" s="10">
        <f t="shared" si="9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157.18899999999999</v>
      </c>
      <c r="R1517" s="6">
        <f t="shared" si="97"/>
        <v>236061</v>
      </c>
      <c r="S1517" t="s">
        <v>8342</v>
      </c>
      <c r="T1517" t="s">
        <v>8343</v>
      </c>
    </row>
    <row r="1518" spans="1:20" ht="42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5"/>
        <v>42649.583333333328</v>
      </c>
      <c r="K1518">
        <v>1473160292</v>
      </c>
      <c r="L1518" s="10">
        <f t="shared" si="9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108.65882352941176</v>
      </c>
      <c r="R1518" s="6">
        <f t="shared" si="97"/>
        <v>9294</v>
      </c>
      <c r="S1518" t="s">
        <v>8342</v>
      </c>
      <c r="T1518" t="s">
        <v>8343</v>
      </c>
    </row>
    <row r="1519" spans="1:20" ht="42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5"/>
        <v>41979.25</v>
      </c>
      <c r="K1519">
        <v>1415194553</v>
      </c>
      <c r="L1519" s="10">
        <f t="shared" si="9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161.98000000000002</v>
      </c>
      <c r="R1519" s="6">
        <f t="shared" si="97"/>
        <v>12456</v>
      </c>
      <c r="S1519" t="s">
        <v>8342</v>
      </c>
      <c r="T1519" t="s">
        <v>8343</v>
      </c>
    </row>
    <row r="1520" spans="1:20" ht="28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5"/>
        <v>41790.8200462963</v>
      </c>
      <c r="K1520">
        <v>1398973252</v>
      </c>
      <c r="L1520" s="10">
        <f t="shared" si="9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205.36666666666665</v>
      </c>
      <c r="R1520" s="6">
        <f t="shared" si="97"/>
        <v>15520.5</v>
      </c>
      <c r="S1520" t="s">
        <v>8342</v>
      </c>
      <c r="T1520" t="s">
        <v>8343</v>
      </c>
    </row>
    <row r="1521" spans="1:20" ht="42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5"/>
        <v>41810.915972222225</v>
      </c>
      <c r="K1521">
        <v>1400867283</v>
      </c>
      <c r="L1521" s="10">
        <f t="shared" si="9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103.36388888888889</v>
      </c>
      <c r="R1521" s="6">
        <f t="shared" si="97"/>
        <v>4723.875</v>
      </c>
      <c r="S1521" t="s">
        <v>8342</v>
      </c>
      <c r="T1521" t="s">
        <v>8343</v>
      </c>
    </row>
    <row r="1522" spans="1:20" ht="28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5"/>
        <v>41992.166666666672</v>
      </c>
      <c r="K1522">
        <v>1415824513</v>
      </c>
      <c r="L1522" s="10">
        <f t="shared" si="9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103.47222222222223</v>
      </c>
      <c r="R1522" s="6">
        <f t="shared" si="97"/>
        <v>9396</v>
      </c>
      <c r="S1522" t="s">
        <v>8342</v>
      </c>
      <c r="T1522" t="s">
        <v>8343</v>
      </c>
    </row>
    <row r="1523" spans="1:20" ht="42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5"/>
        <v>42528.167719907404</v>
      </c>
      <c r="K1523">
        <v>1462248091</v>
      </c>
      <c r="L1523" s="10">
        <f t="shared" si="9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106.81333333333333</v>
      </c>
      <c r="R1523" s="6">
        <f t="shared" si="97"/>
        <v>20145</v>
      </c>
      <c r="S1523" t="s">
        <v>8342</v>
      </c>
      <c r="T1523" t="s">
        <v>8343</v>
      </c>
    </row>
    <row r="1524" spans="1:20" ht="57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5"/>
        <v>41929.830312500002</v>
      </c>
      <c r="K1524">
        <v>1410983739</v>
      </c>
      <c r="L1524" s="10">
        <f t="shared" si="9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138.96574712643678</v>
      </c>
      <c r="R1524" s="6">
        <f t="shared" si="97"/>
        <v>30451.05</v>
      </c>
      <c r="S1524" t="s">
        <v>8342</v>
      </c>
      <c r="T1524" t="s">
        <v>8343</v>
      </c>
    </row>
    <row r="1525" spans="1:20" ht="42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5"/>
        <v>41996</v>
      </c>
      <c r="K1525">
        <v>1416592916</v>
      </c>
      <c r="L1525" s="10">
        <f t="shared" si="9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124.84324324324325</v>
      </c>
      <c r="R1525" s="6">
        <f t="shared" si="97"/>
        <v>11668.5</v>
      </c>
      <c r="S1525" t="s">
        <v>8342</v>
      </c>
      <c r="T1525" t="s">
        <v>8343</v>
      </c>
    </row>
    <row r="1526" spans="1:20" ht="42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5"/>
        <v>42786.501041666663</v>
      </c>
      <c r="K1526">
        <v>1485000090</v>
      </c>
      <c r="L1526" s="10">
        <f t="shared" si="9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207.00000000000003</v>
      </c>
      <c r="R1526" s="6">
        <f t="shared" si="97"/>
        <v>3119</v>
      </c>
      <c r="S1526" t="s">
        <v>8342</v>
      </c>
      <c r="T1526" t="s">
        <v>8343</v>
      </c>
    </row>
    <row r="1527" spans="1:20" ht="42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5"/>
        <v>42600.702986111108</v>
      </c>
      <c r="K1527">
        <v>1468947138</v>
      </c>
      <c r="L1527" s="10">
        <f t="shared" si="9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174.00576923076923</v>
      </c>
      <c r="R1527" s="6">
        <f t="shared" si="97"/>
        <v>2332.0749999999998</v>
      </c>
      <c r="S1527" t="s">
        <v>8342</v>
      </c>
      <c r="T1527" t="s">
        <v>8343</v>
      </c>
    </row>
    <row r="1528" spans="1:20" ht="42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5"/>
        <v>42388.276006944448</v>
      </c>
      <c r="K1528">
        <v>1448951847</v>
      </c>
      <c r="L1528" s="10">
        <f t="shared" si="9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120.32608695652173</v>
      </c>
      <c r="R1528" s="6">
        <f t="shared" si="97"/>
        <v>13977.5</v>
      </c>
      <c r="S1528" t="s">
        <v>8342</v>
      </c>
      <c r="T1528" t="s">
        <v>8343</v>
      </c>
    </row>
    <row r="1529" spans="1:20" ht="42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5"/>
        <v>42808.558865740735</v>
      </c>
      <c r="K1529">
        <v>1487082286</v>
      </c>
      <c r="L1529" s="10">
        <f t="shared" si="9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110.44428571428573</v>
      </c>
      <c r="R1529" s="6">
        <f t="shared" si="97"/>
        <v>1967.7750000000001</v>
      </c>
      <c r="S1529" t="s">
        <v>8342</v>
      </c>
      <c r="T1529" t="s">
        <v>8343</v>
      </c>
    </row>
    <row r="1530" spans="1:20" ht="28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5"/>
        <v>42767</v>
      </c>
      <c r="K1530">
        <v>1483292122</v>
      </c>
      <c r="L1530" s="10">
        <f t="shared" si="9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ref="Q1530:Q1593" si="98">(1+((E1530-D1530)/D1530))*100</f>
        <v>281.56666666666672</v>
      </c>
      <c r="R1530" s="6">
        <f t="shared" si="97"/>
        <v>4303.5</v>
      </c>
      <c r="S1530" t="s">
        <v>8342</v>
      </c>
      <c r="T1530" t="s">
        <v>8343</v>
      </c>
    </row>
    <row r="1531" spans="1:20" ht="28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5"/>
        <v>42082.587037037039</v>
      </c>
      <c r="K1531">
        <v>1424185520</v>
      </c>
      <c r="L1531" s="10">
        <f t="shared" si="9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8"/>
        <v>100.67894736842105</v>
      </c>
      <c r="R1531" s="6">
        <f t="shared" si="97"/>
        <v>9635</v>
      </c>
      <c r="S1531" t="s">
        <v>8342</v>
      </c>
      <c r="T1531" t="s">
        <v>8343</v>
      </c>
    </row>
    <row r="1532" spans="1:20" ht="42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5"/>
        <v>42300.767303240747</v>
      </c>
      <c r="K1532">
        <v>1443464695</v>
      </c>
      <c r="L1532" s="10">
        <f t="shared" si="96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8"/>
        <v>134.82571428571427</v>
      </c>
      <c r="R1532" s="6">
        <f t="shared" si="97"/>
        <v>24031.5</v>
      </c>
      <c r="S1532" t="s">
        <v>8342</v>
      </c>
      <c r="T1532" t="s">
        <v>8343</v>
      </c>
    </row>
    <row r="1533" spans="1:20" ht="42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5"/>
        <v>41974.125</v>
      </c>
      <c r="K1533">
        <v>1414610126</v>
      </c>
      <c r="L1533" s="10">
        <f t="shared" si="9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8"/>
        <v>175.95744680851064</v>
      </c>
      <c r="R1533" s="6">
        <f t="shared" si="97"/>
        <v>2104</v>
      </c>
      <c r="S1533" t="s">
        <v>8342</v>
      </c>
      <c r="T1533" t="s">
        <v>8343</v>
      </c>
    </row>
    <row r="1534" spans="1:20" ht="42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5"/>
        <v>42415.625</v>
      </c>
      <c r="K1534">
        <v>1453461865</v>
      </c>
      <c r="L1534" s="10">
        <f t="shared" si="9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8"/>
        <v>484.01999999999992</v>
      </c>
      <c r="R1534" s="6">
        <f t="shared" si="97"/>
        <v>12247.5</v>
      </c>
      <c r="S1534" t="s">
        <v>8342</v>
      </c>
      <c r="T1534" t="s">
        <v>8343</v>
      </c>
    </row>
    <row r="1535" spans="1:20" ht="42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5"/>
        <v>42492.165972222225</v>
      </c>
      <c r="K1535">
        <v>1457913777</v>
      </c>
      <c r="L1535" s="10">
        <f t="shared" si="9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8"/>
        <v>145.14000000000001</v>
      </c>
      <c r="R1535" s="6">
        <f t="shared" si="97"/>
        <v>33026.5</v>
      </c>
      <c r="S1535" t="s">
        <v>8342</v>
      </c>
      <c r="T1535" t="s">
        <v>8343</v>
      </c>
    </row>
    <row r="1536" spans="1:20" ht="42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5"/>
        <v>42251.67432870371</v>
      </c>
      <c r="K1536">
        <v>1438791062</v>
      </c>
      <c r="L1536" s="10">
        <f t="shared" si="96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8"/>
        <v>417.73333333333335</v>
      </c>
      <c r="R1536" s="6">
        <f t="shared" si="97"/>
        <v>15849.5</v>
      </c>
      <c r="S1536" t="s">
        <v>8342</v>
      </c>
      <c r="T1536" t="s">
        <v>8343</v>
      </c>
    </row>
    <row r="1537" spans="1:20" ht="42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5"/>
        <v>42513.916666666672</v>
      </c>
      <c r="K1537">
        <v>1461527631</v>
      </c>
      <c r="L1537" s="10">
        <f t="shared" si="9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8"/>
        <v>132.42499999999998</v>
      </c>
      <c r="R1537" s="6">
        <f t="shared" si="97"/>
        <v>2703.5</v>
      </c>
      <c r="S1537" t="s">
        <v>8342</v>
      </c>
      <c r="T1537" t="s">
        <v>8343</v>
      </c>
    </row>
    <row r="1538" spans="1:20" ht="42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5"/>
        <v>42243.802199074074</v>
      </c>
      <c r="K1538">
        <v>1438110910</v>
      </c>
      <c r="L1538" s="10">
        <f t="shared" si="96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8"/>
        <v>250.30841666666666</v>
      </c>
      <c r="R1538" s="6">
        <f t="shared" si="97"/>
        <v>15246.004999999999</v>
      </c>
      <c r="S1538" t="s">
        <v>8342</v>
      </c>
      <c r="T1538" t="s">
        <v>8343</v>
      </c>
    </row>
    <row r="1539" spans="1:20" ht="42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9">(((I1539/60)/60)/24)+DATE(1970,1,1)</f>
        <v>42588.75</v>
      </c>
      <c r="K1539">
        <v>1467358427</v>
      </c>
      <c r="L1539" s="10">
        <f t="shared" ref="L1539:L1602" si="100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8"/>
        <v>179.9</v>
      </c>
      <c r="R1539" s="6">
        <f t="shared" ref="R1539:R1602" si="101">AVERAGE(E1539,N1539)</f>
        <v>10906</v>
      </c>
      <c r="S1539" t="s">
        <v>8342</v>
      </c>
      <c r="T1539" t="s">
        <v>8343</v>
      </c>
    </row>
    <row r="1540" spans="1:20" ht="42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9"/>
        <v>42026.782060185185</v>
      </c>
      <c r="K1540">
        <v>1418064370</v>
      </c>
      <c r="L1540" s="10">
        <f t="shared" si="100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102.62857142857142</v>
      </c>
      <c r="R1540" s="6">
        <f t="shared" si="101"/>
        <v>3615</v>
      </c>
      <c r="S1540" t="s">
        <v>8342</v>
      </c>
      <c r="T1540" t="s">
        <v>8343</v>
      </c>
    </row>
    <row r="1541" spans="1:20" ht="42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9"/>
        <v>42738.919201388882</v>
      </c>
      <c r="K1541">
        <v>1480629819</v>
      </c>
      <c r="L1541" s="10">
        <f t="shared" si="100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135.98609999999999</v>
      </c>
      <c r="R1541" s="6">
        <f t="shared" si="101"/>
        <v>13740.61</v>
      </c>
      <c r="S1541" t="s">
        <v>8342</v>
      </c>
      <c r="T1541" t="s">
        <v>8343</v>
      </c>
    </row>
    <row r="1542" spans="1:20" ht="42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9"/>
        <v>41969.052083333328</v>
      </c>
      <c r="K1542">
        <v>1414368616</v>
      </c>
      <c r="L1542" s="10">
        <f t="shared" si="100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117.86666666666667</v>
      </c>
      <c r="R1542" s="6">
        <f t="shared" si="101"/>
        <v>8889</v>
      </c>
      <c r="S1542" t="s">
        <v>8342</v>
      </c>
      <c r="T1542" t="s">
        <v>8343</v>
      </c>
    </row>
    <row r="1543" spans="1:20" ht="42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9"/>
        <v>42004.712245370371</v>
      </c>
      <c r="K1543">
        <v>1417453538</v>
      </c>
      <c r="L1543" s="10">
        <f t="shared" si="100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3.3333333333329662E-2</v>
      </c>
      <c r="R1543" s="6">
        <f t="shared" si="101"/>
        <v>4</v>
      </c>
      <c r="S1543" t="s">
        <v>8342</v>
      </c>
      <c r="T1543" t="s">
        <v>8347</v>
      </c>
    </row>
    <row r="1544" spans="1:20" ht="42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9"/>
        <v>42185.996527777781</v>
      </c>
      <c r="K1544">
        <v>1434412500</v>
      </c>
      <c r="L1544" s="10">
        <f t="shared" si="100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4.0000000000000036</v>
      </c>
      <c r="R1544" s="6">
        <f t="shared" si="101"/>
        <v>10.5</v>
      </c>
      <c r="S1544" t="s">
        <v>8342</v>
      </c>
      <c r="T1544" t="s">
        <v>8347</v>
      </c>
    </row>
    <row r="1545" spans="1:20" ht="42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9"/>
        <v>41965.551319444443</v>
      </c>
      <c r="K1545">
        <v>1414066434</v>
      </c>
      <c r="L1545" s="10">
        <f t="shared" si="100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0.44444444444444731</v>
      </c>
      <c r="R1545" s="6">
        <f t="shared" si="101"/>
        <v>5.5</v>
      </c>
      <c r="S1545" t="s">
        <v>8342</v>
      </c>
      <c r="T1545" t="s">
        <v>8347</v>
      </c>
    </row>
    <row r="1546" spans="1:20" ht="42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9"/>
        <v>42095.012499999997</v>
      </c>
      <c r="K1546">
        <v>1424222024</v>
      </c>
      <c r="L1546" s="10">
        <f t="shared" si="100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>
        <f t="shared" si="101"/>
        <v>0</v>
      </c>
      <c r="S1546" t="s">
        <v>8342</v>
      </c>
      <c r="T1546" t="s">
        <v>8347</v>
      </c>
    </row>
    <row r="1547" spans="1:20" ht="42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9"/>
        <v>42065.886111111111</v>
      </c>
      <c r="K1547">
        <v>1422393234</v>
      </c>
      <c r="L1547" s="10">
        <f t="shared" si="100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3.3333333333329662E-2</v>
      </c>
      <c r="R1547" s="6">
        <f t="shared" si="101"/>
        <v>1</v>
      </c>
      <c r="S1547" t="s">
        <v>8342</v>
      </c>
      <c r="T1547" t="s">
        <v>8347</v>
      </c>
    </row>
    <row r="1548" spans="1:20" ht="42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9"/>
        <v>41899.212951388887</v>
      </c>
      <c r="K1548">
        <v>1405746399</v>
      </c>
      <c r="L1548" s="10">
        <f t="shared" si="100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28.900000000000002</v>
      </c>
      <c r="R1548" s="6">
        <f t="shared" si="101"/>
        <v>150</v>
      </c>
      <c r="S1548" t="s">
        <v>8342</v>
      </c>
      <c r="T1548" t="s">
        <v>8347</v>
      </c>
    </row>
    <row r="1549" spans="1:20" ht="42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9"/>
        <v>42789.426875000005</v>
      </c>
      <c r="K1549">
        <v>1487240082</v>
      </c>
      <c r="L1549" s="10">
        <f t="shared" si="100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>
        <f t="shared" si="101"/>
        <v>0</v>
      </c>
      <c r="S1549" t="s">
        <v>8342</v>
      </c>
      <c r="T1549" t="s">
        <v>8347</v>
      </c>
    </row>
    <row r="1550" spans="1:20" ht="28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9"/>
        <v>42316.923842592587</v>
      </c>
      <c r="K1550">
        <v>1444425020</v>
      </c>
      <c r="L1550" s="10">
        <f t="shared" si="100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8.5714285714285747</v>
      </c>
      <c r="R1550" s="6">
        <f t="shared" si="101"/>
        <v>30.5</v>
      </c>
      <c r="S1550" t="s">
        <v>8342</v>
      </c>
      <c r="T1550" t="s">
        <v>8347</v>
      </c>
    </row>
    <row r="1551" spans="1:20" ht="42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9"/>
        <v>42311.177766203706</v>
      </c>
      <c r="K1551">
        <v>1443928559</v>
      </c>
      <c r="L1551" s="10">
        <f t="shared" si="100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34</v>
      </c>
      <c r="R1551" s="6">
        <f t="shared" si="101"/>
        <v>88</v>
      </c>
      <c r="S1551" t="s">
        <v>8342</v>
      </c>
      <c r="T1551" t="s">
        <v>8347</v>
      </c>
    </row>
    <row r="1552" spans="1:20" ht="42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9"/>
        <v>42502.449467592596</v>
      </c>
      <c r="K1552">
        <v>1460458034</v>
      </c>
      <c r="L1552" s="10">
        <f t="shared" si="100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13.466666666666672</v>
      </c>
      <c r="R1552" s="6">
        <f t="shared" si="101"/>
        <v>54</v>
      </c>
      <c r="S1552" t="s">
        <v>8342</v>
      </c>
      <c r="T1552" t="s">
        <v>8347</v>
      </c>
    </row>
    <row r="1553" spans="1:20" ht="42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9"/>
        <v>42151.824525462958</v>
      </c>
      <c r="K1553">
        <v>1430164039</v>
      </c>
      <c r="L1553" s="10">
        <f t="shared" si="100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>
        <f t="shared" si="101"/>
        <v>0</v>
      </c>
      <c r="S1553" t="s">
        <v>8342</v>
      </c>
      <c r="T1553" t="s">
        <v>8347</v>
      </c>
    </row>
    <row r="1554" spans="1:20" ht="42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9"/>
        <v>41913.165972222225</v>
      </c>
      <c r="K1554">
        <v>1410366708</v>
      </c>
      <c r="L1554" s="10">
        <f t="shared" si="100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49.186046511627914</v>
      </c>
      <c r="R1554" s="6">
        <f t="shared" si="101"/>
        <v>1065.5</v>
      </c>
      <c r="S1554" t="s">
        <v>8342</v>
      </c>
      <c r="T1554" t="s">
        <v>8347</v>
      </c>
    </row>
    <row r="1555" spans="1:20" ht="42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9"/>
        <v>42249.282951388886</v>
      </c>
      <c r="K1555">
        <v>1438584447</v>
      </c>
      <c r="L1555" s="10">
        <f t="shared" si="100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>
        <f t="shared" si="101"/>
        <v>0</v>
      </c>
      <c r="S1555" t="s">
        <v>8342</v>
      </c>
      <c r="T1555" t="s">
        <v>8347</v>
      </c>
    </row>
    <row r="1556" spans="1:20" ht="57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9"/>
        <v>42218.252199074079</v>
      </c>
      <c r="K1556">
        <v>1435903390</v>
      </c>
      <c r="L1556" s="10">
        <f t="shared" si="100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>
        <f t="shared" si="101"/>
        <v>0</v>
      </c>
      <c r="S1556" t="s">
        <v>8342</v>
      </c>
      <c r="T1556" t="s">
        <v>8347</v>
      </c>
    </row>
    <row r="1557" spans="1:20" ht="42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9"/>
        <v>42264.708333333328</v>
      </c>
      <c r="K1557">
        <v>1440513832</v>
      </c>
      <c r="L1557" s="10">
        <f t="shared" si="100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>
        <f t="shared" si="101"/>
        <v>0</v>
      </c>
      <c r="S1557" t="s">
        <v>8342</v>
      </c>
      <c r="T1557" t="s">
        <v>8347</v>
      </c>
    </row>
    <row r="1558" spans="1:20" ht="42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9"/>
        <v>42555.153055555551</v>
      </c>
      <c r="K1558">
        <v>1465011624</v>
      </c>
      <c r="L1558" s="10">
        <f t="shared" si="100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45.13333333333334</v>
      </c>
      <c r="R1558" s="6">
        <f t="shared" si="101"/>
        <v>344.5</v>
      </c>
      <c r="S1558" t="s">
        <v>8342</v>
      </c>
      <c r="T1558" t="s">
        <v>8347</v>
      </c>
    </row>
    <row r="1559" spans="1:20" ht="42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9"/>
        <v>41902.65315972222</v>
      </c>
      <c r="K1559">
        <v>1408549233</v>
      </c>
      <c r="L1559" s="10">
        <f t="shared" si="100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4.0000000000000036</v>
      </c>
      <c r="R1559" s="6">
        <f t="shared" si="101"/>
        <v>50.5</v>
      </c>
      <c r="S1559" t="s">
        <v>8342</v>
      </c>
      <c r="T1559" t="s">
        <v>8347</v>
      </c>
    </row>
    <row r="1560" spans="1:20" ht="42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9"/>
        <v>42244.508333333331</v>
      </c>
      <c r="K1560">
        <v>1435656759</v>
      </c>
      <c r="L1560" s="10">
        <f t="shared" si="100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4.6666666666666634</v>
      </c>
      <c r="R1560" s="6">
        <f t="shared" si="101"/>
        <v>19</v>
      </c>
      <c r="S1560" t="s">
        <v>8342</v>
      </c>
      <c r="T1560" t="s">
        <v>8347</v>
      </c>
    </row>
    <row r="1561" spans="1:20" ht="28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9"/>
        <v>42123.05322916666</v>
      </c>
      <c r="K1561">
        <v>1428974199</v>
      </c>
      <c r="L1561" s="10">
        <f t="shared" si="100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0.33333333333332993</v>
      </c>
      <c r="R1561" s="6">
        <f t="shared" si="101"/>
        <v>25.5</v>
      </c>
      <c r="S1561" t="s">
        <v>8342</v>
      </c>
      <c r="T1561" t="s">
        <v>8347</v>
      </c>
    </row>
    <row r="1562" spans="1:20" ht="42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9"/>
        <v>41956.062418981484</v>
      </c>
      <c r="K1562">
        <v>1414110593</v>
      </c>
      <c r="L1562" s="10">
        <f t="shared" si="100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3.7599999999999967</v>
      </c>
      <c r="R1562" s="6">
        <f t="shared" si="101"/>
        <v>49</v>
      </c>
      <c r="S1562" t="s">
        <v>8342</v>
      </c>
      <c r="T1562" t="s">
        <v>8347</v>
      </c>
    </row>
    <row r="1563" spans="1:20" ht="42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9"/>
        <v>41585.083368055559</v>
      </c>
      <c r="K1563">
        <v>1381194003</v>
      </c>
      <c r="L1563" s="10">
        <f t="shared" si="100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0.67000000000000393</v>
      </c>
      <c r="R1563" s="6">
        <f t="shared" si="101"/>
        <v>34</v>
      </c>
      <c r="S1563" t="s">
        <v>8326</v>
      </c>
      <c r="T1563" t="s">
        <v>8348</v>
      </c>
    </row>
    <row r="1564" spans="1:20" ht="42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9"/>
        <v>40149.034722222219</v>
      </c>
      <c r="K1564">
        <v>1253712916</v>
      </c>
      <c r="L1564" s="10">
        <f t="shared" si="100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>
        <f t="shared" si="101"/>
        <v>0</v>
      </c>
      <c r="S1564" t="s">
        <v>8326</v>
      </c>
      <c r="T1564" t="s">
        <v>8348</v>
      </c>
    </row>
    <row r="1565" spans="1:20" ht="42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9"/>
        <v>41712.700821759259</v>
      </c>
      <c r="K1565">
        <v>1389635351</v>
      </c>
      <c r="L1565" s="10">
        <f t="shared" si="100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1.4166666666666661</v>
      </c>
      <c r="R1565" s="6">
        <f t="shared" si="101"/>
        <v>43.5</v>
      </c>
      <c r="S1565" t="s">
        <v>8326</v>
      </c>
      <c r="T1565" t="s">
        <v>8348</v>
      </c>
    </row>
    <row r="1566" spans="1:20" ht="42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9"/>
        <v>42152.836805555555</v>
      </c>
      <c r="K1566">
        <v>1430124509</v>
      </c>
      <c r="L1566" s="10">
        <f t="shared" si="100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0.10000000000000009</v>
      </c>
      <c r="R1566" s="6">
        <f t="shared" si="101"/>
        <v>5.5</v>
      </c>
      <c r="S1566" t="s">
        <v>8326</v>
      </c>
      <c r="T1566" t="s">
        <v>8348</v>
      </c>
    </row>
    <row r="1567" spans="1:20" ht="42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9"/>
        <v>40702.729872685188</v>
      </c>
      <c r="K1567">
        <v>1304962261</v>
      </c>
      <c r="L1567" s="10">
        <f t="shared" si="100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2.5000000000000022</v>
      </c>
      <c r="R1567" s="6">
        <f t="shared" si="101"/>
        <v>50.5</v>
      </c>
      <c r="S1567" t="s">
        <v>8326</v>
      </c>
      <c r="T1567" t="s">
        <v>8348</v>
      </c>
    </row>
    <row r="1568" spans="1:20" ht="42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9"/>
        <v>42578.916666666672</v>
      </c>
      <c r="K1568">
        <v>1467151204</v>
      </c>
      <c r="L1568" s="10">
        <f t="shared" si="100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21.250000000000004</v>
      </c>
      <c r="R1568" s="6">
        <f t="shared" si="101"/>
        <v>3217</v>
      </c>
      <c r="S1568" t="s">
        <v>8326</v>
      </c>
      <c r="T1568" t="s">
        <v>8348</v>
      </c>
    </row>
    <row r="1569" spans="1:20" ht="42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9"/>
        <v>41687</v>
      </c>
      <c r="K1569">
        <v>1391293745</v>
      </c>
      <c r="L1569" s="10">
        <f t="shared" si="100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4.1176470588235254</v>
      </c>
      <c r="R1569" s="6">
        <f t="shared" si="101"/>
        <v>181.5</v>
      </c>
      <c r="S1569" t="s">
        <v>8326</v>
      </c>
      <c r="T1569" t="s">
        <v>8348</v>
      </c>
    </row>
    <row r="1570" spans="1:20" ht="42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9"/>
        <v>41997.062326388885</v>
      </c>
      <c r="K1570">
        <v>1416360585</v>
      </c>
      <c r="L1570" s="10">
        <f t="shared" si="100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13.639999999999997</v>
      </c>
      <c r="R1570" s="6">
        <f t="shared" si="101"/>
        <v>1716</v>
      </c>
      <c r="S1570" t="s">
        <v>8326</v>
      </c>
      <c r="T1570" t="s">
        <v>8348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9"/>
        <v>41419.679560185185</v>
      </c>
      <c r="K1571">
        <v>1366906714</v>
      </c>
      <c r="L1571" s="10">
        <f t="shared" si="100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>
        <f t="shared" si="101"/>
        <v>0</v>
      </c>
      <c r="S1571" t="s">
        <v>8326</v>
      </c>
      <c r="T1571" t="s">
        <v>8348</v>
      </c>
    </row>
    <row r="1572" spans="1:20" ht="28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9"/>
        <v>42468.771782407406</v>
      </c>
      <c r="K1572">
        <v>1457551882</v>
      </c>
      <c r="L1572" s="10">
        <f t="shared" si="100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41.400000000000006</v>
      </c>
      <c r="R1572" s="6">
        <f t="shared" si="101"/>
        <v>1268</v>
      </c>
      <c r="S1572" t="s">
        <v>8326</v>
      </c>
      <c r="T1572" t="s">
        <v>8348</v>
      </c>
    </row>
    <row r="1573" spans="1:20" ht="42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9"/>
        <v>42174.769479166673</v>
      </c>
      <c r="K1573">
        <v>1432146483</v>
      </c>
      <c r="L1573" s="10">
        <f t="shared" si="100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0.66115702479339067</v>
      </c>
      <c r="R1573" s="6">
        <f t="shared" si="101"/>
        <v>42</v>
      </c>
      <c r="S1573" t="s">
        <v>8326</v>
      </c>
      <c r="T1573" t="s">
        <v>8348</v>
      </c>
    </row>
    <row r="1574" spans="1:20" ht="42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9"/>
        <v>42428.999305555553</v>
      </c>
      <c r="K1574">
        <v>1454546859</v>
      </c>
      <c r="L1574" s="10">
        <f t="shared" si="100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5.0000000000000044</v>
      </c>
      <c r="R1574" s="6">
        <f t="shared" si="101"/>
        <v>64</v>
      </c>
      <c r="S1574" t="s">
        <v>8326</v>
      </c>
      <c r="T1574" t="s">
        <v>8348</v>
      </c>
    </row>
    <row r="1575" spans="1:20" ht="42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9"/>
        <v>42826.165972222225</v>
      </c>
      <c r="K1575">
        <v>1487548802</v>
      </c>
      <c r="L1575" s="10">
        <f t="shared" si="100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2.4777777777777787</v>
      </c>
      <c r="R1575" s="6">
        <f t="shared" si="101"/>
        <v>113</v>
      </c>
      <c r="S1575" t="s">
        <v>8326</v>
      </c>
      <c r="T1575" t="s">
        <v>8348</v>
      </c>
    </row>
    <row r="1576" spans="1:20" ht="42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9"/>
        <v>42052.927418981482</v>
      </c>
      <c r="K1576">
        <v>1421187329</v>
      </c>
      <c r="L1576" s="10">
        <f t="shared" si="100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5.0599999999999978</v>
      </c>
      <c r="R1576" s="6">
        <f t="shared" si="101"/>
        <v>256</v>
      </c>
      <c r="S1576" t="s">
        <v>8326</v>
      </c>
      <c r="T1576" t="s">
        <v>8348</v>
      </c>
    </row>
    <row r="1577" spans="1:20" ht="42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9"/>
        <v>41829.524259259262</v>
      </c>
      <c r="K1577">
        <v>1402317296</v>
      </c>
      <c r="L1577" s="10">
        <f t="shared" si="100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22.909999999999997</v>
      </c>
      <c r="R1577" s="6">
        <f t="shared" si="101"/>
        <v>1163</v>
      </c>
      <c r="S1577" t="s">
        <v>8326</v>
      </c>
      <c r="T1577" t="s">
        <v>8348</v>
      </c>
    </row>
    <row r="1578" spans="1:20" ht="28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9"/>
        <v>42185.879259259258</v>
      </c>
      <c r="K1578">
        <v>1431810368</v>
      </c>
      <c r="L1578" s="10">
        <f t="shared" si="100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13</v>
      </c>
      <c r="R1578" s="6">
        <f t="shared" si="101"/>
        <v>330</v>
      </c>
      <c r="S1578" t="s">
        <v>8326</v>
      </c>
      <c r="T1578" t="s">
        <v>8348</v>
      </c>
    </row>
    <row r="1579" spans="1:20" ht="42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9"/>
        <v>41114.847777777781</v>
      </c>
      <c r="K1579">
        <v>1337977248</v>
      </c>
      <c r="L1579" s="10">
        <f t="shared" si="100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0.54999999999999494</v>
      </c>
      <c r="R1579" s="6">
        <f t="shared" si="101"/>
        <v>28.5</v>
      </c>
      <c r="S1579" t="s">
        <v>8326</v>
      </c>
      <c r="T1579" t="s">
        <v>8348</v>
      </c>
    </row>
    <row r="1580" spans="1:20" ht="57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9"/>
        <v>40423.083333333336</v>
      </c>
      <c r="K1580">
        <v>1281317691</v>
      </c>
      <c r="L1580" s="10">
        <f t="shared" si="100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10.806536636794938</v>
      </c>
      <c r="R1580" s="6">
        <f t="shared" si="101"/>
        <v>104.5</v>
      </c>
      <c r="S1580" t="s">
        <v>8326</v>
      </c>
      <c r="T1580" t="s">
        <v>8348</v>
      </c>
    </row>
    <row r="1581" spans="1:20" ht="28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9"/>
        <v>41514.996423611112</v>
      </c>
      <c r="K1581">
        <v>1374882891</v>
      </c>
      <c r="L1581" s="10">
        <f t="shared" si="100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0.84008400840084319</v>
      </c>
      <c r="R1581" s="6">
        <f t="shared" si="101"/>
        <v>15</v>
      </c>
      <c r="S1581" t="s">
        <v>8326</v>
      </c>
      <c r="T1581" t="s">
        <v>8348</v>
      </c>
    </row>
    <row r="1582" spans="1:20" ht="42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9"/>
        <v>41050.050069444449</v>
      </c>
      <c r="K1582">
        <v>1332378726</v>
      </c>
      <c r="L1582" s="10">
        <f t="shared" si="100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>
        <f t="shared" si="101"/>
        <v>0</v>
      </c>
      <c r="S1582" t="s">
        <v>8326</v>
      </c>
      <c r="T1582" t="s">
        <v>8348</v>
      </c>
    </row>
    <row r="1583" spans="1:20" ht="42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9"/>
        <v>42357.448958333334</v>
      </c>
      <c r="K1583">
        <v>1447757190</v>
      </c>
      <c r="L1583" s="10">
        <f t="shared" si="100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0.50000000000000044</v>
      </c>
      <c r="R1583" s="6">
        <f t="shared" si="101"/>
        <v>3</v>
      </c>
      <c r="S1583" t="s">
        <v>8342</v>
      </c>
      <c r="T1583" t="s">
        <v>8349</v>
      </c>
    </row>
    <row r="1584" spans="1:20" ht="28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9"/>
        <v>42303.888888888891</v>
      </c>
      <c r="K1584">
        <v>1440961053</v>
      </c>
      <c r="L1584" s="10">
        <f t="shared" si="100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9.2999999999999972</v>
      </c>
      <c r="R1584" s="6">
        <f t="shared" si="101"/>
        <v>48</v>
      </c>
      <c r="S1584" t="s">
        <v>8342</v>
      </c>
      <c r="T1584" t="s">
        <v>8349</v>
      </c>
    </row>
    <row r="1585" spans="1:20" ht="42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9"/>
        <v>41907.904988425929</v>
      </c>
      <c r="K1585">
        <v>1409089391</v>
      </c>
      <c r="L1585" s="10">
        <f t="shared" si="100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7.5000000000002842E-2</v>
      </c>
      <c r="R1585" s="6">
        <f t="shared" si="101"/>
        <v>8</v>
      </c>
      <c r="S1585" t="s">
        <v>8342</v>
      </c>
      <c r="T1585" t="s">
        <v>8349</v>
      </c>
    </row>
    <row r="1586" spans="1:20" ht="42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9"/>
        <v>41789.649317129632</v>
      </c>
      <c r="K1586">
        <v>1400600101</v>
      </c>
      <c r="L1586" s="10">
        <f t="shared" si="100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>
        <f t="shared" si="101"/>
        <v>0</v>
      </c>
      <c r="S1586" t="s">
        <v>8342</v>
      </c>
      <c r="T1586" t="s">
        <v>8349</v>
      </c>
    </row>
    <row r="1587" spans="1:20" ht="42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9"/>
        <v>42729.458333333328</v>
      </c>
      <c r="K1587">
        <v>1480800568</v>
      </c>
      <c r="L1587" s="10">
        <f t="shared" si="100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79</v>
      </c>
      <c r="R1587" s="6">
        <f t="shared" si="101"/>
        <v>796</v>
      </c>
      <c r="S1587" t="s">
        <v>8342</v>
      </c>
      <c r="T1587" t="s">
        <v>8349</v>
      </c>
    </row>
    <row r="1588" spans="1:20" ht="28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9"/>
        <v>42099.062754629631</v>
      </c>
      <c r="K1588">
        <v>1425609022</v>
      </c>
      <c r="L1588" s="10">
        <f t="shared" si="100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>
        <f t="shared" si="101"/>
        <v>0</v>
      </c>
      <c r="S1588" t="s">
        <v>8342</v>
      </c>
      <c r="T1588" t="s">
        <v>8349</v>
      </c>
    </row>
    <row r="1589" spans="1:20" ht="42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9"/>
        <v>41986.950983796298</v>
      </c>
      <c r="K1589">
        <v>1415918965</v>
      </c>
      <c r="L1589" s="10">
        <f t="shared" si="100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1.3333333333331865E-2</v>
      </c>
      <c r="R1589" s="6">
        <f t="shared" si="101"/>
        <v>1</v>
      </c>
      <c r="S1589" t="s">
        <v>8342</v>
      </c>
      <c r="T1589" t="s">
        <v>8349</v>
      </c>
    </row>
    <row r="1590" spans="1:20" ht="28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9"/>
        <v>42035.841666666667</v>
      </c>
      <c r="K1590">
        <v>1420091999</v>
      </c>
      <c r="L1590" s="10">
        <f t="shared" si="100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>
        <f t="shared" si="101"/>
        <v>0</v>
      </c>
      <c r="S1590" t="s">
        <v>8342</v>
      </c>
      <c r="T1590" t="s">
        <v>8349</v>
      </c>
    </row>
    <row r="1591" spans="1:20" ht="42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9"/>
        <v>42286.984791666662</v>
      </c>
      <c r="K1591">
        <v>1441841886</v>
      </c>
      <c r="L1591" s="10">
        <f t="shared" si="100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>
        <f t="shared" si="101"/>
        <v>0</v>
      </c>
      <c r="S1591" t="s">
        <v>8342</v>
      </c>
      <c r="T1591" t="s">
        <v>8349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9"/>
        <v>42270.857222222221</v>
      </c>
      <c r="K1592">
        <v>1440448464</v>
      </c>
      <c r="L1592" s="10">
        <f t="shared" si="100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1.7000000000000015</v>
      </c>
      <c r="R1592" s="6">
        <f t="shared" si="101"/>
        <v>511</v>
      </c>
      <c r="S1592" t="s">
        <v>8342</v>
      </c>
      <c r="T1592" t="s">
        <v>8349</v>
      </c>
    </row>
    <row r="1593" spans="1:20" ht="42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9"/>
        <v>42463.68450231482</v>
      </c>
      <c r="K1593">
        <v>1457112341</v>
      </c>
      <c r="L1593" s="10">
        <f t="shared" si="100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29.228571428571428</v>
      </c>
      <c r="R1593" s="6">
        <f t="shared" si="101"/>
        <v>2092</v>
      </c>
      <c r="S1593" t="s">
        <v>8342</v>
      </c>
      <c r="T1593" t="s">
        <v>8349</v>
      </c>
    </row>
    <row r="1594" spans="1:20" ht="28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9"/>
        <v>42091.031076388885</v>
      </c>
      <c r="K1594">
        <v>1423619085</v>
      </c>
      <c r="L1594" s="10">
        <f t="shared" si="100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ref="Q1594:Q1657" si="102">(1+((E1594-D1594)/D1594))*100</f>
        <v>0</v>
      </c>
      <c r="R1594" s="6">
        <f t="shared" si="101"/>
        <v>0</v>
      </c>
      <c r="S1594" t="s">
        <v>8342</v>
      </c>
      <c r="T1594" t="s">
        <v>8349</v>
      </c>
    </row>
    <row r="1595" spans="1:20" ht="28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9"/>
        <v>42063.845543981486</v>
      </c>
      <c r="K1595">
        <v>1422562655</v>
      </c>
      <c r="L1595" s="10">
        <f t="shared" si="100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02"/>
        <v>1.3636363636360116E-2</v>
      </c>
      <c r="R1595" s="6">
        <f t="shared" si="101"/>
        <v>3</v>
      </c>
      <c r="S1595" t="s">
        <v>8342</v>
      </c>
      <c r="T1595" t="s">
        <v>8349</v>
      </c>
    </row>
    <row r="1596" spans="1:20" ht="28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9"/>
        <v>42505.681249999994</v>
      </c>
      <c r="K1596">
        <v>1458147982</v>
      </c>
      <c r="L1596" s="10">
        <f t="shared" si="100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02"/>
        <v>20.499999999999996</v>
      </c>
      <c r="R1596" s="6">
        <f t="shared" si="101"/>
        <v>107.5</v>
      </c>
      <c r="S1596" t="s">
        <v>8342</v>
      </c>
      <c r="T1596" t="s">
        <v>8349</v>
      </c>
    </row>
    <row r="1597" spans="1:20" ht="42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9"/>
        <v>41808.842361111114</v>
      </c>
      <c r="K1597">
        <v>1400634728</v>
      </c>
      <c r="L1597" s="10">
        <f t="shared" si="100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02"/>
        <v>0.28000000000000247</v>
      </c>
      <c r="R1597" s="6">
        <f t="shared" si="101"/>
        <v>143.5</v>
      </c>
      <c r="S1597" t="s">
        <v>8342</v>
      </c>
      <c r="T1597" t="s">
        <v>8349</v>
      </c>
    </row>
    <row r="1598" spans="1:20" ht="42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9"/>
        <v>41986.471863425926</v>
      </c>
      <c r="K1598">
        <v>1414577969</v>
      </c>
      <c r="L1598" s="10">
        <f t="shared" si="100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02"/>
        <v>2.3076923076923106</v>
      </c>
      <c r="R1598" s="6">
        <f t="shared" si="101"/>
        <v>39</v>
      </c>
      <c r="S1598" t="s">
        <v>8342</v>
      </c>
      <c r="T1598" t="s">
        <v>8349</v>
      </c>
    </row>
    <row r="1599" spans="1:20" ht="42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9"/>
        <v>42633.354131944448</v>
      </c>
      <c r="K1599">
        <v>1471768197</v>
      </c>
      <c r="L1599" s="10">
        <f t="shared" si="100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02"/>
        <v>0</v>
      </c>
      <c r="R1599" s="6">
        <f t="shared" si="101"/>
        <v>0</v>
      </c>
      <c r="S1599" t="s">
        <v>8342</v>
      </c>
      <c r="T1599" t="s">
        <v>8349</v>
      </c>
    </row>
    <row r="1600" spans="1:20" ht="57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9"/>
        <v>42211.667337962965</v>
      </c>
      <c r="K1600">
        <v>1432742458</v>
      </c>
      <c r="L1600" s="10">
        <f t="shared" si="100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02"/>
        <v>0.12499999999999734</v>
      </c>
      <c r="R1600" s="6">
        <f t="shared" si="101"/>
        <v>1</v>
      </c>
      <c r="S1600" t="s">
        <v>8342</v>
      </c>
      <c r="T1600" t="s">
        <v>8349</v>
      </c>
    </row>
    <row r="1601" spans="1:20" ht="42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9"/>
        <v>42468.497407407413</v>
      </c>
      <c r="K1601">
        <v>1457528176</v>
      </c>
      <c r="L1601" s="10">
        <f t="shared" si="100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02"/>
        <v>0</v>
      </c>
      <c r="R1601" s="6">
        <f t="shared" si="101"/>
        <v>0</v>
      </c>
      <c r="S1601" t="s">
        <v>8342</v>
      </c>
      <c r="T1601" t="s">
        <v>8349</v>
      </c>
    </row>
    <row r="1602" spans="1:20" ht="42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9"/>
        <v>41835.21597222222</v>
      </c>
      <c r="K1602">
        <v>1401585752</v>
      </c>
      <c r="L1602" s="10">
        <f t="shared" si="100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02"/>
        <v>7.3400000000000016</v>
      </c>
      <c r="R1602" s="6">
        <f t="shared" si="101"/>
        <v>188</v>
      </c>
      <c r="S1602" t="s">
        <v>8342</v>
      </c>
      <c r="T1602" t="s">
        <v>8349</v>
      </c>
    </row>
    <row r="1603" spans="1:20" ht="42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3">(((I1603/60)/60)/24)+DATE(1970,1,1)</f>
        <v>40668.092974537038</v>
      </c>
      <c r="K1603">
        <v>1301969633</v>
      </c>
      <c r="L1603" s="10">
        <f t="shared" ref="L1603:L1666" si="104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2"/>
        <v>108.2492</v>
      </c>
      <c r="R1603" s="6">
        <f t="shared" ref="R1603:R1666" si="105">AVERAGE(E1603,N1603)</f>
        <v>1381.115</v>
      </c>
      <c r="S1603" t="s">
        <v>8329</v>
      </c>
      <c r="T1603" t="s">
        <v>8330</v>
      </c>
    </row>
    <row r="1604" spans="1:20" ht="42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3"/>
        <v>40830.958333333336</v>
      </c>
      <c r="K1604">
        <v>1314947317</v>
      </c>
      <c r="L1604" s="10">
        <f t="shared" si="104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100.16666666666667</v>
      </c>
      <c r="R1604" s="6">
        <f t="shared" si="105"/>
        <v>767.25</v>
      </c>
      <c r="S1604" t="s">
        <v>8329</v>
      </c>
      <c r="T1604" t="s">
        <v>8330</v>
      </c>
    </row>
    <row r="1605" spans="1:20" ht="28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3"/>
        <v>40936.169664351852</v>
      </c>
      <c r="K1605">
        <v>1322539459</v>
      </c>
      <c r="L1605" s="10">
        <f t="shared" si="104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100.03299999999999</v>
      </c>
      <c r="R1605" s="6">
        <f t="shared" si="105"/>
        <v>1015.33</v>
      </c>
      <c r="S1605" t="s">
        <v>8329</v>
      </c>
      <c r="T1605" t="s">
        <v>8330</v>
      </c>
    </row>
    <row r="1606" spans="1:20" ht="42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3"/>
        <v>40985.80364583333</v>
      </c>
      <c r="K1606">
        <v>1328559435</v>
      </c>
      <c r="L1606" s="10">
        <f t="shared" si="104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122.10714285714286</v>
      </c>
      <c r="R1606" s="6">
        <f t="shared" si="105"/>
        <v>1744.5</v>
      </c>
      <c r="S1606" t="s">
        <v>8329</v>
      </c>
      <c r="T1606" t="s">
        <v>8330</v>
      </c>
    </row>
    <row r="1607" spans="1:20" ht="42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3"/>
        <v>40756.291666666664</v>
      </c>
      <c r="K1607">
        <v>1311380313</v>
      </c>
      <c r="L1607" s="10">
        <f t="shared" si="104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100.69333333333334</v>
      </c>
      <c r="R1607" s="6">
        <f t="shared" si="105"/>
        <v>3042.8</v>
      </c>
      <c r="S1607" t="s">
        <v>8329</v>
      </c>
      <c r="T1607" t="s">
        <v>8330</v>
      </c>
    </row>
    <row r="1608" spans="1:20" ht="42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3"/>
        <v>40626.069884259261</v>
      </c>
      <c r="K1608">
        <v>1293158438</v>
      </c>
      <c r="L1608" s="10">
        <f t="shared" si="104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101.004125</v>
      </c>
      <c r="R1608" s="6">
        <f t="shared" si="105"/>
        <v>4086.165</v>
      </c>
      <c r="S1608" t="s">
        <v>8329</v>
      </c>
      <c r="T1608" t="s">
        <v>8330</v>
      </c>
    </row>
    <row r="1609" spans="1:20" ht="42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3"/>
        <v>41074.80846064815</v>
      </c>
      <c r="K1609">
        <v>1337887451</v>
      </c>
      <c r="L1609" s="10">
        <f t="shared" si="104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145.11000000000001</v>
      </c>
      <c r="R1609" s="6">
        <f t="shared" si="105"/>
        <v>7358</v>
      </c>
      <c r="S1609" t="s">
        <v>8329</v>
      </c>
      <c r="T1609" t="s">
        <v>8330</v>
      </c>
    </row>
    <row r="1610" spans="1:20" ht="28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3"/>
        <v>41640.226388888892</v>
      </c>
      <c r="K1610">
        <v>1385754986</v>
      </c>
      <c r="L1610" s="10">
        <f t="shared" si="104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101.25</v>
      </c>
      <c r="R1610" s="6">
        <f t="shared" si="105"/>
        <v>619</v>
      </c>
      <c r="S1610" t="s">
        <v>8329</v>
      </c>
      <c r="T1610" t="s">
        <v>8330</v>
      </c>
    </row>
    <row r="1611" spans="1:20" ht="42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3"/>
        <v>40849.333333333336</v>
      </c>
      <c r="K1611">
        <v>1315612909</v>
      </c>
      <c r="L1611" s="10">
        <f t="shared" si="104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118.33333333333333</v>
      </c>
      <c r="R1611" s="6">
        <f t="shared" si="105"/>
        <v>889.5</v>
      </c>
      <c r="S1611" t="s">
        <v>8329</v>
      </c>
      <c r="T1611" t="s">
        <v>8330</v>
      </c>
    </row>
    <row r="1612" spans="1:20" ht="28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3"/>
        <v>41258.924884259257</v>
      </c>
      <c r="K1612">
        <v>1353017510</v>
      </c>
      <c r="L1612" s="10">
        <f t="shared" si="104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271.84999999999997</v>
      </c>
      <c r="R1612" s="6">
        <f t="shared" si="105"/>
        <v>2774.5</v>
      </c>
      <c r="S1612" t="s">
        <v>8329</v>
      </c>
      <c r="T1612" t="s">
        <v>8330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3"/>
        <v>41430.00037037037</v>
      </c>
      <c r="K1613">
        <v>1368576032</v>
      </c>
      <c r="L1613" s="10">
        <f t="shared" si="104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125.125</v>
      </c>
      <c r="R1613" s="6">
        <f t="shared" si="105"/>
        <v>514</v>
      </c>
      <c r="S1613" t="s">
        <v>8329</v>
      </c>
      <c r="T1613" t="s">
        <v>8330</v>
      </c>
    </row>
    <row r="1614" spans="1:20" ht="28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3"/>
        <v>41276.874814814815</v>
      </c>
      <c r="K1614">
        <v>1354568384</v>
      </c>
      <c r="L1614" s="10">
        <f t="shared" si="104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110.00000000000001</v>
      </c>
      <c r="R1614" s="6">
        <f t="shared" si="105"/>
        <v>280.5</v>
      </c>
      <c r="S1614" t="s">
        <v>8329</v>
      </c>
      <c r="T1614" t="s">
        <v>8330</v>
      </c>
    </row>
    <row r="1615" spans="1:20" ht="42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3"/>
        <v>41112.069467592592</v>
      </c>
      <c r="K1615">
        <v>1340329202</v>
      </c>
      <c r="L1615" s="10">
        <f t="shared" si="104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101.49999999999999</v>
      </c>
      <c r="R1615" s="6">
        <f t="shared" si="105"/>
        <v>520.5</v>
      </c>
      <c r="S1615" t="s">
        <v>8329</v>
      </c>
      <c r="T1615" t="s">
        <v>8330</v>
      </c>
    </row>
    <row r="1616" spans="1:20" ht="42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3"/>
        <v>41854.708333333336</v>
      </c>
      <c r="K1616">
        <v>1401924769</v>
      </c>
      <c r="L1616" s="10">
        <f t="shared" si="104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102.69999999999999</v>
      </c>
      <c r="R1616" s="6">
        <f t="shared" si="105"/>
        <v>2606</v>
      </c>
      <c r="S1616" t="s">
        <v>8329</v>
      </c>
      <c r="T1616" t="s">
        <v>8330</v>
      </c>
    </row>
    <row r="1617" spans="1:20" ht="42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3"/>
        <v>40890.092546296299</v>
      </c>
      <c r="K1617">
        <v>1319850796</v>
      </c>
      <c r="L1617" s="10">
        <f t="shared" si="104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114.12499999999999</v>
      </c>
      <c r="R1617" s="6">
        <f t="shared" si="105"/>
        <v>4633</v>
      </c>
      <c r="S1617" t="s">
        <v>8329</v>
      </c>
      <c r="T1617" t="s">
        <v>8330</v>
      </c>
    </row>
    <row r="1618" spans="1:20" ht="42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3"/>
        <v>41235.916666666664</v>
      </c>
      <c r="K1618">
        <v>1350061821</v>
      </c>
      <c r="L1618" s="10">
        <f t="shared" si="104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104.2</v>
      </c>
      <c r="R1618" s="6">
        <f t="shared" si="105"/>
        <v>5288.5</v>
      </c>
      <c r="S1618" t="s">
        <v>8329</v>
      </c>
      <c r="T1618" t="s">
        <v>8330</v>
      </c>
    </row>
    <row r="1619" spans="1:20" ht="28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3"/>
        <v>41579.791666666664</v>
      </c>
      <c r="K1619">
        <v>1380470188</v>
      </c>
      <c r="L1619" s="10">
        <f t="shared" si="104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145.85714285714286</v>
      </c>
      <c r="R1619" s="6">
        <f t="shared" si="105"/>
        <v>5184</v>
      </c>
      <c r="S1619" t="s">
        <v>8329</v>
      </c>
      <c r="T1619" t="s">
        <v>8330</v>
      </c>
    </row>
    <row r="1620" spans="1:20" ht="28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3"/>
        <v>41341.654340277775</v>
      </c>
      <c r="K1620">
        <v>1359301335</v>
      </c>
      <c r="L1620" s="10">
        <f t="shared" si="104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105.06666666666666</v>
      </c>
      <c r="R1620" s="6">
        <f t="shared" si="105"/>
        <v>801.5</v>
      </c>
      <c r="S1620" t="s">
        <v>8329</v>
      </c>
      <c r="T1620" t="s">
        <v>8330</v>
      </c>
    </row>
    <row r="1621" spans="1:20" ht="42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3"/>
        <v>41897.18618055556</v>
      </c>
      <c r="K1621">
        <v>1408940886</v>
      </c>
      <c r="L1621" s="10">
        <f t="shared" si="104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133.33333333333331</v>
      </c>
      <c r="R1621" s="6">
        <f t="shared" si="105"/>
        <v>1011.5</v>
      </c>
      <c r="S1621" t="s">
        <v>8329</v>
      </c>
      <c r="T1621" t="s">
        <v>8330</v>
      </c>
    </row>
    <row r="1622" spans="1:20" ht="28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3"/>
        <v>41328.339583333334</v>
      </c>
      <c r="K1622">
        <v>1361002140</v>
      </c>
      <c r="L1622" s="10">
        <f t="shared" si="104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112.99999999999999</v>
      </c>
      <c r="R1622" s="6">
        <f t="shared" si="105"/>
        <v>573.5</v>
      </c>
      <c r="S1622" t="s">
        <v>8329</v>
      </c>
      <c r="T1622" t="s">
        <v>8330</v>
      </c>
    </row>
    <row r="1623" spans="1:20" ht="42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3"/>
        <v>41057.165972222225</v>
      </c>
      <c r="K1623">
        <v>1333550015</v>
      </c>
      <c r="L1623" s="10">
        <f t="shared" si="104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121.2</v>
      </c>
      <c r="R1623" s="6">
        <f t="shared" si="105"/>
        <v>3048.5</v>
      </c>
      <c r="S1623" t="s">
        <v>8329</v>
      </c>
      <c r="T1623" t="s">
        <v>8330</v>
      </c>
    </row>
    <row r="1624" spans="1:20" ht="42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3"/>
        <v>41990.332638888889</v>
      </c>
      <c r="K1624">
        <v>1415343874</v>
      </c>
      <c r="L1624" s="10">
        <f t="shared" si="104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101.72463768115942</v>
      </c>
      <c r="R1624" s="6">
        <f t="shared" si="105"/>
        <v>3542</v>
      </c>
      <c r="S1624" t="s">
        <v>8329</v>
      </c>
      <c r="T1624" t="s">
        <v>8330</v>
      </c>
    </row>
    <row r="1625" spans="1:20" ht="42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3"/>
        <v>41513.688530092593</v>
      </c>
      <c r="K1625">
        <v>1372437089</v>
      </c>
      <c r="L1625" s="10">
        <f t="shared" si="104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101.06666666666666</v>
      </c>
      <c r="R1625" s="6">
        <f t="shared" si="105"/>
        <v>388</v>
      </c>
      <c r="S1625" t="s">
        <v>8329</v>
      </c>
      <c r="T1625" t="s">
        <v>8330</v>
      </c>
    </row>
    <row r="1626" spans="1:20" ht="28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3"/>
        <v>41283.367303240739</v>
      </c>
      <c r="K1626">
        <v>1354265335</v>
      </c>
      <c r="L1626" s="10">
        <f t="shared" si="104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118</v>
      </c>
      <c r="R1626" s="6">
        <f t="shared" si="105"/>
        <v>602.5</v>
      </c>
      <c r="S1626" t="s">
        <v>8329</v>
      </c>
      <c r="T1626" t="s">
        <v>8330</v>
      </c>
    </row>
    <row r="1627" spans="1:20" ht="42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3"/>
        <v>41163.699687500004</v>
      </c>
      <c r="K1627">
        <v>1344962853</v>
      </c>
      <c r="L1627" s="10">
        <f t="shared" si="104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155.33333333333331</v>
      </c>
      <c r="R1627" s="6">
        <f t="shared" si="105"/>
        <v>5877</v>
      </c>
      <c r="S1627" t="s">
        <v>8329</v>
      </c>
      <c r="T1627" t="s">
        <v>8330</v>
      </c>
    </row>
    <row r="1628" spans="1:20" ht="42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3"/>
        <v>41609.889664351853</v>
      </c>
      <c r="K1628">
        <v>1383337267</v>
      </c>
      <c r="L1628" s="10">
        <f t="shared" si="104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101.18750000000001</v>
      </c>
      <c r="R1628" s="6">
        <f t="shared" si="105"/>
        <v>4101.5</v>
      </c>
      <c r="S1628" t="s">
        <v>8329</v>
      </c>
      <c r="T1628" t="s">
        <v>8330</v>
      </c>
    </row>
    <row r="1629" spans="1:20" ht="42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3"/>
        <v>41239.207638888889</v>
      </c>
      <c r="K1629">
        <v>1351011489</v>
      </c>
      <c r="L1629" s="10">
        <f t="shared" si="104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117</v>
      </c>
      <c r="R1629" s="6">
        <f t="shared" si="105"/>
        <v>1189</v>
      </c>
      <c r="S1629" t="s">
        <v>8329</v>
      </c>
      <c r="T1629" t="s">
        <v>8330</v>
      </c>
    </row>
    <row r="1630" spans="1:20" ht="28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3"/>
        <v>41807.737060185187</v>
      </c>
      <c r="K1630">
        <v>1400175682</v>
      </c>
      <c r="L1630" s="10">
        <f t="shared" si="104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100.925</v>
      </c>
      <c r="R1630" s="6">
        <f t="shared" si="105"/>
        <v>2062.5</v>
      </c>
      <c r="S1630" t="s">
        <v>8329</v>
      </c>
      <c r="T1630" t="s">
        <v>8330</v>
      </c>
    </row>
    <row r="1631" spans="1:20" ht="28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3"/>
        <v>41690.867280092592</v>
      </c>
      <c r="K1631">
        <v>1389041333</v>
      </c>
      <c r="L1631" s="10">
        <f t="shared" si="104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103.66666666666666</v>
      </c>
      <c r="R1631" s="6">
        <f t="shared" si="105"/>
        <v>3151</v>
      </c>
      <c r="S1631" t="s">
        <v>8329</v>
      </c>
      <c r="T1631" t="s">
        <v>8330</v>
      </c>
    </row>
    <row r="1632" spans="1:20" ht="42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3"/>
        <v>40970.290972222225</v>
      </c>
      <c r="K1632">
        <v>1328040375</v>
      </c>
      <c r="L1632" s="10">
        <f t="shared" si="104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265.25</v>
      </c>
      <c r="R1632" s="6">
        <f t="shared" si="105"/>
        <v>5368</v>
      </c>
      <c r="S1632" t="s">
        <v>8329</v>
      </c>
      <c r="T1632" t="s">
        <v>8330</v>
      </c>
    </row>
    <row r="1633" spans="1:20" ht="42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3"/>
        <v>41194.859502314815</v>
      </c>
      <c r="K1633">
        <v>1347482261</v>
      </c>
      <c r="L1633" s="10">
        <f t="shared" si="104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155.91</v>
      </c>
      <c r="R1633" s="6">
        <f t="shared" si="105"/>
        <v>7862</v>
      </c>
      <c r="S1633" t="s">
        <v>8329</v>
      </c>
      <c r="T1633" t="s">
        <v>8330</v>
      </c>
    </row>
    <row r="1634" spans="1:20" ht="42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3"/>
        <v>40810.340902777774</v>
      </c>
      <c r="K1634">
        <v>1311667854</v>
      </c>
      <c r="L1634" s="10">
        <f t="shared" si="104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101.62500000000001</v>
      </c>
      <c r="R1634" s="6">
        <f t="shared" si="105"/>
        <v>2056</v>
      </c>
      <c r="S1634" t="s">
        <v>8329</v>
      </c>
      <c r="T1634" t="s">
        <v>8330</v>
      </c>
    </row>
    <row r="1635" spans="1:20" ht="42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3"/>
        <v>40924.208333333336</v>
      </c>
      <c r="K1635">
        <v>1324329156</v>
      </c>
      <c r="L1635" s="10">
        <f t="shared" si="104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100</v>
      </c>
      <c r="R1635" s="6">
        <f t="shared" si="105"/>
        <v>5029</v>
      </c>
      <c r="S1635" t="s">
        <v>8329</v>
      </c>
      <c r="T1635" t="s">
        <v>8330</v>
      </c>
    </row>
    <row r="1636" spans="1:20" ht="28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3"/>
        <v>40696.249305555553</v>
      </c>
      <c r="K1636">
        <v>1303706001</v>
      </c>
      <c r="L1636" s="10">
        <f t="shared" si="104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100.49999999999999</v>
      </c>
      <c r="R1636" s="6">
        <f t="shared" si="105"/>
        <v>1021</v>
      </c>
      <c r="S1636" t="s">
        <v>8329</v>
      </c>
      <c r="T1636" t="s">
        <v>8330</v>
      </c>
    </row>
    <row r="1637" spans="1:20" ht="42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3"/>
        <v>42562.868761574078</v>
      </c>
      <c r="K1637">
        <v>1463086261</v>
      </c>
      <c r="L1637" s="10">
        <f t="shared" si="104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125.30000000000001</v>
      </c>
      <c r="R1637" s="6">
        <f t="shared" si="105"/>
        <v>1271.5</v>
      </c>
      <c r="S1637" t="s">
        <v>8329</v>
      </c>
      <c r="T1637" t="s">
        <v>8330</v>
      </c>
    </row>
    <row r="1638" spans="1:20" ht="42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3"/>
        <v>40706.166666666664</v>
      </c>
      <c r="K1638">
        <v>1304129088</v>
      </c>
      <c r="L1638" s="10">
        <f t="shared" si="104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103.55555555555556</v>
      </c>
      <c r="R1638" s="6">
        <f t="shared" si="105"/>
        <v>2373.5</v>
      </c>
      <c r="S1638" t="s">
        <v>8329</v>
      </c>
      <c r="T1638" t="s">
        <v>8330</v>
      </c>
    </row>
    <row r="1639" spans="1:20" ht="42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3"/>
        <v>40178.98541666667</v>
      </c>
      <c r="K1639">
        <v>1257444140</v>
      </c>
      <c r="L1639" s="10">
        <f t="shared" si="104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103.8</v>
      </c>
      <c r="R1639" s="6">
        <f t="shared" si="105"/>
        <v>267</v>
      </c>
      <c r="S1639" t="s">
        <v>8329</v>
      </c>
      <c r="T1639" t="s">
        <v>8330</v>
      </c>
    </row>
    <row r="1640" spans="1:20" ht="28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3"/>
        <v>41333.892361111109</v>
      </c>
      <c r="K1640">
        <v>1358180968</v>
      </c>
      <c r="L1640" s="10">
        <f t="shared" si="104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105</v>
      </c>
      <c r="R1640" s="6">
        <f t="shared" si="105"/>
        <v>538.5</v>
      </c>
      <c r="S1640" t="s">
        <v>8329</v>
      </c>
      <c r="T1640" t="s">
        <v>8330</v>
      </c>
    </row>
    <row r="1641" spans="1:20" ht="42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3"/>
        <v>40971.652372685188</v>
      </c>
      <c r="K1641">
        <v>1328197165</v>
      </c>
      <c r="L1641" s="10">
        <f t="shared" si="104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100</v>
      </c>
      <c r="R1641" s="6">
        <f t="shared" si="105"/>
        <v>909.5</v>
      </c>
      <c r="S1641" t="s">
        <v>8329</v>
      </c>
      <c r="T1641" t="s">
        <v>8330</v>
      </c>
    </row>
    <row r="1642" spans="1:20" ht="42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3"/>
        <v>40393.082638888889</v>
      </c>
      <c r="K1642">
        <v>1279603955</v>
      </c>
      <c r="L1642" s="10">
        <f t="shared" si="104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169.86</v>
      </c>
      <c r="R1642" s="6">
        <f t="shared" si="105"/>
        <v>348.22</v>
      </c>
      <c r="S1642" t="s">
        <v>8329</v>
      </c>
      <c r="T1642" t="s">
        <v>8330</v>
      </c>
    </row>
    <row r="1643" spans="1:20" ht="28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3"/>
        <v>41992.596574074079</v>
      </c>
      <c r="K1643">
        <v>1416406744</v>
      </c>
      <c r="L1643" s="10">
        <f t="shared" si="104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101.4</v>
      </c>
      <c r="R1643" s="6">
        <f t="shared" si="105"/>
        <v>1280.5</v>
      </c>
      <c r="S1643" t="s">
        <v>8329</v>
      </c>
      <c r="T1643" t="s">
        <v>8350</v>
      </c>
    </row>
    <row r="1644" spans="1:20" ht="42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3"/>
        <v>40708.024618055555</v>
      </c>
      <c r="K1644">
        <v>1306283727</v>
      </c>
      <c r="L1644" s="10">
        <f t="shared" si="104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100</v>
      </c>
      <c r="R1644" s="6">
        <f t="shared" si="105"/>
        <v>614</v>
      </c>
      <c r="S1644" t="s">
        <v>8329</v>
      </c>
      <c r="T1644" t="s">
        <v>8350</v>
      </c>
    </row>
    <row r="1645" spans="1:20" ht="28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3"/>
        <v>41176.824212962965</v>
      </c>
      <c r="K1645">
        <v>1345924012</v>
      </c>
      <c r="L1645" s="10">
        <f t="shared" si="104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124.69999999999999</v>
      </c>
      <c r="R1645" s="6">
        <f t="shared" si="105"/>
        <v>3136</v>
      </c>
      <c r="S1645" t="s">
        <v>8329</v>
      </c>
      <c r="T1645" t="s">
        <v>8350</v>
      </c>
    </row>
    <row r="1646" spans="1:20" ht="42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3"/>
        <v>41235.101388888892</v>
      </c>
      <c r="K1646">
        <v>1348363560</v>
      </c>
      <c r="L1646" s="10">
        <f t="shared" si="104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109.5</v>
      </c>
      <c r="R1646" s="6">
        <f t="shared" si="105"/>
        <v>5539</v>
      </c>
      <c r="S1646" t="s">
        <v>8329</v>
      </c>
      <c r="T1646" t="s">
        <v>8350</v>
      </c>
    </row>
    <row r="1647" spans="1:20" ht="42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3"/>
        <v>41535.617361111108</v>
      </c>
      <c r="K1647">
        <v>1378306140</v>
      </c>
      <c r="L1647" s="10">
        <f t="shared" si="104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110.80000000000001</v>
      </c>
      <c r="R1647" s="6">
        <f t="shared" si="105"/>
        <v>2775</v>
      </c>
      <c r="S1647" t="s">
        <v>8329</v>
      </c>
      <c r="T1647" t="s">
        <v>8350</v>
      </c>
    </row>
    <row r="1648" spans="1:20" ht="42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3"/>
        <v>41865.757638888892</v>
      </c>
      <c r="K1648">
        <v>1405248503</v>
      </c>
      <c r="L1648" s="10">
        <f t="shared" si="104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110.2</v>
      </c>
      <c r="R1648" s="6">
        <f t="shared" si="105"/>
        <v>1143.5</v>
      </c>
      <c r="S1648" t="s">
        <v>8329</v>
      </c>
      <c r="T1648" t="s">
        <v>8350</v>
      </c>
    </row>
    <row r="1649" spans="1:20" ht="42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3"/>
        <v>41069.409456018519</v>
      </c>
      <c r="K1649">
        <v>1336643377</v>
      </c>
      <c r="L1649" s="10">
        <f t="shared" si="104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104.71999999999998</v>
      </c>
      <c r="R1649" s="6">
        <f t="shared" si="105"/>
        <v>2641</v>
      </c>
      <c r="S1649" t="s">
        <v>8329</v>
      </c>
      <c r="T1649" t="s">
        <v>8350</v>
      </c>
    </row>
    <row r="1650" spans="1:20" ht="42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3"/>
        <v>40622.662986111114</v>
      </c>
      <c r="K1650">
        <v>1298048082</v>
      </c>
      <c r="L1650" s="10">
        <f t="shared" si="104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125.2608695652174</v>
      </c>
      <c r="R1650" s="6">
        <f t="shared" si="105"/>
        <v>1485.5</v>
      </c>
      <c r="S1650" t="s">
        <v>8329</v>
      </c>
      <c r="T1650" t="s">
        <v>8350</v>
      </c>
    </row>
    <row r="1651" spans="1:20" ht="42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3"/>
        <v>41782.684664351851</v>
      </c>
      <c r="K1651">
        <v>1396974355</v>
      </c>
      <c r="L1651" s="10">
        <f t="shared" si="104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100.58763157894737</v>
      </c>
      <c r="R1651" s="6">
        <f t="shared" si="105"/>
        <v>1951.665</v>
      </c>
      <c r="S1651" t="s">
        <v>8329</v>
      </c>
      <c r="T1651" t="s">
        <v>8350</v>
      </c>
    </row>
    <row r="1652" spans="1:20" ht="28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3"/>
        <v>41556.435613425929</v>
      </c>
      <c r="K1652">
        <v>1378722437</v>
      </c>
      <c r="L1652" s="10">
        <f t="shared" si="104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141.55000000000001</v>
      </c>
      <c r="R1652" s="6">
        <f t="shared" si="105"/>
        <v>1431.5</v>
      </c>
      <c r="S1652" t="s">
        <v>8329</v>
      </c>
      <c r="T1652" t="s">
        <v>8350</v>
      </c>
    </row>
    <row r="1653" spans="1:20" ht="42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3"/>
        <v>40659.290972222225</v>
      </c>
      <c r="K1653">
        <v>1300916220</v>
      </c>
      <c r="L1653" s="10">
        <f t="shared" si="104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100.75</v>
      </c>
      <c r="R1653" s="6">
        <f t="shared" si="105"/>
        <v>1017.5</v>
      </c>
      <c r="S1653" t="s">
        <v>8329</v>
      </c>
      <c r="T1653" t="s">
        <v>8350</v>
      </c>
    </row>
    <row r="1654" spans="1:20" ht="42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3"/>
        <v>41602.534641203703</v>
      </c>
      <c r="K1654">
        <v>1382701793</v>
      </c>
      <c r="L1654" s="10">
        <f t="shared" si="104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100.66666666666666</v>
      </c>
      <c r="R1654" s="6">
        <f t="shared" si="105"/>
        <v>2300</v>
      </c>
      <c r="S1654" t="s">
        <v>8329</v>
      </c>
      <c r="T1654" t="s">
        <v>8350</v>
      </c>
    </row>
    <row r="1655" spans="1:20" ht="42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3"/>
        <v>40657.834444444445</v>
      </c>
      <c r="K1655">
        <v>1300996896</v>
      </c>
      <c r="L1655" s="10">
        <f t="shared" si="104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174.2304</v>
      </c>
      <c r="R1655" s="6">
        <f t="shared" si="105"/>
        <v>4439.76</v>
      </c>
      <c r="S1655" t="s">
        <v>8329</v>
      </c>
      <c r="T1655" t="s">
        <v>8350</v>
      </c>
    </row>
    <row r="1656" spans="1:20" ht="42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3"/>
        <v>41017.890740740739</v>
      </c>
      <c r="K1656">
        <v>1332192160</v>
      </c>
      <c r="L1656" s="10">
        <f t="shared" si="104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119.90909090909092</v>
      </c>
      <c r="R1656" s="6">
        <f t="shared" si="105"/>
        <v>676.5</v>
      </c>
      <c r="S1656" t="s">
        <v>8329</v>
      </c>
      <c r="T1656" t="s">
        <v>8350</v>
      </c>
    </row>
    <row r="1657" spans="1:20" ht="28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3"/>
        <v>41004.750231481477</v>
      </c>
      <c r="K1657">
        <v>1331060420</v>
      </c>
      <c r="L1657" s="10">
        <f t="shared" si="104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142.86666666666665</v>
      </c>
      <c r="R1657" s="6">
        <f t="shared" si="105"/>
        <v>1095.5</v>
      </c>
      <c r="S1657" t="s">
        <v>8329</v>
      </c>
      <c r="T1657" t="s">
        <v>8350</v>
      </c>
    </row>
    <row r="1658" spans="1:20" ht="57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3"/>
        <v>41256.928842592592</v>
      </c>
      <c r="K1658">
        <v>1352845052</v>
      </c>
      <c r="L1658" s="10">
        <f t="shared" si="104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ref="Q1658:Q1721" si="106">(1+((E1658-D1658)/D1658))*100</f>
        <v>100.33493333333334</v>
      </c>
      <c r="R1658" s="6">
        <f t="shared" si="105"/>
        <v>3786.56</v>
      </c>
      <c r="S1658" t="s">
        <v>8329</v>
      </c>
      <c r="T1658" t="s">
        <v>8350</v>
      </c>
    </row>
    <row r="1659" spans="1:20" ht="42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3"/>
        <v>41053.782037037039</v>
      </c>
      <c r="K1659">
        <v>1335293168</v>
      </c>
      <c r="L1659" s="10">
        <f t="shared" si="104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6"/>
        <v>104.93380000000001</v>
      </c>
      <c r="R1659" s="6">
        <f t="shared" si="105"/>
        <v>13227.225</v>
      </c>
      <c r="S1659" t="s">
        <v>8329</v>
      </c>
      <c r="T1659" t="s">
        <v>8350</v>
      </c>
    </row>
    <row r="1660" spans="1:20" ht="42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3"/>
        <v>41261.597222222219</v>
      </c>
      <c r="K1660">
        <v>1352524767</v>
      </c>
      <c r="L1660" s="10">
        <f t="shared" si="104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6"/>
        <v>132.23333333333335</v>
      </c>
      <c r="R1660" s="6">
        <f t="shared" si="105"/>
        <v>4020.5</v>
      </c>
      <c r="S1660" t="s">
        <v>8329</v>
      </c>
      <c r="T1660" t="s">
        <v>8350</v>
      </c>
    </row>
    <row r="1661" spans="1:20" ht="42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3"/>
        <v>41625.5</v>
      </c>
      <c r="K1661">
        <v>1384811721</v>
      </c>
      <c r="L1661" s="10">
        <f t="shared" si="104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6"/>
        <v>112.80000000000001</v>
      </c>
      <c r="R1661" s="6">
        <f t="shared" si="105"/>
        <v>304.5</v>
      </c>
      <c r="S1661" t="s">
        <v>8329</v>
      </c>
      <c r="T1661" t="s">
        <v>8350</v>
      </c>
    </row>
    <row r="1662" spans="1:20" ht="42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3"/>
        <v>42490.915972222225</v>
      </c>
      <c r="K1662">
        <v>1459355950</v>
      </c>
      <c r="L1662" s="10">
        <f t="shared" si="104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6"/>
        <v>1253.75</v>
      </c>
      <c r="R1662" s="6">
        <f t="shared" si="105"/>
        <v>519.5</v>
      </c>
      <c r="S1662" t="s">
        <v>8329</v>
      </c>
      <c r="T1662" t="s">
        <v>8350</v>
      </c>
    </row>
    <row r="1663" spans="1:20" ht="57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3"/>
        <v>42386.875</v>
      </c>
      <c r="K1663">
        <v>1449359831</v>
      </c>
      <c r="L1663" s="10">
        <f t="shared" si="104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6"/>
        <v>102.50632911392405</v>
      </c>
      <c r="R1663" s="6">
        <f t="shared" si="105"/>
        <v>4099.5</v>
      </c>
      <c r="S1663" t="s">
        <v>8329</v>
      </c>
      <c r="T1663" t="s">
        <v>8350</v>
      </c>
    </row>
    <row r="1664" spans="1:20" ht="42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3"/>
        <v>40908.239999999998</v>
      </c>
      <c r="K1664">
        <v>1320122736</v>
      </c>
      <c r="L1664" s="10">
        <f t="shared" si="104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6"/>
        <v>102.6375</v>
      </c>
      <c r="R1664" s="6">
        <f t="shared" si="105"/>
        <v>4136.5</v>
      </c>
      <c r="S1664" t="s">
        <v>8329</v>
      </c>
      <c r="T1664" t="s">
        <v>8350</v>
      </c>
    </row>
    <row r="1665" spans="1:20" ht="28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3"/>
        <v>42036.02207175926</v>
      </c>
      <c r="K1665">
        <v>1420158707</v>
      </c>
      <c r="L1665" s="10">
        <f t="shared" si="104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6"/>
        <v>108</v>
      </c>
      <c r="R1665" s="6">
        <f t="shared" si="105"/>
        <v>556</v>
      </c>
      <c r="S1665" t="s">
        <v>8329</v>
      </c>
      <c r="T1665" t="s">
        <v>8350</v>
      </c>
    </row>
    <row r="1666" spans="1:20" ht="42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3"/>
        <v>40984.165972222225</v>
      </c>
      <c r="K1666">
        <v>1328033818</v>
      </c>
      <c r="L1666" s="10">
        <f t="shared" si="104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6"/>
        <v>122.40879999999999</v>
      </c>
      <c r="R1666" s="6">
        <f t="shared" si="105"/>
        <v>1574.61</v>
      </c>
      <c r="S1666" t="s">
        <v>8329</v>
      </c>
      <c r="T1666" t="s">
        <v>8350</v>
      </c>
    </row>
    <row r="1667" spans="1:20" ht="42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7">(((I1667/60)/60)/24)+DATE(1970,1,1)</f>
        <v>40596.125</v>
      </c>
      <c r="K1667">
        <v>1295624113</v>
      </c>
      <c r="L1667" s="10">
        <f t="shared" ref="L1667:L1730" si="108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6"/>
        <v>119.45714285714286</v>
      </c>
      <c r="R1667" s="6">
        <f t="shared" ref="R1667:R1730" si="109">AVERAGE(E1667,N1667)</f>
        <v>2137</v>
      </c>
      <c r="S1667" t="s">
        <v>8329</v>
      </c>
      <c r="T1667" t="s">
        <v>8350</v>
      </c>
    </row>
    <row r="1668" spans="1:20" ht="42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7"/>
        <v>41361.211493055554</v>
      </c>
      <c r="K1668">
        <v>1361858673</v>
      </c>
      <c r="L1668" s="10">
        <f t="shared" si="10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160.88</v>
      </c>
      <c r="R1668" s="6">
        <f t="shared" si="109"/>
        <v>2060</v>
      </c>
      <c r="S1668" t="s">
        <v>8329</v>
      </c>
      <c r="T1668" t="s">
        <v>8350</v>
      </c>
    </row>
    <row r="1669" spans="1:20" ht="42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7"/>
        <v>41709.290972222225</v>
      </c>
      <c r="K1669">
        <v>1392169298</v>
      </c>
      <c r="L1669" s="10">
        <f t="shared" si="10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126.85294117647059</v>
      </c>
      <c r="R1669" s="6">
        <f t="shared" si="109"/>
        <v>2197.5</v>
      </c>
      <c r="S1669" t="s">
        <v>8329</v>
      </c>
      <c r="T1669" t="s">
        <v>8350</v>
      </c>
    </row>
    <row r="1670" spans="1:20" ht="42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7"/>
        <v>40875.191423611112</v>
      </c>
      <c r="K1670">
        <v>1319859339</v>
      </c>
      <c r="L1670" s="10">
        <f t="shared" si="108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102.6375</v>
      </c>
      <c r="R1670" s="6">
        <f t="shared" si="109"/>
        <v>4163.5</v>
      </c>
      <c r="S1670" t="s">
        <v>8329</v>
      </c>
      <c r="T1670" t="s">
        <v>8350</v>
      </c>
    </row>
    <row r="1671" spans="1:20" ht="42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7"/>
        <v>42521.885138888887</v>
      </c>
      <c r="K1671">
        <v>1459545276</v>
      </c>
      <c r="L1671" s="10">
        <f t="shared" si="10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139.75</v>
      </c>
      <c r="R1671" s="6">
        <f t="shared" si="109"/>
        <v>1423.5</v>
      </c>
      <c r="S1671" t="s">
        <v>8329</v>
      </c>
      <c r="T1671" t="s">
        <v>8350</v>
      </c>
    </row>
    <row r="1672" spans="1:20" ht="57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7"/>
        <v>40364.166666666664</v>
      </c>
      <c r="K1672">
        <v>1273961999</v>
      </c>
      <c r="L1672" s="10">
        <f t="shared" si="108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102.60000000000001</v>
      </c>
      <c r="R1672" s="6">
        <f t="shared" si="109"/>
        <v>524.5</v>
      </c>
      <c r="S1672" t="s">
        <v>8329</v>
      </c>
      <c r="T1672" t="s">
        <v>8350</v>
      </c>
    </row>
    <row r="1673" spans="1:20" ht="28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7"/>
        <v>42583.54414351852</v>
      </c>
      <c r="K1673">
        <v>1467464614</v>
      </c>
      <c r="L1673" s="10">
        <f t="shared" si="10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100.67349999999999</v>
      </c>
      <c r="R1673" s="6">
        <f t="shared" si="109"/>
        <v>1045.2350000000001</v>
      </c>
      <c r="S1673" t="s">
        <v>8329</v>
      </c>
      <c r="T1673" t="s">
        <v>8350</v>
      </c>
    </row>
    <row r="1674" spans="1:20" ht="28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7"/>
        <v>41064.656597222223</v>
      </c>
      <c r="K1674">
        <v>1336232730</v>
      </c>
      <c r="L1674" s="10">
        <f t="shared" si="10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112.94117647058823</v>
      </c>
      <c r="R1674" s="6">
        <f t="shared" si="109"/>
        <v>984.5</v>
      </c>
      <c r="S1674" t="s">
        <v>8329</v>
      </c>
      <c r="T1674" t="s">
        <v>8350</v>
      </c>
    </row>
    <row r="1675" spans="1:20" ht="42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7"/>
        <v>42069.878379629634</v>
      </c>
      <c r="K1675">
        <v>1423083892</v>
      </c>
      <c r="L1675" s="10">
        <f t="shared" si="10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128.09523809523807</v>
      </c>
      <c r="R1675" s="6">
        <f t="shared" si="109"/>
        <v>1374.5</v>
      </c>
      <c r="S1675" t="s">
        <v>8329</v>
      </c>
      <c r="T1675" t="s">
        <v>8350</v>
      </c>
    </row>
    <row r="1676" spans="1:20" ht="42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7"/>
        <v>42600.290972222225</v>
      </c>
      <c r="K1676">
        <v>1468852306</v>
      </c>
      <c r="L1676" s="10">
        <f t="shared" si="10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201.7</v>
      </c>
      <c r="R1676" s="6">
        <f t="shared" si="109"/>
        <v>5099</v>
      </c>
      <c r="S1676" t="s">
        <v>8329</v>
      </c>
      <c r="T1676" t="s">
        <v>8350</v>
      </c>
    </row>
    <row r="1677" spans="1:20" ht="28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7"/>
        <v>40832.918749999997</v>
      </c>
      <c r="K1677">
        <v>1316194540</v>
      </c>
      <c r="L1677" s="10">
        <f t="shared" si="10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137.416</v>
      </c>
      <c r="R1677" s="6">
        <f t="shared" si="109"/>
        <v>704.08</v>
      </c>
      <c r="S1677" t="s">
        <v>8329</v>
      </c>
      <c r="T1677" t="s">
        <v>8350</v>
      </c>
    </row>
    <row r="1678" spans="1:20" ht="28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7"/>
        <v>41020.165972222225</v>
      </c>
      <c r="K1678">
        <v>1330968347</v>
      </c>
      <c r="L1678" s="10">
        <f t="shared" si="10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115.33333333333333</v>
      </c>
      <c r="R1678" s="6">
        <f t="shared" si="109"/>
        <v>1751</v>
      </c>
      <c r="S1678" t="s">
        <v>8329</v>
      </c>
      <c r="T1678" t="s">
        <v>8350</v>
      </c>
    </row>
    <row r="1679" spans="1:20" ht="42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7"/>
        <v>42476.249305555553</v>
      </c>
      <c r="K1679">
        <v>1455615976</v>
      </c>
      <c r="L1679" s="10">
        <f t="shared" si="10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111.66666666666667</v>
      </c>
      <c r="R1679" s="6">
        <f t="shared" si="109"/>
        <v>3371</v>
      </c>
      <c r="S1679" t="s">
        <v>8329</v>
      </c>
      <c r="T1679" t="s">
        <v>8350</v>
      </c>
    </row>
    <row r="1680" spans="1:20" ht="42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7"/>
        <v>41676.854988425926</v>
      </c>
      <c r="K1680">
        <v>1390509071</v>
      </c>
      <c r="L1680" s="10">
        <f t="shared" si="10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118.39999999999999</v>
      </c>
      <c r="R1680" s="6">
        <f t="shared" si="109"/>
        <v>912.5</v>
      </c>
      <c r="S1680" t="s">
        <v>8329</v>
      </c>
      <c r="T1680" t="s">
        <v>8350</v>
      </c>
    </row>
    <row r="1681" spans="1:20" ht="57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7"/>
        <v>40746.068807870368</v>
      </c>
      <c r="K1681">
        <v>1309311545</v>
      </c>
      <c r="L1681" s="10">
        <f t="shared" si="10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175</v>
      </c>
      <c r="R1681" s="6">
        <f t="shared" si="109"/>
        <v>1778</v>
      </c>
      <c r="S1681" t="s">
        <v>8329</v>
      </c>
      <c r="T1681" t="s">
        <v>8350</v>
      </c>
    </row>
    <row r="1682" spans="1:20" ht="28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7"/>
        <v>41832.757719907408</v>
      </c>
      <c r="K1682">
        <v>1402596667</v>
      </c>
      <c r="L1682" s="10">
        <f t="shared" si="10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117.5</v>
      </c>
      <c r="R1682" s="6">
        <f t="shared" si="109"/>
        <v>600</v>
      </c>
      <c r="S1682" t="s">
        <v>8329</v>
      </c>
      <c r="T1682" t="s">
        <v>8350</v>
      </c>
    </row>
    <row r="1683" spans="1:20" ht="42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7"/>
        <v>42823.083333333328</v>
      </c>
      <c r="K1683">
        <v>1486522484</v>
      </c>
      <c r="L1683" s="10">
        <f t="shared" si="10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101.42212307692309</v>
      </c>
      <c r="R1683" s="6">
        <f t="shared" si="109"/>
        <v>33404.19</v>
      </c>
      <c r="S1683" t="s">
        <v>8329</v>
      </c>
      <c r="T1683" t="s">
        <v>8351</v>
      </c>
    </row>
    <row r="1684" spans="1:20" ht="28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7"/>
        <v>42839.171990740739</v>
      </c>
      <c r="K1684">
        <v>1486962460</v>
      </c>
      <c r="L1684" s="10">
        <f t="shared" si="10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>
        <f t="shared" si="109"/>
        <v>0</v>
      </c>
      <c r="S1684" t="s">
        <v>8329</v>
      </c>
      <c r="T1684" t="s">
        <v>8351</v>
      </c>
    </row>
    <row r="1685" spans="1:20" ht="42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7"/>
        <v>42832.781689814816</v>
      </c>
      <c r="K1685">
        <v>1489517138</v>
      </c>
      <c r="L1685" s="10">
        <f t="shared" si="10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21.714285714285719</v>
      </c>
      <c r="R1685" s="6">
        <f t="shared" si="109"/>
        <v>385</v>
      </c>
      <c r="S1685" t="s">
        <v>8329</v>
      </c>
      <c r="T1685" t="s">
        <v>8351</v>
      </c>
    </row>
    <row r="1686" spans="1:20" ht="28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7"/>
        <v>42811.773622685185</v>
      </c>
      <c r="K1686">
        <v>1487360041</v>
      </c>
      <c r="L1686" s="10">
        <f t="shared" si="10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109.125</v>
      </c>
      <c r="R1686" s="6">
        <f t="shared" si="109"/>
        <v>4415.5</v>
      </c>
      <c r="S1686" t="s">
        <v>8329</v>
      </c>
      <c r="T1686" t="s">
        <v>8351</v>
      </c>
    </row>
    <row r="1687" spans="1:20" ht="42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7"/>
        <v>42818.208599537036</v>
      </c>
      <c r="K1687">
        <v>1487743223</v>
      </c>
      <c r="L1687" s="10">
        <f t="shared" si="10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102.85714285714285</v>
      </c>
      <c r="R1687" s="6">
        <f t="shared" si="109"/>
        <v>187.5</v>
      </c>
      <c r="S1687" t="s">
        <v>8329</v>
      </c>
      <c r="T1687" t="s">
        <v>8351</v>
      </c>
    </row>
    <row r="1688" spans="1:20" ht="42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7"/>
        <v>42852.802303240736</v>
      </c>
      <c r="K1688">
        <v>1488140119</v>
      </c>
      <c r="L1688" s="10">
        <f t="shared" si="10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0.36000000000000476</v>
      </c>
      <c r="R1688" s="6">
        <f t="shared" si="109"/>
        <v>9.5</v>
      </c>
      <c r="S1688" t="s">
        <v>8329</v>
      </c>
      <c r="T1688" t="s">
        <v>8351</v>
      </c>
    </row>
    <row r="1689" spans="1:20" ht="42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7"/>
        <v>42835.84375</v>
      </c>
      <c r="K1689">
        <v>1488935245</v>
      </c>
      <c r="L1689" s="10">
        <f t="shared" si="10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31.25</v>
      </c>
      <c r="R1689" s="6">
        <f t="shared" si="109"/>
        <v>1582</v>
      </c>
      <c r="S1689" t="s">
        <v>8329</v>
      </c>
      <c r="T1689" t="s">
        <v>8351</v>
      </c>
    </row>
    <row r="1690" spans="1:20" ht="57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7"/>
        <v>42834.492986111116</v>
      </c>
      <c r="K1690">
        <v>1489150194</v>
      </c>
      <c r="L1690" s="10">
        <f t="shared" si="10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44.3</v>
      </c>
      <c r="R1690" s="6">
        <f t="shared" si="109"/>
        <v>889.5</v>
      </c>
      <c r="S1690" t="s">
        <v>8329</v>
      </c>
      <c r="T1690" t="s">
        <v>8351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7"/>
        <v>42810.900810185187</v>
      </c>
      <c r="K1691">
        <v>1487111830</v>
      </c>
      <c r="L1691" s="10">
        <f t="shared" si="10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100</v>
      </c>
      <c r="R1691" s="6">
        <f t="shared" si="109"/>
        <v>1207</v>
      </c>
      <c r="S1691" t="s">
        <v>8329</v>
      </c>
      <c r="T1691" t="s">
        <v>8351</v>
      </c>
    </row>
    <row r="1692" spans="1:20" ht="42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7"/>
        <v>42831.389374999999</v>
      </c>
      <c r="K1692">
        <v>1488882042</v>
      </c>
      <c r="L1692" s="10">
        <f t="shared" si="10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25.4</v>
      </c>
      <c r="R1692" s="6">
        <f t="shared" si="109"/>
        <v>323</v>
      </c>
      <c r="S1692" t="s">
        <v>8329</v>
      </c>
      <c r="T1692" t="s">
        <v>8351</v>
      </c>
    </row>
    <row r="1693" spans="1:20" ht="42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7"/>
        <v>42828.041666666672</v>
      </c>
      <c r="K1693">
        <v>1488387008</v>
      </c>
      <c r="L1693" s="10">
        <f t="shared" si="10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33.473333333333329</v>
      </c>
      <c r="R1693" s="6">
        <f t="shared" si="109"/>
        <v>5040</v>
      </c>
      <c r="S1693" t="s">
        <v>8329</v>
      </c>
      <c r="T1693" t="s">
        <v>8351</v>
      </c>
    </row>
    <row r="1694" spans="1:20" ht="42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7"/>
        <v>42820.999305555553</v>
      </c>
      <c r="K1694">
        <v>1487734667</v>
      </c>
      <c r="L1694" s="10">
        <f t="shared" si="10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47.8</v>
      </c>
      <c r="R1694" s="6">
        <f t="shared" si="109"/>
        <v>1202.5</v>
      </c>
      <c r="S1694" t="s">
        <v>8329</v>
      </c>
      <c r="T1694" t="s">
        <v>8351</v>
      </c>
    </row>
    <row r="1695" spans="1:20" ht="42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7"/>
        <v>42834.833333333328</v>
      </c>
      <c r="K1695">
        <v>1489097112</v>
      </c>
      <c r="L1695" s="10">
        <f t="shared" si="10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9.3333333333333375</v>
      </c>
      <c r="R1695" s="6">
        <f t="shared" si="109"/>
        <v>144</v>
      </c>
      <c r="S1695" t="s">
        <v>8329</v>
      </c>
      <c r="T1695" t="s">
        <v>8351</v>
      </c>
    </row>
    <row r="1696" spans="1:20" ht="42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7"/>
        <v>42821.191666666666</v>
      </c>
      <c r="K1696">
        <v>1488038674</v>
      </c>
      <c r="L1696" s="10">
        <f t="shared" si="10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4.9999999999994493E-2</v>
      </c>
      <c r="R1696" s="6">
        <f t="shared" si="109"/>
        <v>3</v>
      </c>
      <c r="S1696" t="s">
        <v>8329</v>
      </c>
      <c r="T1696" t="s">
        <v>8351</v>
      </c>
    </row>
    <row r="1697" spans="1:20" ht="57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7"/>
        <v>42835.041666666672</v>
      </c>
      <c r="K1697">
        <v>1488847514</v>
      </c>
      <c r="L1697" s="10">
        <f t="shared" si="10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11.708333333333332</v>
      </c>
      <c r="R1697" s="6">
        <f t="shared" si="109"/>
        <v>714</v>
      </c>
      <c r="S1697" t="s">
        <v>8329</v>
      </c>
      <c r="T1697" t="s">
        <v>8351</v>
      </c>
    </row>
    <row r="1698" spans="1:20" ht="42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7"/>
        <v>42826.027905092589</v>
      </c>
      <c r="K1698">
        <v>1488418811</v>
      </c>
      <c r="L1698" s="10">
        <f t="shared" si="10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>
        <f t="shared" si="109"/>
        <v>0</v>
      </c>
      <c r="S1698" t="s">
        <v>8329</v>
      </c>
      <c r="T1698" t="s">
        <v>8351</v>
      </c>
    </row>
    <row r="1699" spans="1:20" ht="42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7"/>
        <v>42834.991296296299</v>
      </c>
      <c r="K1699">
        <v>1489193248</v>
      </c>
      <c r="L1699" s="10">
        <f t="shared" si="10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20.208000000000006</v>
      </c>
      <c r="R1699" s="6">
        <f t="shared" si="109"/>
        <v>1274</v>
      </c>
      <c r="S1699" t="s">
        <v>8329</v>
      </c>
      <c r="T1699" t="s">
        <v>8351</v>
      </c>
    </row>
    <row r="1700" spans="1:20" ht="71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7"/>
        <v>42820.147916666669</v>
      </c>
      <c r="K1700">
        <v>1488430760</v>
      </c>
      <c r="L1700" s="10">
        <f t="shared" si="10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>
        <f t="shared" si="109"/>
        <v>0</v>
      </c>
      <c r="S1700" t="s">
        <v>8329</v>
      </c>
      <c r="T1700" t="s">
        <v>8351</v>
      </c>
    </row>
    <row r="1701" spans="1:20" ht="42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7"/>
        <v>42836.863946759258</v>
      </c>
      <c r="K1701">
        <v>1489351445</v>
      </c>
      <c r="L1701" s="10">
        <f t="shared" si="10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4.2311459353574943</v>
      </c>
      <c r="R1701" s="6">
        <f t="shared" si="109"/>
        <v>110</v>
      </c>
      <c r="S1701" t="s">
        <v>8329</v>
      </c>
      <c r="T1701" t="s">
        <v>8351</v>
      </c>
    </row>
    <row r="1702" spans="1:20" ht="42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7"/>
        <v>42826.166666666672</v>
      </c>
      <c r="K1702">
        <v>1488418990</v>
      </c>
      <c r="L1702" s="10">
        <f t="shared" si="10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26.060000000000006</v>
      </c>
      <c r="R1702" s="6">
        <f t="shared" si="109"/>
        <v>2645.5</v>
      </c>
      <c r="S1702" t="s">
        <v>8329</v>
      </c>
      <c r="T1702" t="s">
        <v>8351</v>
      </c>
    </row>
    <row r="1703" spans="1:20" ht="42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7"/>
        <v>42019.664409722223</v>
      </c>
      <c r="K1703">
        <v>1418745405</v>
      </c>
      <c r="L1703" s="10">
        <f t="shared" si="10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0.1980198019801982</v>
      </c>
      <c r="R1703" s="6">
        <f t="shared" si="109"/>
        <v>6</v>
      </c>
      <c r="S1703" t="s">
        <v>8329</v>
      </c>
      <c r="T1703" t="s">
        <v>8351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7"/>
        <v>42093.828125</v>
      </c>
      <c r="K1704">
        <v>1425156750</v>
      </c>
      <c r="L1704" s="10">
        <f t="shared" si="10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6.0606060606094303E-3</v>
      </c>
      <c r="R1704" s="6">
        <f t="shared" si="109"/>
        <v>1</v>
      </c>
      <c r="S1704" t="s">
        <v>8329</v>
      </c>
      <c r="T1704" t="s">
        <v>8351</v>
      </c>
    </row>
    <row r="1705" spans="1:20" ht="42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7"/>
        <v>42247.281678240746</v>
      </c>
      <c r="K1705">
        <v>1435819537</v>
      </c>
      <c r="L1705" s="10">
        <f t="shared" si="10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1.0199999999999987</v>
      </c>
      <c r="R1705" s="6">
        <f t="shared" si="109"/>
        <v>26.5</v>
      </c>
      <c r="S1705" t="s">
        <v>8329</v>
      </c>
      <c r="T1705" t="s">
        <v>8351</v>
      </c>
    </row>
    <row r="1706" spans="1:20" ht="28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7"/>
        <v>42051.139733796299</v>
      </c>
      <c r="K1706">
        <v>1421464873</v>
      </c>
      <c r="L1706" s="10">
        <f t="shared" si="10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65.100000000000009</v>
      </c>
      <c r="R1706" s="6">
        <f t="shared" si="109"/>
        <v>656.5</v>
      </c>
      <c r="S1706" t="s">
        <v>8329</v>
      </c>
      <c r="T1706" t="s">
        <v>8351</v>
      </c>
    </row>
    <row r="1707" spans="1:20" ht="42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7"/>
        <v>42256.666666666672</v>
      </c>
      <c r="K1707">
        <v>1440807846</v>
      </c>
      <c r="L1707" s="10">
        <f t="shared" si="10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>
        <f t="shared" si="109"/>
        <v>0</v>
      </c>
      <c r="S1707" t="s">
        <v>8329</v>
      </c>
      <c r="T1707" t="s">
        <v>8351</v>
      </c>
    </row>
    <row r="1708" spans="1:20" ht="42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7"/>
        <v>42239.306388888886</v>
      </c>
      <c r="K1708">
        <v>1435130472</v>
      </c>
      <c r="L1708" s="10">
        <f t="shared" si="10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>
        <f t="shared" si="109"/>
        <v>0</v>
      </c>
      <c r="S1708" t="s">
        <v>8329</v>
      </c>
      <c r="T1708" t="s">
        <v>8351</v>
      </c>
    </row>
    <row r="1709" spans="1:20" ht="42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7"/>
        <v>42457.679340277777</v>
      </c>
      <c r="K1709">
        <v>1456593495</v>
      </c>
      <c r="L1709" s="10">
        <f t="shared" si="10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9.7400000000000038</v>
      </c>
      <c r="R1709" s="6">
        <f t="shared" si="109"/>
        <v>248</v>
      </c>
      <c r="S1709" t="s">
        <v>8329</v>
      </c>
      <c r="T1709" t="s">
        <v>8351</v>
      </c>
    </row>
    <row r="1710" spans="1:20" ht="42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7"/>
        <v>42491.866967592592</v>
      </c>
      <c r="K1710">
        <v>1458679706</v>
      </c>
      <c r="L1710" s="10">
        <f t="shared" si="10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>
        <f t="shared" si="109"/>
        <v>0</v>
      </c>
      <c r="S1710" t="s">
        <v>8329</v>
      </c>
      <c r="T1710" t="s">
        <v>8351</v>
      </c>
    </row>
    <row r="1711" spans="1:20" ht="42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7"/>
        <v>41882.818749999999</v>
      </c>
      <c r="K1711">
        <v>1405949514</v>
      </c>
      <c r="L1711" s="10">
        <f t="shared" si="10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4.8571428571428594</v>
      </c>
      <c r="R1711" s="6">
        <f t="shared" si="109"/>
        <v>44.5</v>
      </c>
      <c r="S1711" t="s">
        <v>8329</v>
      </c>
      <c r="T1711" t="s">
        <v>8351</v>
      </c>
    </row>
    <row r="1712" spans="1:20" ht="28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7"/>
        <v>42387.541666666672</v>
      </c>
      <c r="K1712">
        <v>1449151888</v>
      </c>
      <c r="L1712" s="10">
        <f t="shared" si="10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0.68000000000000282</v>
      </c>
      <c r="R1712" s="6">
        <f t="shared" si="109"/>
        <v>17.5</v>
      </c>
      <c r="S1712" t="s">
        <v>8329</v>
      </c>
      <c r="T1712" t="s">
        <v>8351</v>
      </c>
    </row>
    <row r="1713" spans="1:20" ht="42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7"/>
        <v>41883.646226851852</v>
      </c>
      <c r="K1713">
        <v>1406907034</v>
      </c>
      <c r="L1713" s="10">
        <f t="shared" si="10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10.499999999999998</v>
      </c>
      <c r="R1713" s="6">
        <f t="shared" si="109"/>
        <v>526</v>
      </c>
      <c r="S1713" t="s">
        <v>8329</v>
      </c>
      <c r="T1713" t="s">
        <v>8351</v>
      </c>
    </row>
    <row r="1714" spans="1:20" ht="42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7"/>
        <v>42185.913807870369</v>
      </c>
      <c r="K1714">
        <v>1430517353</v>
      </c>
      <c r="L1714" s="10">
        <f t="shared" si="10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>
        <f t="shared" si="109"/>
        <v>0</v>
      </c>
      <c r="S1714" t="s">
        <v>8329</v>
      </c>
      <c r="T1714" t="s">
        <v>8351</v>
      </c>
    </row>
    <row r="1715" spans="1:20" ht="57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7"/>
        <v>41917.801064814819</v>
      </c>
      <c r="K1715">
        <v>1409944412</v>
      </c>
      <c r="L1715" s="10">
        <f t="shared" si="10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1.6666666666666718</v>
      </c>
      <c r="R1715" s="6">
        <f t="shared" si="109"/>
        <v>25.5</v>
      </c>
      <c r="S1715" t="s">
        <v>8329</v>
      </c>
      <c r="T1715" t="s">
        <v>8351</v>
      </c>
    </row>
    <row r="1716" spans="1:20" ht="42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7"/>
        <v>42125.918530092589</v>
      </c>
      <c r="K1716">
        <v>1427925761</v>
      </c>
      <c r="L1716" s="10">
        <f t="shared" si="10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7.8679999999999968</v>
      </c>
      <c r="R1716" s="6">
        <f t="shared" si="109"/>
        <v>992</v>
      </c>
      <c r="S1716" t="s">
        <v>8329</v>
      </c>
      <c r="T1716" t="s">
        <v>8351</v>
      </c>
    </row>
    <row r="1717" spans="1:20" ht="42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7"/>
        <v>42094.140277777777</v>
      </c>
      <c r="K1717">
        <v>1425186785</v>
      </c>
      <c r="L1717" s="10">
        <f t="shared" si="10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0.21999999999999797</v>
      </c>
      <c r="R1717" s="6">
        <f t="shared" si="109"/>
        <v>6.5</v>
      </c>
      <c r="S1717" t="s">
        <v>8329</v>
      </c>
      <c r="T1717" t="s">
        <v>8351</v>
      </c>
    </row>
    <row r="1718" spans="1:20" ht="42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7"/>
        <v>42713.619201388887</v>
      </c>
      <c r="K1718">
        <v>1477835499</v>
      </c>
      <c r="L1718" s="10">
        <f t="shared" si="10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7.4999999999999956</v>
      </c>
      <c r="R1718" s="6">
        <f t="shared" si="109"/>
        <v>76.5</v>
      </c>
      <c r="S1718" t="s">
        <v>8329</v>
      </c>
      <c r="T1718" t="s">
        <v>8351</v>
      </c>
    </row>
    <row r="1719" spans="1:20" ht="42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7"/>
        <v>42481.166666666672</v>
      </c>
      <c r="K1719">
        <v>1459467238</v>
      </c>
      <c r="L1719" s="10">
        <f t="shared" si="10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42.725880551301685</v>
      </c>
      <c r="R1719" s="6">
        <f t="shared" si="109"/>
        <v>718</v>
      </c>
      <c r="S1719" t="s">
        <v>8329</v>
      </c>
      <c r="T1719" t="s">
        <v>8351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7"/>
        <v>42504.207638888889</v>
      </c>
      <c r="K1720">
        <v>1459435149</v>
      </c>
      <c r="L1720" s="10">
        <f t="shared" si="10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0.2142857142857113</v>
      </c>
      <c r="R1720" s="6">
        <f t="shared" si="109"/>
        <v>38.5</v>
      </c>
      <c r="S1720" t="s">
        <v>8329</v>
      </c>
      <c r="T1720" t="s">
        <v>8351</v>
      </c>
    </row>
    <row r="1721" spans="1:20" ht="42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7"/>
        <v>41899.534618055557</v>
      </c>
      <c r="K1721">
        <v>1408366191</v>
      </c>
      <c r="L1721" s="10">
        <f t="shared" si="10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0.87500000000000355</v>
      </c>
      <c r="R1721" s="6">
        <f t="shared" si="109"/>
        <v>19</v>
      </c>
      <c r="S1721" t="s">
        <v>8329</v>
      </c>
      <c r="T1721" t="s">
        <v>8351</v>
      </c>
    </row>
    <row r="1722" spans="1:20" ht="42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7"/>
        <v>41952.824895833335</v>
      </c>
      <c r="K1722">
        <v>1412966871</v>
      </c>
      <c r="L1722" s="10">
        <f t="shared" si="10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ref="Q1722:Q1785" si="110">(1+((E1722-D1722)/D1722))*100</f>
        <v>5.6250000000000018</v>
      </c>
      <c r="R1722" s="6">
        <f t="shared" si="109"/>
        <v>116.5</v>
      </c>
      <c r="S1722" t="s">
        <v>8329</v>
      </c>
      <c r="T1722" t="s">
        <v>8351</v>
      </c>
    </row>
    <row r="1723" spans="1:20" ht="42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7"/>
        <v>42349.461377314816</v>
      </c>
      <c r="K1723">
        <v>1447239863</v>
      </c>
      <c r="L1723" s="10">
        <f t="shared" si="10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10"/>
        <v>0</v>
      </c>
      <c r="R1723" s="6">
        <f t="shared" si="109"/>
        <v>0</v>
      </c>
      <c r="S1723" t="s">
        <v>8329</v>
      </c>
      <c r="T1723" t="s">
        <v>8351</v>
      </c>
    </row>
    <row r="1724" spans="1:20" ht="42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7"/>
        <v>42463.006944444445</v>
      </c>
      <c r="K1724">
        <v>1456441429</v>
      </c>
      <c r="L1724" s="10">
        <f t="shared" si="10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10"/>
        <v>3.472222222222765E-2</v>
      </c>
      <c r="R1724" s="6">
        <f t="shared" si="109"/>
        <v>1</v>
      </c>
      <c r="S1724" t="s">
        <v>8329</v>
      </c>
      <c r="T1724" t="s">
        <v>8351</v>
      </c>
    </row>
    <row r="1725" spans="1:20" ht="42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7"/>
        <v>42186.25</v>
      </c>
      <c r="K1725">
        <v>1430855315</v>
      </c>
      <c r="L1725" s="10">
        <f t="shared" si="10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10"/>
        <v>6.4999999999999947</v>
      </c>
      <c r="R1725" s="6">
        <f t="shared" si="109"/>
        <v>326.5</v>
      </c>
      <c r="S1725" t="s">
        <v>8329</v>
      </c>
      <c r="T1725" t="s">
        <v>8351</v>
      </c>
    </row>
    <row r="1726" spans="1:20" ht="42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7"/>
        <v>41942.932430555556</v>
      </c>
      <c r="K1726">
        <v>1412115762</v>
      </c>
      <c r="L1726" s="10">
        <f t="shared" si="10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10"/>
        <v>0.5833333333333357</v>
      </c>
      <c r="R1726" s="6">
        <f t="shared" si="109"/>
        <v>19.5</v>
      </c>
      <c r="S1726" t="s">
        <v>8329</v>
      </c>
      <c r="T1726" t="s">
        <v>8351</v>
      </c>
    </row>
    <row r="1727" spans="1:20" ht="42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7"/>
        <v>41875.968159722222</v>
      </c>
      <c r="K1727">
        <v>1406330049</v>
      </c>
      <c r="L1727" s="10">
        <f t="shared" si="10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10"/>
        <v>10.18181818181818</v>
      </c>
      <c r="R1727" s="6">
        <f t="shared" si="109"/>
        <v>284.5</v>
      </c>
      <c r="S1727" t="s">
        <v>8329</v>
      </c>
      <c r="T1727" t="s">
        <v>8351</v>
      </c>
    </row>
    <row r="1728" spans="1:20" ht="28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7"/>
        <v>41817.919722222221</v>
      </c>
      <c r="K1728">
        <v>1401401064</v>
      </c>
      <c r="L1728" s="10">
        <f t="shared" si="10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10"/>
        <v>33.784615384615378</v>
      </c>
      <c r="R1728" s="6">
        <f t="shared" si="109"/>
        <v>1106</v>
      </c>
      <c r="S1728" t="s">
        <v>8329</v>
      </c>
      <c r="T1728" t="s">
        <v>8351</v>
      </c>
    </row>
    <row r="1729" spans="1:20" ht="42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7"/>
        <v>42099.458333333328</v>
      </c>
      <c r="K1729">
        <v>1423520177</v>
      </c>
      <c r="L1729" s="10">
        <f t="shared" si="10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10"/>
        <v>3.3333333333329662E-2</v>
      </c>
      <c r="R1729" s="6">
        <f t="shared" si="109"/>
        <v>1</v>
      </c>
      <c r="S1729" t="s">
        <v>8329</v>
      </c>
      <c r="T1729" t="s">
        <v>8351</v>
      </c>
    </row>
    <row r="1730" spans="1:20" ht="42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7"/>
        <v>42298.625856481478</v>
      </c>
      <c r="K1730">
        <v>1442847674</v>
      </c>
      <c r="L1730" s="10">
        <f t="shared" si="10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10"/>
        <v>68.399999999999991</v>
      </c>
      <c r="R1730" s="6">
        <f t="shared" si="109"/>
        <v>431</v>
      </c>
      <c r="S1730" t="s">
        <v>8329</v>
      </c>
      <c r="T1730" t="s">
        <v>8351</v>
      </c>
    </row>
    <row r="1731" spans="1:20" ht="42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11">(((I1731/60)/60)/24)+DATE(1970,1,1)</f>
        <v>42531.052152777775</v>
      </c>
      <c r="K1731">
        <v>1460337306</v>
      </c>
      <c r="L1731" s="10">
        <f t="shared" ref="L1731:L1794" si="11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10"/>
        <v>0</v>
      </c>
      <c r="R1731" s="6">
        <f t="shared" ref="R1731:R1794" si="113">AVERAGE(E1731,N1731)</f>
        <v>0</v>
      </c>
      <c r="S1731" t="s">
        <v>8329</v>
      </c>
      <c r="T1731" t="s">
        <v>8351</v>
      </c>
    </row>
    <row r="1732" spans="1:20" ht="42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11"/>
        <v>42302.087766203709</v>
      </c>
      <c r="K1732">
        <v>1443146783</v>
      </c>
      <c r="L1732" s="10">
        <f t="shared" si="11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>
        <f t="shared" si="113"/>
        <v>0</v>
      </c>
      <c r="S1732" t="s">
        <v>8329</v>
      </c>
      <c r="T1732" t="s">
        <v>8351</v>
      </c>
    </row>
    <row r="1733" spans="1:20" ht="28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11"/>
        <v>42166.625</v>
      </c>
      <c r="K1733">
        <v>1432849552</v>
      </c>
      <c r="L1733" s="10">
        <f t="shared" si="11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>
        <f t="shared" si="113"/>
        <v>0</v>
      </c>
      <c r="S1733" t="s">
        <v>8329</v>
      </c>
      <c r="T1733" t="s">
        <v>8351</v>
      </c>
    </row>
    <row r="1734" spans="1:20" ht="42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11"/>
        <v>42385.208333333328</v>
      </c>
      <c r="K1734">
        <v>1447777481</v>
      </c>
      <c r="L1734" s="10">
        <f t="shared" si="11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>
        <f t="shared" si="113"/>
        <v>0</v>
      </c>
      <c r="S1734" t="s">
        <v>8329</v>
      </c>
      <c r="T1734" t="s">
        <v>8351</v>
      </c>
    </row>
    <row r="1735" spans="1:20" ht="42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11"/>
        <v>42626.895833333328</v>
      </c>
      <c r="K1735">
        <v>1472746374</v>
      </c>
      <c r="L1735" s="10">
        <f t="shared" si="11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>
        <f t="shared" si="113"/>
        <v>0</v>
      </c>
      <c r="S1735" t="s">
        <v>8329</v>
      </c>
      <c r="T1735" t="s">
        <v>8351</v>
      </c>
    </row>
    <row r="1736" spans="1:20" ht="42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11"/>
        <v>42132.036527777775</v>
      </c>
      <c r="K1736">
        <v>1428454356</v>
      </c>
      <c r="L1736" s="10">
        <f t="shared" si="11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2.2222222222223476E-2</v>
      </c>
      <c r="R1736" s="6">
        <f t="shared" si="113"/>
        <v>1</v>
      </c>
      <c r="S1736" t="s">
        <v>8329</v>
      </c>
      <c r="T1736" t="s">
        <v>8351</v>
      </c>
    </row>
    <row r="1737" spans="1:20" ht="42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11"/>
        <v>42589.814178240747</v>
      </c>
      <c r="K1737">
        <v>1468006345</v>
      </c>
      <c r="L1737" s="10">
        <f t="shared" si="11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10.999999999999998</v>
      </c>
      <c r="R1737" s="6">
        <f t="shared" si="113"/>
        <v>56</v>
      </c>
      <c r="S1737" t="s">
        <v>8329</v>
      </c>
      <c r="T1737" t="s">
        <v>8351</v>
      </c>
    </row>
    <row r="1738" spans="1:20" ht="28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11"/>
        <v>42316.90315972222</v>
      </c>
      <c r="K1738">
        <v>1444423233</v>
      </c>
      <c r="L1738" s="10">
        <f t="shared" si="11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0.73333333333333028</v>
      </c>
      <c r="R1738" s="6">
        <f t="shared" si="113"/>
        <v>11.5</v>
      </c>
      <c r="S1738" t="s">
        <v>8329</v>
      </c>
      <c r="T1738" t="s">
        <v>8351</v>
      </c>
    </row>
    <row r="1739" spans="1:20" ht="42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11"/>
        <v>42205.948981481488</v>
      </c>
      <c r="K1739">
        <v>1434840392</v>
      </c>
      <c r="L1739" s="10">
        <f t="shared" si="11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21.250000000000004</v>
      </c>
      <c r="R1739" s="6">
        <f t="shared" si="113"/>
        <v>432.5</v>
      </c>
      <c r="S1739" t="s">
        <v>8329</v>
      </c>
      <c r="T1739" t="s">
        <v>8351</v>
      </c>
    </row>
    <row r="1740" spans="1:20" ht="28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11"/>
        <v>41914.874328703707</v>
      </c>
      <c r="K1740">
        <v>1409691542</v>
      </c>
      <c r="L1740" s="10">
        <f t="shared" si="11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0.40000000000000036</v>
      </c>
      <c r="R1740" s="6">
        <f t="shared" si="113"/>
        <v>10.5</v>
      </c>
      <c r="S1740" t="s">
        <v>8329</v>
      </c>
      <c r="T1740" t="s">
        <v>8351</v>
      </c>
    </row>
    <row r="1741" spans="1:20" ht="42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11"/>
        <v>42494.832546296297</v>
      </c>
      <c r="K1741">
        <v>1457297932</v>
      </c>
      <c r="L1741" s="10">
        <f t="shared" si="11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0.10000000000000009</v>
      </c>
      <c r="R1741" s="6">
        <f t="shared" si="113"/>
        <v>1</v>
      </c>
      <c r="S1741" t="s">
        <v>8329</v>
      </c>
      <c r="T1741" t="s">
        <v>8351</v>
      </c>
    </row>
    <row r="1742" spans="1:20" ht="42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11"/>
        <v>42201.817384259266</v>
      </c>
      <c r="K1742">
        <v>1434483422</v>
      </c>
      <c r="L1742" s="10">
        <f t="shared" si="11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>
        <f t="shared" si="113"/>
        <v>0</v>
      </c>
      <c r="S1742" t="s">
        <v>8329</v>
      </c>
      <c r="T1742" t="s">
        <v>8351</v>
      </c>
    </row>
    <row r="1743" spans="1:20" ht="28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11"/>
        <v>42165.628136574072</v>
      </c>
      <c r="K1743">
        <v>1430060671</v>
      </c>
      <c r="L1743" s="10">
        <f t="shared" si="11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110.83333333333334</v>
      </c>
      <c r="R1743" s="6">
        <f t="shared" si="113"/>
        <v>691</v>
      </c>
      <c r="S1743" t="s">
        <v>8342</v>
      </c>
      <c r="T1743" t="s">
        <v>8343</v>
      </c>
    </row>
    <row r="1744" spans="1:20" ht="42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11"/>
        <v>42742.875</v>
      </c>
      <c r="K1744">
        <v>1481058170</v>
      </c>
      <c r="L1744" s="10">
        <f t="shared" si="11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108.74999999999999</v>
      </c>
      <c r="R1744" s="6">
        <f t="shared" si="113"/>
        <v>1104.5</v>
      </c>
      <c r="S1744" t="s">
        <v>8342</v>
      </c>
      <c r="T1744" t="s">
        <v>8343</v>
      </c>
    </row>
    <row r="1745" spans="1:20" ht="42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11"/>
        <v>42609.165972222225</v>
      </c>
      <c r="K1745">
        <v>1470348775</v>
      </c>
      <c r="L1745" s="10">
        <f t="shared" si="11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100.41666666666667</v>
      </c>
      <c r="R1745" s="6">
        <f t="shared" si="113"/>
        <v>3046</v>
      </c>
      <c r="S1745" t="s">
        <v>8342</v>
      </c>
      <c r="T1745" t="s">
        <v>8343</v>
      </c>
    </row>
    <row r="1746" spans="1:20" ht="42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11"/>
        <v>42071.563391203701</v>
      </c>
      <c r="K1746">
        <v>1421937077</v>
      </c>
      <c r="L1746" s="10">
        <f t="shared" si="11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118.45454545454545</v>
      </c>
      <c r="R1746" s="6">
        <f t="shared" si="113"/>
        <v>3292.5</v>
      </c>
      <c r="S1746" t="s">
        <v>8342</v>
      </c>
      <c r="T1746" t="s">
        <v>8343</v>
      </c>
    </row>
    <row r="1747" spans="1:20" ht="42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11"/>
        <v>42726.083333333328</v>
      </c>
      <c r="K1747">
        <v>1479276838</v>
      </c>
      <c r="L1747" s="10">
        <f t="shared" si="11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114.01428571428571</v>
      </c>
      <c r="R1747" s="6">
        <f t="shared" si="113"/>
        <v>4035</v>
      </c>
      <c r="S1747" t="s">
        <v>8342</v>
      </c>
      <c r="T1747" t="s">
        <v>8343</v>
      </c>
    </row>
    <row r="1748" spans="1:20" ht="57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11"/>
        <v>42698.083333333328</v>
      </c>
      <c r="K1748">
        <v>1477368867</v>
      </c>
      <c r="L1748" s="10">
        <f t="shared" si="11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148.1</v>
      </c>
      <c r="R1748" s="6">
        <f t="shared" si="113"/>
        <v>11161</v>
      </c>
      <c r="S1748" t="s">
        <v>8342</v>
      </c>
      <c r="T1748" t="s">
        <v>8343</v>
      </c>
    </row>
    <row r="1749" spans="1:20" ht="42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11"/>
        <v>42321.625</v>
      </c>
      <c r="K1749">
        <v>1444904830</v>
      </c>
      <c r="L1749" s="10">
        <f t="shared" si="11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104.95555555555556</v>
      </c>
      <c r="R1749" s="6">
        <f t="shared" si="113"/>
        <v>4802.5</v>
      </c>
      <c r="S1749" t="s">
        <v>8342</v>
      </c>
      <c r="T1749" t="s">
        <v>8343</v>
      </c>
    </row>
    <row r="1750" spans="1:20" ht="28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11"/>
        <v>42249.950729166667</v>
      </c>
      <c r="K1750">
        <v>1438642143</v>
      </c>
      <c r="L1750" s="10">
        <f t="shared" si="11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129.94800000000001</v>
      </c>
      <c r="R1750" s="6">
        <f t="shared" si="113"/>
        <v>32577.5</v>
      </c>
      <c r="S1750" t="s">
        <v>8342</v>
      </c>
      <c r="T1750" t="s">
        <v>8343</v>
      </c>
    </row>
    <row r="1751" spans="1:20" ht="28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11"/>
        <v>42795.791666666672</v>
      </c>
      <c r="K1751">
        <v>1485213921</v>
      </c>
      <c r="L1751" s="10">
        <f t="shared" si="11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123.48756218905473</v>
      </c>
      <c r="R1751" s="6">
        <f t="shared" si="113"/>
        <v>6270.75</v>
      </c>
      <c r="S1751" t="s">
        <v>8342</v>
      </c>
      <c r="T1751" t="s">
        <v>8343</v>
      </c>
    </row>
    <row r="1752" spans="1:20" ht="42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11"/>
        <v>42479.836851851855</v>
      </c>
      <c r="K1752">
        <v>1458936304</v>
      </c>
      <c r="L1752" s="10">
        <f t="shared" si="11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201.62</v>
      </c>
      <c r="R1752" s="6">
        <f t="shared" si="113"/>
        <v>5103</v>
      </c>
      <c r="S1752" t="s">
        <v>8342</v>
      </c>
      <c r="T1752" t="s">
        <v>8343</v>
      </c>
    </row>
    <row r="1753" spans="1:20" ht="28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11"/>
        <v>42082.739849537036</v>
      </c>
      <c r="K1753">
        <v>1424198723</v>
      </c>
      <c r="L1753" s="10">
        <f t="shared" si="11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102.89999999999999</v>
      </c>
      <c r="R1753" s="6">
        <f t="shared" si="113"/>
        <v>5175.5</v>
      </c>
      <c r="S1753" t="s">
        <v>8342</v>
      </c>
      <c r="T1753" t="s">
        <v>8343</v>
      </c>
    </row>
    <row r="1754" spans="1:20" ht="28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11"/>
        <v>42657.253263888888</v>
      </c>
      <c r="K1754">
        <v>1473833082</v>
      </c>
      <c r="L1754" s="10">
        <f t="shared" si="11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260.16666666666663</v>
      </c>
      <c r="R1754" s="6">
        <f t="shared" si="113"/>
        <v>1606</v>
      </c>
      <c r="S1754" t="s">
        <v>8342</v>
      </c>
      <c r="T1754" t="s">
        <v>8343</v>
      </c>
    </row>
    <row r="1755" spans="1:20" ht="42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11"/>
        <v>42450.707962962959</v>
      </c>
      <c r="K1755">
        <v>1455991168</v>
      </c>
      <c r="L1755" s="10">
        <f t="shared" si="11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108</v>
      </c>
      <c r="R1755" s="6">
        <f t="shared" si="113"/>
        <v>8117.5</v>
      </c>
      <c r="S1755" t="s">
        <v>8342</v>
      </c>
      <c r="T1755" t="s">
        <v>8343</v>
      </c>
    </row>
    <row r="1756" spans="1:20" ht="42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11"/>
        <v>42097.835104166668</v>
      </c>
      <c r="K1756">
        <v>1425502953</v>
      </c>
      <c r="L1756" s="10">
        <f t="shared" si="11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110.52941176470587</v>
      </c>
      <c r="R1756" s="6">
        <f t="shared" si="113"/>
        <v>4742.5</v>
      </c>
      <c r="S1756" t="s">
        <v>8342</v>
      </c>
      <c r="T1756" t="s">
        <v>8343</v>
      </c>
    </row>
    <row r="1757" spans="1:20" ht="42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11"/>
        <v>42282.788900462961</v>
      </c>
      <c r="K1757">
        <v>1441479361</v>
      </c>
      <c r="L1757" s="10">
        <f t="shared" si="11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120</v>
      </c>
      <c r="R1757" s="6">
        <f t="shared" si="113"/>
        <v>17</v>
      </c>
      <c r="S1757" t="s">
        <v>8342</v>
      </c>
      <c r="T1757" t="s">
        <v>8343</v>
      </c>
    </row>
    <row r="1758" spans="1:20" ht="42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11"/>
        <v>42611.167465277773</v>
      </c>
      <c r="K1758">
        <v>1468987269</v>
      </c>
      <c r="L1758" s="10">
        <f t="shared" si="11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102.82909090909091</v>
      </c>
      <c r="R1758" s="6">
        <f t="shared" si="113"/>
        <v>2887.8</v>
      </c>
      <c r="S1758" t="s">
        <v>8342</v>
      </c>
      <c r="T1758" t="s">
        <v>8343</v>
      </c>
    </row>
    <row r="1759" spans="1:20" ht="28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11"/>
        <v>42763.811805555553</v>
      </c>
      <c r="K1759">
        <v>1483041083</v>
      </c>
      <c r="L1759" s="10">
        <f t="shared" si="11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115.99999999999999</v>
      </c>
      <c r="R1759" s="6">
        <f t="shared" si="113"/>
        <v>2907</v>
      </c>
      <c r="S1759" t="s">
        <v>8342</v>
      </c>
      <c r="T1759" t="s">
        <v>8343</v>
      </c>
    </row>
    <row r="1760" spans="1:20" ht="42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11"/>
        <v>42565.955925925926</v>
      </c>
      <c r="K1760">
        <v>1463352992</v>
      </c>
      <c r="L1760" s="10">
        <f t="shared" si="11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114.7</v>
      </c>
      <c r="R1760" s="6">
        <f t="shared" si="113"/>
        <v>587</v>
      </c>
      <c r="S1760" t="s">
        <v>8342</v>
      </c>
      <c r="T1760" t="s">
        <v>8343</v>
      </c>
    </row>
    <row r="1761" spans="1:20" ht="28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11"/>
        <v>42088.787372685183</v>
      </c>
      <c r="K1761">
        <v>1425585229</v>
      </c>
      <c r="L1761" s="10">
        <f t="shared" si="11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106.60000000000001</v>
      </c>
      <c r="R1761" s="6">
        <f t="shared" si="113"/>
        <v>2689.5</v>
      </c>
      <c r="S1761" t="s">
        <v>8342</v>
      </c>
      <c r="T1761" t="s">
        <v>8343</v>
      </c>
    </row>
    <row r="1762" spans="1:20" ht="42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11"/>
        <v>42425.67260416667</v>
      </c>
      <c r="K1762">
        <v>1454688513</v>
      </c>
      <c r="L1762" s="10">
        <f t="shared" si="11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165.44</v>
      </c>
      <c r="R1762" s="6">
        <f t="shared" si="113"/>
        <v>4187</v>
      </c>
      <c r="S1762" t="s">
        <v>8342</v>
      </c>
      <c r="T1762" t="s">
        <v>8343</v>
      </c>
    </row>
    <row r="1763" spans="1:20" ht="28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11"/>
        <v>42259.567824074074</v>
      </c>
      <c r="K1763">
        <v>1437745060</v>
      </c>
      <c r="L1763" s="10">
        <f t="shared" si="11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155</v>
      </c>
      <c r="R1763" s="6">
        <f t="shared" si="113"/>
        <v>79</v>
      </c>
      <c r="S1763" t="s">
        <v>8342</v>
      </c>
      <c r="T1763" t="s">
        <v>8343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11"/>
        <v>42440.982002314813</v>
      </c>
      <c r="K1764">
        <v>1455147245</v>
      </c>
      <c r="L1764" s="10">
        <f t="shared" si="11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885</v>
      </c>
      <c r="R1764" s="6">
        <f t="shared" si="113"/>
        <v>455</v>
      </c>
      <c r="S1764" t="s">
        <v>8342</v>
      </c>
      <c r="T1764" t="s">
        <v>8343</v>
      </c>
    </row>
    <row r="1765" spans="1:20" ht="42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11"/>
        <v>42666.868518518517</v>
      </c>
      <c r="K1765">
        <v>1474663840</v>
      </c>
      <c r="L1765" s="10">
        <f t="shared" si="11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101.90833333333333</v>
      </c>
      <c r="R1765" s="6">
        <f t="shared" si="113"/>
        <v>6173.5</v>
      </c>
      <c r="S1765" t="s">
        <v>8342</v>
      </c>
      <c r="T1765" t="s">
        <v>8343</v>
      </c>
    </row>
    <row r="1766" spans="1:20" ht="42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11"/>
        <v>41854.485868055555</v>
      </c>
      <c r="K1766">
        <v>1404560379</v>
      </c>
      <c r="L1766" s="10">
        <f t="shared" si="11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19.599999999999994</v>
      </c>
      <c r="R1766" s="6">
        <f t="shared" si="113"/>
        <v>1097.5</v>
      </c>
      <c r="S1766" t="s">
        <v>8342</v>
      </c>
      <c r="T1766" t="s">
        <v>8343</v>
      </c>
    </row>
    <row r="1767" spans="1:20" ht="42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11"/>
        <v>41864.980462962965</v>
      </c>
      <c r="K1767">
        <v>1405380712</v>
      </c>
      <c r="L1767" s="10">
        <f t="shared" si="11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59.467839999999995</v>
      </c>
      <c r="R1767" s="6">
        <f t="shared" si="113"/>
        <v>3768.24</v>
      </c>
      <c r="S1767" t="s">
        <v>8342</v>
      </c>
      <c r="T1767" t="s">
        <v>8343</v>
      </c>
    </row>
    <row r="1768" spans="1:20" ht="28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11"/>
        <v>41876.859814814816</v>
      </c>
      <c r="K1768">
        <v>1407184688</v>
      </c>
      <c r="L1768" s="10">
        <f t="shared" si="11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>
        <f t="shared" si="113"/>
        <v>0</v>
      </c>
      <c r="S1768" t="s">
        <v>8342</v>
      </c>
      <c r="T1768" t="s">
        <v>8343</v>
      </c>
    </row>
    <row r="1769" spans="1:20" ht="28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11"/>
        <v>41854.658379629633</v>
      </c>
      <c r="K1769">
        <v>1404488884</v>
      </c>
      <c r="L1769" s="10">
        <f t="shared" si="11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45.720000000000006</v>
      </c>
      <c r="R1769" s="6">
        <f t="shared" si="113"/>
        <v>1162.5</v>
      </c>
      <c r="S1769" t="s">
        <v>8342</v>
      </c>
      <c r="T1769" t="s">
        <v>8343</v>
      </c>
    </row>
    <row r="1770" spans="1:20" ht="42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11"/>
        <v>41909.560694444444</v>
      </c>
      <c r="K1770">
        <v>1406640444</v>
      </c>
      <c r="L1770" s="10">
        <f t="shared" si="11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3.7399999999999989</v>
      </c>
      <c r="R1770" s="6">
        <f t="shared" si="113"/>
        <v>101</v>
      </c>
      <c r="S1770" t="s">
        <v>8342</v>
      </c>
      <c r="T1770" t="s">
        <v>8343</v>
      </c>
    </row>
    <row r="1771" spans="1:20" ht="42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11"/>
        <v>42017.818969907406</v>
      </c>
      <c r="K1771">
        <v>1418585959</v>
      </c>
      <c r="L1771" s="10">
        <f t="shared" si="11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2.7024999999999966</v>
      </c>
      <c r="R1771" s="6">
        <f t="shared" si="113"/>
        <v>551.5</v>
      </c>
      <c r="S1771" t="s">
        <v>8342</v>
      </c>
      <c r="T1771" t="s">
        <v>8343</v>
      </c>
    </row>
    <row r="1772" spans="1:20" ht="42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11"/>
        <v>41926.780023148152</v>
      </c>
      <c r="K1772">
        <v>1410288194</v>
      </c>
      <c r="L1772" s="10">
        <f t="shared" si="11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56.51428571428572</v>
      </c>
      <c r="R1772" s="6">
        <f t="shared" si="113"/>
        <v>6969</v>
      </c>
      <c r="S1772" t="s">
        <v>8342</v>
      </c>
      <c r="T1772" t="s">
        <v>8343</v>
      </c>
    </row>
    <row r="1773" spans="1:20" ht="42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11"/>
        <v>41935.979629629634</v>
      </c>
      <c r="K1773">
        <v>1411515040</v>
      </c>
      <c r="L1773" s="10">
        <f t="shared" si="11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21.30952380952381</v>
      </c>
      <c r="R1773" s="6">
        <f t="shared" si="113"/>
        <v>460</v>
      </c>
      <c r="S1773" t="s">
        <v>8342</v>
      </c>
      <c r="T1773" t="s">
        <v>8343</v>
      </c>
    </row>
    <row r="1774" spans="1:20" ht="42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11"/>
        <v>41826.718009259261</v>
      </c>
      <c r="K1774">
        <v>1399482836</v>
      </c>
      <c r="L1774" s="10">
        <f t="shared" si="11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15.600000000000003</v>
      </c>
      <c r="R1774" s="6">
        <f t="shared" si="113"/>
        <v>438.5</v>
      </c>
      <c r="S1774" t="s">
        <v>8342</v>
      </c>
      <c r="T1774" t="s">
        <v>8343</v>
      </c>
    </row>
    <row r="1775" spans="1:20" ht="42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11"/>
        <v>42023.760393518518</v>
      </c>
      <c r="K1775">
        <v>1417803298</v>
      </c>
      <c r="L1775" s="10">
        <f t="shared" si="11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6.2566666666666659</v>
      </c>
      <c r="R1775" s="6">
        <f t="shared" si="113"/>
        <v>948</v>
      </c>
      <c r="S1775" t="s">
        <v>8342</v>
      </c>
      <c r="T1775" t="s">
        <v>8343</v>
      </c>
    </row>
    <row r="1776" spans="1:20" ht="42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11"/>
        <v>41972.624305555553</v>
      </c>
      <c r="K1776">
        <v>1413609292</v>
      </c>
      <c r="L1776" s="10">
        <f t="shared" si="11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45.92</v>
      </c>
      <c r="R1776" s="6">
        <f t="shared" si="113"/>
        <v>580.5</v>
      </c>
      <c r="S1776" t="s">
        <v>8342</v>
      </c>
      <c r="T1776" t="s">
        <v>8343</v>
      </c>
    </row>
    <row r="1777" spans="1:20" ht="42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11"/>
        <v>41936.976388888892</v>
      </c>
      <c r="K1777">
        <v>1410305160</v>
      </c>
      <c r="L1777" s="10">
        <f t="shared" si="11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65.101538461538453</v>
      </c>
      <c r="R1777" s="6">
        <f t="shared" si="113"/>
        <v>10641</v>
      </c>
      <c r="S1777" t="s">
        <v>8342</v>
      </c>
      <c r="T1777" t="s">
        <v>8343</v>
      </c>
    </row>
    <row r="1778" spans="1:20" ht="42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11"/>
        <v>41941.95684027778</v>
      </c>
      <c r="K1778">
        <v>1411513071</v>
      </c>
      <c r="L1778" s="10">
        <f t="shared" si="11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6.6999999999999948</v>
      </c>
      <c r="R1778" s="6">
        <f t="shared" si="113"/>
        <v>169.5</v>
      </c>
      <c r="S1778" t="s">
        <v>8342</v>
      </c>
      <c r="T1778" t="s">
        <v>8343</v>
      </c>
    </row>
    <row r="1779" spans="1:20" ht="42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11"/>
        <v>42055.357094907406</v>
      </c>
      <c r="K1779">
        <v>1421829253</v>
      </c>
      <c r="L1779" s="10">
        <f t="shared" si="11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13.5625</v>
      </c>
      <c r="R1779" s="6">
        <f t="shared" si="113"/>
        <v>330.5</v>
      </c>
      <c r="S1779" t="s">
        <v>8342</v>
      </c>
      <c r="T1779" t="s">
        <v>8343</v>
      </c>
    </row>
    <row r="1780" spans="1:20" ht="42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11"/>
        <v>42090.821701388893</v>
      </c>
      <c r="K1780">
        <v>1423600995</v>
      </c>
      <c r="L1780" s="10">
        <f t="shared" si="11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1.9900000000000029</v>
      </c>
      <c r="R1780" s="6">
        <f t="shared" si="113"/>
        <v>505</v>
      </c>
      <c r="S1780" t="s">
        <v>8342</v>
      </c>
      <c r="T1780" t="s">
        <v>8343</v>
      </c>
    </row>
    <row r="1781" spans="1:20" ht="42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11"/>
        <v>42615.691898148143</v>
      </c>
      <c r="K1781">
        <v>1470242180</v>
      </c>
      <c r="L1781" s="10">
        <f t="shared" si="11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36.236363636363635</v>
      </c>
      <c r="R1781" s="6">
        <f t="shared" si="113"/>
        <v>2012</v>
      </c>
      <c r="S1781" t="s">
        <v>8342</v>
      </c>
      <c r="T1781" t="s">
        <v>8343</v>
      </c>
    </row>
    <row r="1782" spans="1:20" ht="42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11"/>
        <v>42553.600810185191</v>
      </c>
      <c r="K1782">
        <v>1462285510</v>
      </c>
      <c r="L1782" s="10">
        <f t="shared" si="11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39.743333333333332</v>
      </c>
      <c r="R1782" s="6">
        <f t="shared" si="113"/>
        <v>6037.5</v>
      </c>
      <c r="S1782" t="s">
        <v>8342</v>
      </c>
      <c r="T1782" t="s">
        <v>8343</v>
      </c>
    </row>
    <row r="1783" spans="1:20" ht="42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11"/>
        <v>42628.617418981477</v>
      </c>
      <c r="K1783">
        <v>1471272545</v>
      </c>
      <c r="L1783" s="10">
        <f t="shared" si="11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25.763636363636365</v>
      </c>
      <c r="R1783" s="6">
        <f t="shared" si="113"/>
        <v>720.5</v>
      </c>
      <c r="S1783" t="s">
        <v>8342</v>
      </c>
      <c r="T1783" t="s">
        <v>8343</v>
      </c>
    </row>
    <row r="1784" spans="1:20" ht="42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11"/>
        <v>42421.575104166666</v>
      </c>
      <c r="K1784">
        <v>1453211289</v>
      </c>
      <c r="L1784" s="10">
        <f t="shared" si="11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15.491428571428568</v>
      </c>
      <c r="R1784" s="6">
        <f t="shared" si="113"/>
        <v>2749</v>
      </c>
      <c r="S1784" t="s">
        <v>8342</v>
      </c>
      <c r="T1784" t="s">
        <v>8343</v>
      </c>
    </row>
    <row r="1785" spans="1:20" ht="42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11"/>
        <v>42145.949976851851</v>
      </c>
      <c r="K1785">
        <v>1429656478</v>
      </c>
      <c r="L1785" s="10">
        <f t="shared" si="11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23.692500000000006</v>
      </c>
      <c r="R1785" s="6">
        <f t="shared" si="113"/>
        <v>4831</v>
      </c>
      <c r="S1785" t="s">
        <v>8342</v>
      </c>
      <c r="T1785" t="s">
        <v>8343</v>
      </c>
    </row>
    <row r="1786" spans="1:20" ht="42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11"/>
        <v>42035.142361111109</v>
      </c>
      <c r="K1786">
        <v>1419954240</v>
      </c>
      <c r="L1786" s="10">
        <f t="shared" si="11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ref="Q1786:Q1849" si="114">(1+((E1786-D1786)/D1786))*100</f>
        <v>39.76</v>
      </c>
      <c r="R1786" s="6">
        <f t="shared" si="113"/>
        <v>1010.5</v>
      </c>
      <c r="S1786" t="s">
        <v>8342</v>
      </c>
      <c r="T1786" t="s">
        <v>8343</v>
      </c>
    </row>
    <row r="1787" spans="1:20" ht="42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11"/>
        <v>41928</v>
      </c>
      <c r="K1787">
        <v>1410750855</v>
      </c>
      <c r="L1787" s="10">
        <f t="shared" si="11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4"/>
        <v>20.220833333333331</v>
      </c>
      <c r="R1787" s="6">
        <f t="shared" si="113"/>
        <v>2480.5</v>
      </c>
      <c r="S1787" t="s">
        <v>8342</v>
      </c>
      <c r="T1787" t="s">
        <v>8343</v>
      </c>
    </row>
    <row r="1788" spans="1:20" ht="42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11"/>
        <v>41988.550659722227</v>
      </c>
      <c r="K1788">
        <v>1416057177</v>
      </c>
      <c r="L1788" s="10">
        <f t="shared" si="11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4"/>
        <v>47.631578947368425</v>
      </c>
      <c r="R1788" s="6">
        <f t="shared" si="113"/>
        <v>467</v>
      </c>
      <c r="S1788" t="s">
        <v>8342</v>
      </c>
      <c r="T1788" t="s">
        <v>8343</v>
      </c>
    </row>
    <row r="1789" spans="1:20" ht="42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11"/>
        <v>42098.613854166666</v>
      </c>
      <c r="K1789">
        <v>1425570237</v>
      </c>
      <c r="L1789" s="10">
        <f t="shared" si="11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4"/>
        <v>15.329999999999998</v>
      </c>
      <c r="R1789" s="6">
        <f t="shared" si="113"/>
        <v>778.5</v>
      </c>
      <c r="S1789" t="s">
        <v>8342</v>
      </c>
      <c r="T1789" t="s">
        <v>8343</v>
      </c>
    </row>
    <row r="1790" spans="1:20" ht="42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11"/>
        <v>41943.94840277778</v>
      </c>
      <c r="K1790">
        <v>1412203542</v>
      </c>
      <c r="L1790" s="10">
        <f t="shared" si="11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4"/>
        <v>1.3818181818181841</v>
      </c>
      <c r="R1790" s="6">
        <f t="shared" si="113"/>
        <v>40</v>
      </c>
      <c r="S1790" t="s">
        <v>8342</v>
      </c>
      <c r="T1790" t="s">
        <v>8343</v>
      </c>
    </row>
    <row r="1791" spans="1:20" ht="42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11"/>
        <v>42016.250034722223</v>
      </c>
      <c r="K1791">
        <v>1415858403</v>
      </c>
      <c r="L1791" s="10">
        <f t="shared" si="11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4"/>
        <v>0.50000000000000044</v>
      </c>
      <c r="R1791" s="6">
        <f t="shared" si="113"/>
        <v>22</v>
      </c>
      <c r="S1791" t="s">
        <v>8342</v>
      </c>
      <c r="T1791" t="s">
        <v>8343</v>
      </c>
    </row>
    <row r="1792" spans="1:20" ht="42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11"/>
        <v>42040.674513888895</v>
      </c>
      <c r="K1792">
        <v>1420560678</v>
      </c>
      <c r="L1792" s="10">
        <f t="shared" si="11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4"/>
        <v>4.9575757575757606</v>
      </c>
      <c r="R1792" s="6">
        <f t="shared" si="113"/>
        <v>825.5</v>
      </c>
      <c r="S1792" t="s">
        <v>8342</v>
      </c>
      <c r="T1792" t="s">
        <v>8343</v>
      </c>
    </row>
    <row r="1793" spans="1:20" ht="28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11"/>
        <v>42033.740335648152</v>
      </c>
      <c r="K1793">
        <v>1417369565</v>
      </c>
      <c r="L1793" s="10">
        <f t="shared" si="11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4"/>
        <v>3.5666666666666624</v>
      </c>
      <c r="R1793" s="6">
        <f t="shared" si="113"/>
        <v>55.5</v>
      </c>
      <c r="S1793" t="s">
        <v>8342</v>
      </c>
      <c r="T1793" t="s">
        <v>8343</v>
      </c>
    </row>
    <row r="1794" spans="1:20" ht="28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11"/>
        <v>42226.290972222225</v>
      </c>
      <c r="K1794">
        <v>1435970682</v>
      </c>
      <c r="L1794" s="10">
        <f t="shared" si="11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4"/>
        <v>61.124000000000002</v>
      </c>
      <c r="R1794" s="6">
        <f t="shared" si="113"/>
        <v>7710</v>
      </c>
      <c r="S1794" t="s">
        <v>8342</v>
      </c>
      <c r="T1794" t="s">
        <v>8343</v>
      </c>
    </row>
    <row r="1795" spans="1:20" ht="42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5">(((I1795/60)/60)/24)+DATE(1970,1,1)</f>
        <v>41970.933333333334</v>
      </c>
      <c r="K1795">
        <v>1414531440</v>
      </c>
      <c r="L1795" s="10">
        <f t="shared" ref="L1795:L1858" si="116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4"/>
        <v>1.3333333333333308</v>
      </c>
      <c r="R1795" s="6">
        <f t="shared" ref="R1795:R1858" si="117">AVERAGE(E1795,N1795)</f>
        <v>21</v>
      </c>
      <c r="S1795" t="s">
        <v>8342</v>
      </c>
      <c r="T1795" t="s">
        <v>8343</v>
      </c>
    </row>
    <row r="1796" spans="1:20" ht="42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5"/>
        <v>42046.551180555558</v>
      </c>
      <c r="K1796">
        <v>1420636422</v>
      </c>
      <c r="L1796" s="10">
        <f t="shared" si="116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11.077777777777776</v>
      </c>
      <c r="R1796" s="6">
        <f t="shared" si="117"/>
        <v>507.5</v>
      </c>
      <c r="S1796" t="s">
        <v>8342</v>
      </c>
      <c r="T1796" t="s">
        <v>8343</v>
      </c>
    </row>
    <row r="1797" spans="1:20" ht="42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5"/>
        <v>42657.666666666672</v>
      </c>
      <c r="K1797">
        <v>1473922541</v>
      </c>
      <c r="L1797" s="10">
        <f t="shared" si="116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38.735714285714288</v>
      </c>
      <c r="R1797" s="6">
        <f t="shared" si="117"/>
        <v>5463.5</v>
      </c>
      <c r="S1797" t="s">
        <v>8342</v>
      </c>
      <c r="T1797" t="s">
        <v>8343</v>
      </c>
    </row>
    <row r="1798" spans="1:20" ht="42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5"/>
        <v>42575.439421296294</v>
      </c>
      <c r="K1798">
        <v>1464172366</v>
      </c>
      <c r="L1798" s="10">
        <f t="shared" si="116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22.05263157894737</v>
      </c>
      <c r="R1798" s="6">
        <f t="shared" si="117"/>
        <v>2138</v>
      </c>
      <c r="S1798" t="s">
        <v>8342</v>
      </c>
      <c r="T1798" t="s">
        <v>8343</v>
      </c>
    </row>
    <row r="1799" spans="1:20" ht="42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5"/>
        <v>42719.56931712963</v>
      </c>
      <c r="K1799">
        <v>1479217189</v>
      </c>
      <c r="L1799" s="10">
        <f t="shared" si="116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67.55</v>
      </c>
      <c r="R1799" s="6">
        <f t="shared" si="117"/>
        <v>3447.5</v>
      </c>
      <c r="S1799" t="s">
        <v>8342</v>
      </c>
      <c r="T1799" t="s">
        <v>8343</v>
      </c>
    </row>
    <row r="1800" spans="1:20" ht="42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5"/>
        <v>42404.32677083333</v>
      </c>
      <c r="K1800">
        <v>1449388233</v>
      </c>
      <c r="L1800" s="10">
        <f t="shared" si="116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13.637500000000003</v>
      </c>
      <c r="R1800" s="6">
        <f t="shared" si="117"/>
        <v>1109.5</v>
      </c>
      <c r="S1800" t="s">
        <v>8342</v>
      </c>
      <c r="T1800" t="s">
        <v>8343</v>
      </c>
    </row>
    <row r="1801" spans="1:20" ht="28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5"/>
        <v>41954.884351851855</v>
      </c>
      <c r="K1801">
        <v>1414008808</v>
      </c>
      <c r="L1801" s="10">
        <f t="shared" si="116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1.7457500000000015</v>
      </c>
      <c r="R1801" s="6">
        <f t="shared" si="117"/>
        <v>37.914999999999999</v>
      </c>
      <c r="S1801" t="s">
        <v>8342</v>
      </c>
      <c r="T1801" t="s">
        <v>8343</v>
      </c>
    </row>
    <row r="1802" spans="1:20" ht="42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5"/>
        <v>42653.606134259258</v>
      </c>
      <c r="K1802">
        <v>1473517970</v>
      </c>
      <c r="L1802" s="10">
        <f t="shared" si="116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20.449632511889327</v>
      </c>
      <c r="R1802" s="6">
        <f t="shared" si="117"/>
        <v>4786.5</v>
      </c>
      <c r="S1802" t="s">
        <v>8342</v>
      </c>
      <c r="T1802" t="s">
        <v>8343</v>
      </c>
    </row>
    <row r="1803" spans="1:20" ht="42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5"/>
        <v>42353.506944444445</v>
      </c>
      <c r="K1803">
        <v>1447429868</v>
      </c>
      <c r="L1803" s="10">
        <f t="shared" si="116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13.852941176470591</v>
      </c>
      <c r="R1803" s="6">
        <f t="shared" si="117"/>
        <v>1196</v>
      </c>
      <c r="S1803" t="s">
        <v>8342</v>
      </c>
      <c r="T1803" t="s">
        <v>8343</v>
      </c>
    </row>
    <row r="1804" spans="1:20" ht="28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5"/>
        <v>42182.915972222225</v>
      </c>
      <c r="K1804">
        <v>1433416830</v>
      </c>
      <c r="L1804" s="10">
        <f t="shared" si="116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48.485714285714288</v>
      </c>
      <c r="R1804" s="6">
        <f t="shared" si="117"/>
        <v>857.5</v>
      </c>
      <c r="S1804" t="s">
        <v>8342</v>
      </c>
      <c r="T1804" t="s">
        <v>8343</v>
      </c>
    </row>
    <row r="1805" spans="1:20" ht="42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5"/>
        <v>42049.071550925932</v>
      </c>
      <c r="K1805">
        <v>1421199782</v>
      </c>
      <c r="L1805" s="10">
        <f t="shared" si="116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30.800000000000004</v>
      </c>
      <c r="R1805" s="6">
        <f t="shared" si="117"/>
        <v>2732.5</v>
      </c>
      <c r="S1805" t="s">
        <v>8342</v>
      </c>
      <c r="T1805" t="s">
        <v>8343</v>
      </c>
    </row>
    <row r="1806" spans="1:20" ht="42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5"/>
        <v>42322.719953703709</v>
      </c>
      <c r="K1806">
        <v>1444061804</v>
      </c>
      <c r="L1806" s="10">
        <f t="shared" si="116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35.174193548387102</v>
      </c>
      <c r="R1806" s="6">
        <f t="shared" si="117"/>
        <v>2752</v>
      </c>
      <c r="S1806" t="s">
        <v>8342</v>
      </c>
      <c r="T1806" t="s">
        <v>8343</v>
      </c>
    </row>
    <row r="1807" spans="1:20" ht="42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5"/>
        <v>42279.75</v>
      </c>
      <c r="K1807">
        <v>1441048658</v>
      </c>
      <c r="L1807" s="10">
        <f t="shared" si="116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36.404444444444437</v>
      </c>
      <c r="R1807" s="6">
        <f t="shared" si="117"/>
        <v>4156.5</v>
      </c>
      <c r="S1807" t="s">
        <v>8342</v>
      </c>
      <c r="T1807" t="s">
        <v>8343</v>
      </c>
    </row>
    <row r="1808" spans="1:20" ht="42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5"/>
        <v>41912.638298611113</v>
      </c>
      <c r="K1808">
        <v>1409066349</v>
      </c>
      <c r="L1808" s="10">
        <f t="shared" si="116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2.9549999999999965</v>
      </c>
      <c r="R1808" s="6">
        <f t="shared" si="117"/>
        <v>299.5</v>
      </c>
      <c r="S1808" t="s">
        <v>8342</v>
      </c>
      <c r="T1808" t="s">
        <v>8343</v>
      </c>
    </row>
    <row r="1809" spans="1:20" ht="28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5"/>
        <v>41910.068437499998</v>
      </c>
      <c r="K1809">
        <v>1409276313</v>
      </c>
      <c r="L1809" s="10">
        <f t="shared" si="116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11.060000000000002</v>
      </c>
      <c r="R1809" s="6">
        <f t="shared" si="117"/>
        <v>280.5</v>
      </c>
      <c r="S1809" t="s">
        <v>8342</v>
      </c>
      <c r="T1809" t="s">
        <v>8343</v>
      </c>
    </row>
    <row r="1810" spans="1:20" ht="42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5"/>
        <v>42777.680902777778</v>
      </c>
      <c r="K1810">
        <v>1483806030</v>
      </c>
      <c r="L1810" s="10">
        <f t="shared" si="116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41.407142857142851</v>
      </c>
      <c r="R1810" s="6">
        <f t="shared" si="117"/>
        <v>5845</v>
      </c>
      <c r="S1810" t="s">
        <v>8342</v>
      </c>
      <c r="T1810" t="s">
        <v>8343</v>
      </c>
    </row>
    <row r="1811" spans="1:20" ht="42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5"/>
        <v>42064.907858796301</v>
      </c>
      <c r="K1811">
        <v>1422222439</v>
      </c>
      <c r="L1811" s="10">
        <f t="shared" si="116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10.857142857142854</v>
      </c>
      <c r="R1811" s="6">
        <f t="shared" si="117"/>
        <v>194.5</v>
      </c>
      <c r="S1811" t="s">
        <v>8342</v>
      </c>
      <c r="T1811" t="s">
        <v>8343</v>
      </c>
    </row>
    <row r="1812" spans="1:20" ht="42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5"/>
        <v>41872.91002314815</v>
      </c>
      <c r="K1812">
        <v>1407621026</v>
      </c>
      <c r="L1812" s="10">
        <f t="shared" si="116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3.3333333333333326</v>
      </c>
      <c r="R1812" s="6">
        <f t="shared" si="117"/>
        <v>8.5</v>
      </c>
      <c r="S1812" t="s">
        <v>8342</v>
      </c>
      <c r="T1812" t="s">
        <v>8343</v>
      </c>
    </row>
    <row r="1813" spans="1:20" ht="42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5"/>
        <v>41936.166666666664</v>
      </c>
      <c r="K1813">
        <v>1408962270</v>
      </c>
      <c r="L1813" s="10">
        <f t="shared" si="116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7.407407407407085E-2</v>
      </c>
      <c r="R1813" s="6">
        <f t="shared" si="117"/>
        <v>33</v>
      </c>
      <c r="S1813" t="s">
        <v>8342</v>
      </c>
      <c r="T1813" t="s">
        <v>8343</v>
      </c>
    </row>
    <row r="1814" spans="1:20" ht="42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5"/>
        <v>42554.318703703699</v>
      </c>
      <c r="K1814">
        <v>1464939536</v>
      </c>
      <c r="L1814" s="10">
        <f t="shared" si="116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13.30769230769231</v>
      </c>
      <c r="R1814" s="6">
        <f t="shared" si="117"/>
        <v>444</v>
      </c>
      <c r="S1814" t="s">
        <v>8342</v>
      </c>
      <c r="T1814" t="s">
        <v>8343</v>
      </c>
    </row>
    <row r="1815" spans="1:20" ht="42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5"/>
        <v>41859.889027777775</v>
      </c>
      <c r="K1815">
        <v>1404940812</v>
      </c>
      <c r="L1815" s="10">
        <f t="shared" si="116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>
        <f t="shared" si="117"/>
        <v>0</v>
      </c>
      <c r="S1815" t="s">
        <v>8342</v>
      </c>
      <c r="T1815" t="s">
        <v>8343</v>
      </c>
    </row>
    <row r="1816" spans="1:20" ht="42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5"/>
        <v>42063.314074074078</v>
      </c>
      <c r="K1816">
        <v>1422516736</v>
      </c>
      <c r="L1816" s="10">
        <f t="shared" si="116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49.183333333333337</v>
      </c>
      <c r="R1816" s="6">
        <f t="shared" si="117"/>
        <v>3021</v>
      </c>
      <c r="S1816" t="s">
        <v>8342</v>
      </c>
      <c r="T1816" t="s">
        <v>8343</v>
      </c>
    </row>
    <row r="1817" spans="1:20" ht="42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5"/>
        <v>42186.906678240746</v>
      </c>
      <c r="K1817">
        <v>1434577537</v>
      </c>
      <c r="L1817" s="10">
        <f t="shared" si="116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>
        <f t="shared" si="117"/>
        <v>0</v>
      </c>
      <c r="S1817" t="s">
        <v>8342</v>
      </c>
      <c r="T1817" t="s">
        <v>8343</v>
      </c>
    </row>
    <row r="1818" spans="1:20" ht="42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5"/>
        <v>42576.791666666672</v>
      </c>
      <c r="K1818">
        <v>1467061303</v>
      </c>
      <c r="L1818" s="10">
        <f t="shared" si="116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2.0360000000000045</v>
      </c>
      <c r="R1818" s="6">
        <f t="shared" si="117"/>
        <v>257.5</v>
      </c>
      <c r="S1818" t="s">
        <v>8342</v>
      </c>
      <c r="T1818" t="s">
        <v>8343</v>
      </c>
    </row>
    <row r="1819" spans="1:20" ht="28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5"/>
        <v>42765.290972222225</v>
      </c>
      <c r="K1819">
        <v>1480607607</v>
      </c>
      <c r="L1819" s="10">
        <f t="shared" si="116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52.327777777777776</v>
      </c>
      <c r="R1819" s="6">
        <f t="shared" si="117"/>
        <v>4759.5</v>
      </c>
      <c r="S1819" t="s">
        <v>8342</v>
      </c>
      <c r="T1819" t="s">
        <v>8343</v>
      </c>
    </row>
    <row r="1820" spans="1:20" ht="28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5"/>
        <v>42097.192708333328</v>
      </c>
      <c r="K1820">
        <v>1425447450</v>
      </c>
      <c r="L1820" s="10">
        <f t="shared" si="116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>
        <f t="shared" si="117"/>
        <v>0</v>
      </c>
      <c r="S1820" t="s">
        <v>8342</v>
      </c>
      <c r="T1820" t="s">
        <v>8343</v>
      </c>
    </row>
    <row r="1821" spans="1:20" ht="42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5"/>
        <v>41850.752268518518</v>
      </c>
      <c r="K1821">
        <v>1404151396</v>
      </c>
      <c r="L1821" s="10">
        <f t="shared" si="116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2.083333333333337</v>
      </c>
      <c r="R1821" s="6">
        <f t="shared" si="117"/>
        <v>14.5</v>
      </c>
      <c r="S1821" t="s">
        <v>8342</v>
      </c>
      <c r="T1821" t="s">
        <v>8343</v>
      </c>
    </row>
    <row r="1822" spans="1:20" ht="42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5"/>
        <v>42095.042708333334</v>
      </c>
      <c r="K1822">
        <v>1425261690</v>
      </c>
      <c r="L1822" s="10">
        <f t="shared" si="116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6.5653846153846178</v>
      </c>
      <c r="R1822" s="6">
        <f t="shared" si="117"/>
        <v>857.5</v>
      </c>
      <c r="S1822" t="s">
        <v>8342</v>
      </c>
      <c r="T1822" t="s">
        <v>8343</v>
      </c>
    </row>
    <row r="1823" spans="1:20" ht="42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5"/>
        <v>40971.319062499999</v>
      </c>
      <c r="K1823">
        <v>1326872367</v>
      </c>
      <c r="L1823" s="10">
        <f t="shared" si="116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134.88999999999999</v>
      </c>
      <c r="R1823" s="6">
        <f t="shared" si="117"/>
        <v>1714.625</v>
      </c>
      <c r="S1823" t="s">
        <v>8329</v>
      </c>
      <c r="T1823" t="s">
        <v>8330</v>
      </c>
    </row>
    <row r="1824" spans="1:20" ht="28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5"/>
        <v>41670.792361111111</v>
      </c>
      <c r="K1824">
        <v>1388084862</v>
      </c>
      <c r="L1824" s="10">
        <f t="shared" si="116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100</v>
      </c>
      <c r="R1824" s="6">
        <f t="shared" si="117"/>
        <v>155.5</v>
      </c>
      <c r="S1824" t="s">
        <v>8329</v>
      </c>
      <c r="T1824" t="s">
        <v>8330</v>
      </c>
    </row>
    <row r="1825" spans="1:20" ht="42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5"/>
        <v>41206.684907407405</v>
      </c>
      <c r="K1825">
        <v>1348503976</v>
      </c>
      <c r="L1825" s="10">
        <f t="shared" si="116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115.85714285714286</v>
      </c>
      <c r="R1825" s="6">
        <f t="shared" si="117"/>
        <v>422</v>
      </c>
      <c r="S1825" t="s">
        <v>8329</v>
      </c>
      <c r="T1825" t="s">
        <v>8330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5"/>
        <v>41647.088888888888</v>
      </c>
      <c r="K1826">
        <v>1387403967</v>
      </c>
      <c r="L1826" s="10">
        <f t="shared" si="116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100.06666666666666</v>
      </c>
      <c r="R1826" s="6">
        <f t="shared" si="117"/>
        <v>1521</v>
      </c>
      <c r="S1826" t="s">
        <v>8329</v>
      </c>
      <c r="T1826" t="s">
        <v>8330</v>
      </c>
    </row>
    <row r="1827" spans="1:20" ht="42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5"/>
        <v>41466.83452546296</v>
      </c>
      <c r="K1827">
        <v>1371585703</v>
      </c>
      <c r="L1827" s="10">
        <f t="shared" si="116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105.05</v>
      </c>
      <c r="R1827" s="6">
        <f t="shared" si="117"/>
        <v>1075.5</v>
      </c>
      <c r="S1827" t="s">
        <v>8329</v>
      </c>
      <c r="T1827" t="s">
        <v>8330</v>
      </c>
    </row>
    <row r="1828" spans="1:20" ht="28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5"/>
        <v>41687.923807870371</v>
      </c>
      <c r="K1828">
        <v>1390083017</v>
      </c>
      <c r="L1828" s="10">
        <f t="shared" si="116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101</v>
      </c>
      <c r="R1828" s="6">
        <f t="shared" si="117"/>
        <v>1029</v>
      </c>
      <c r="S1828" t="s">
        <v>8329</v>
      </c>
      <c r="T1828" t="s">
        <v>8330</v>
      </c>
    </row>
    <row r="1829" spans="1:20" ht="42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5"/>
        <v>40605.325937499998</v>
      </c>
      <c r="K1829">
        <v>1294818561</v>
      </c>
      <c r="L1829" s="10">
        <f t="shared" si="116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100.66250000000001</v>
      </c>
      <c r="R1829" s="6">
        <f t="shared" si="117"/>
        <v>4074.5</v>
      </c>
      <c r="S1829" t="s">
        <v>8329</v>
      </c>
      <c r="T1829" t="s">
        <v>8330</v>
      </c>
    </row>
    <row r="1830" spans="1:20" ht="42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5"/>
        <v>41768.916666666664</v>
      </c>
      <c r="K1830">
        <v>1396906530</v>
      </c>
      <c r="L1830" s="10">
        <f t="shared" si="116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100.16000000000001</v>
      </c>
      <c r="R1830" s="6">
        <f t="shared" si="117"/>
        <v>10040</v>
      </c>
      <c r="S1830" t="s">
        <v>8329</v>
      </c>
      <c r="T1830" t="s">
        <v>8330</v>
      </c>
    </row>
    <row r="1831" spans="1:20" ht="42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5"/>
        <v>40564.916666666664</v>
      </c>
      <c r="K1831">
        <v>1291428371</v>
      </c>
      <c r="L1831" s="10">
        <f t="shared" si="116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166.68333333333334</v>
      </c>
      <c r="R1831" s="6">
        <f t="shared" si="117"/>
        <v>1266.625</v>
      </c>
      <c r="S1831" t="s">
        <v>8329</v>
      </c>
      <c r="T1831" t="s">
        <v>8330</v>
      </c>
    </row>
    <row r="1832" spans="1:20" ht="42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5"/>
        <v>41694.684108796297</v>
      </c>
      <c r="K1832">
        <v>1390667107</v>
      </c>
      <c r="L1832" s="10">
        <f t="shared" si="116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101.53333333333335</v>
      </c>
      <c r="R1832" s="6">
        <f t="shared" si="117"/>
        <v>7728</v>
      </c>
      <c r="S1832" t="s">
        <v>8329</v>
      </c>
      <c r="T1832" t="s">
        <v>8330</v>
      </c>
    </row>
    <row r="1833" spans="1:20" ht="42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5"/>
        <v>41041.996099537035</v>
      </c>
      <c r="K1833">
        <v>1335570863</v>
      </c>
      <c r="L1833" s="10">
        <f t="shared" si="116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103</v>
      </c>
      <c r="R1833" s="6">
        <f t="shared" si="117"/>
        <v>522</v>
      </c>
      <c r="S1833" t="s">
        <v>8329</v>
      </c>
      <c r="T1833" t="s">
        <v>8330</v>
      </c>
    </row>
    <row r="1834" spans="1:20" ht="42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5"/>
        <v>40606.539664351854</v>
      </c>
      <c r="K1834">
        <v>1296651427</v>
      </c>
      <c r="L1834" s="10">
        <f t="shared" si="116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142.85714285714286</v>
      </c>
      <c r="R1834" s="6">
        <f t="shared" si="117"/>
        <v>260</v>
      </c>
      <c r="S1834" t="s">
        <v>8329</v>
      </c>
      <c r="T1834" t="s">
        <v>8330</v>
      </c>
    </row>
    <row r="1835" spans="1:20" ht="42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5"/>
        <v>41335.332638888889</v>
      </c>
      <c r="K1835">
        <v>1359421403</v>
      </c>
      <c r="L1835" s="10">
        <f t="shared" si="116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262.5</v>
      </c>
      <c r="R1835" s="6">
        <f t="shared" si="117"/>
        <v>537.5</v>
      </c>
      <c r="S1835" t="s">
        <v>8329</v>
      </c>
      <c r="T1835" t="s">
        <v>8330</v>
      </c>
    </row>
    <row r="1836" spans="1:20" ht="28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5"/>
        <v>42028.964062500003</v>
      </c>
      <c r="K1836">
        <v>1418684895</v>
      </c>
      <c r="L1836" s="10">
        <f t="shared" si="116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118.04999999999998</v>
      </c>
      <c r="R1836" s="6">
        <f t="shared" si="117"/>
        <v>5947.5</v>
      </c>
      <c r="S1836" t="s">
        <v>8329</v>
      </c>
      <c r="T1836" t="s">
        <v>8330</v>
      </c>
    </row>
    <row r="1837" spans="1:20" ht="57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5"/>
        <v>42460.660543981481</v>
      </c>
      <c r="K1837">
        <v>1456851071</v>
      </c>
      <c r="L1837" s="10">
        <f t="shared" si="116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104</v>
      </c>
      <c r="R1837" s="6">
        <f t="shared" si="117"/>
        <v>265.5</v>
      </c>
      <c r="S1837" t="s">
        <v>8329</v>
      </c>
      <c r="T1837" t="s">
        <v>8330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5"/>
        <v>41322.809363425928</v>
      </c>
      <c r="K1838">
        <v>1359660329</v>
      </c>
      <c r="L1838" s="10">
        <f t="shared" si="116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200.34</v>
      </c>
      <c r="R1838" s="6">
        <f t="shared" si="117"/>
        <v>5036</v>
      </c>
      <c r="S1838" t="s">
        <v>8329</v>
      </c>
      <c r="T1838" t="s">
        <v>8330</v>
      </c>
    </row>
    <row r="1839" spans="1:20" ht="42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5"/>
        <v>40986.006192129629</v>
      </c>
      <c r="K1839">
        <v>1326848935</v>
      </c>
      <c r="L1839" s="10">
        <f t="shared" si="116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306.83333333333331</v>
      </c>
      <c r="R1839" s="6">
        <f t="shared" si="117"/>
        <v>935.5</v>
      </c>
      <c r="S1839" t="s">
        <v>8329</v>
      </c>
      <c r="T1839" t="s">
        <v>8330</v>
      </c>
    </row>
    <row r="1840" spans="1:20" ht="42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5"/>
        <v>40817.125</v>
      </c>
      <c r="K1840">
        <v>1314989557</v>
      </c>
      <c r="L1840" s="10">
        <f t="shared" si="116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100.149</v>
      </c>
      <c r="R1840" s="6">
        <f t="shared" si="117"/>
        <v>514.745</v>
      </c>
      <c r="S1840" t="s">
        <v>8329</v>
      </c>
      <c r="T1840" t="s">
        <v>8330</v>
      </c>
    </row>
    <row r="1841" spans="1:20" ht="42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5"/>
        <v>42644.722013888888</v>
      </c>
      <c r="K1841">
        <v>1472750382</v>
      </c>
      <c r="L1841" s="10">
        <f t="shared" si="116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205.29999999999998</v>
      </c>
      <c r="R1841" s="6">
        <f t="shared" si="117"/>
        <v>1049</v>
      </c>
      <c r="S1841" t="s">
        <v>8329</v>
      </c>
      <c r="T1841" t="s">
        <v>8330</v>
      </c>
    </row>
    <row r="1842" spans="1:20" ht="42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5"/>
        <v>41401.207638888889</v>
      </c>
      <c r="K1842">
        <v>1366251510</v>
      </c>
      <c r="L1842" s="10">
        <f t="shared" si="116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108.88888888888889</v>
      </c>
      <c r="R1842" s="6">
        <f t="shared" si="117"/>
        <v>496.5</v>
      </c>
      <c r="S1842" t="s">
        <v>8329</v>
      </c>
      <c r="T1842" t="s">
        <v>8330</v>
      </c>
    </row>
    <row r="1843" spans="1:20" ht="28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5"/>
        <v>41779.207638888889</v>
      </c>
      <c r="K1843">
        <v>1397679445</v>
      </c>
      <c r="L1843" s="10">
        <f t="shared" si="116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101.75</v>
      </c>
      <c r="R1843" s="6">
        <f t="shared" si="117"/>
        <v>1037.5</v>
      </c>
      <c r="S1843" t="s">
        <v>8329</v>
      </c>
      <c r="T1843" t="s">
        <v>8330</v>
      </c>
    </row>
    <row r="1844" spans="1:20" ht="42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5"/>
        <v>42065.249305555553</v>
      </c>
      <c r="K1844">
        <v>1422371381</v>
      </c>
      <c r="L1844" s="10">
        <f t="shared" si="116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125.25</v>
      </c>
      <c r="R1844" s="6">
        <f t="shared" si="117"/>
        <v>1263</v>
      </c>
      <c r="S1844" t="s">
        <v>8329</v>
      </c>
      <c r="T1844" t="s">
        <v>8330</v>
      </c>
    </row>
    <row r="1845" spans="1:20" ht="42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5"/>
        <v>40594.994837962964</v>
      </c>
      <c r="K1845">
        <v>1295653954</v>
      </c>
      <c r="L1845" s="10">
        <f t="shared" si="116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124.0061</v>
      </c>
      <c r="R1845" s="6">
        <f t="shared" si="117"/>
        <v>6267.3050000000003</v>
      </c>
      <c r="S1845" t="s">
        <v>8329</v>
      </c>
      <c r="T1845" t="s">
        <v>8330</v>
      </c>
    </row>
    <row r="1846" spans="1:20" ht="42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5"/>
        <v>40705.125</v>
      </c>
      <c r="K1846">
        <v>1304464914</v>
      </c>
      <c r="L1846" s="10">
        <f t="shared" si="116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101.4</v>
      </c>
      <c r="R1846" s="6">
        <f t="shared" si="117"/>
        <v>770.5</v>
      </c>
      <c r="S1846" t="s">
        <v>8329</v>
      </c>
      <c r="T1846" t="s">
        <v>8330</v>
      </c>
    </row>
    <row r="1847" spans="1:20" ht="85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5"/>
        <v>42538.204861111109</v>
      </c>
      <c r="K1847">
        <v>1464854398</v>
      </c>
      <c r="L1847" s="10">
        <f t="shared" si="116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100</v>
      </c>
      <c r="R1847" s="6">
        <f t="shared" si="117"/>
        <v>509.5</v>
      </c>
      <c r="S1847" t="s">
        <v>8329</v>
      </c>
      <c r="T1847" t="s">
        <v>8330</v>
      </c>
    </row>
    <row r="1848" spans="1:20" ht="42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5"/>
        <v>41258.650196759263</v>
      </c>
      <c r="K1848">
        <v>1352993777</v>
      </c>
      <c r="L1848" s="10">
        <f t="shared" si="116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137.92666666666668</v>
      </c>
      <c r="R1848" s="6">
        <f t="shared" si="117"/>
        <v>10449</v>
      </c>
      <c r="S1848" t="s">
        <v>8329</v>
      </c>
      <c r="T1848" t="s">
        <v>8330</v>
      </c>
    </row>
    <row r="1849" spans="1:20" ht="42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5"/>
        <v>42115.236481481479</v>
      </c>
      <c r="K1849">
        <v>1427780432</v>
      </c>
      <c r="L1849" s="10">
        <f t="shared" si="116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120.88000000000001</v>
      </c>
      <c r="R1849" s="6">
        <f t="shared" si="117"/>
        <v>1530</v>
      </c>
      <c r="S1849" t="s">
        <v>8329</v>
      </c>
      <c r="T1849" t="s">
        <v>8330</v>
      </c>
    </row>
    <row r="1850" spans="1:20" ht="42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5"/>
        <v>40755.290972222225</v>
      </c>
      <c r="K1850">
        <v>1306608888</v>
      </c>
      <c r="L1850" s="10">
        <f t="shared" si="116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ref="Q1850:Q1913" si="118">(1+((E1850-D1850)/D1850))*100</f>
        <v>107.36666666666667</v>
      </c>
      <c r="R1850" s="6">
        <f t="shared" si="117"/>
        <v>1622.5</v>
      </c>
      <c r="S1850" t="s">
        <v>8329</v>
      </c>
      <c r="T1850" t="s">
        <v>8330</v>
      </c>
    </row>
    <row r="1851" spans="1:20" ht="28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5"/>
        <v>41199.845590277779</v>
      </c>
      <c r="K1851">
        <v>1347913059</v>
      </c>
      <c r="L1851" s="10">
        <f t="shared" si="116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8"/>
        <v>100.33333333333334</v>
      </c>
      <c r="R1851" s="6">
        <f t="shared" si="117"/>
        <v>154.5</v>
      </c>
      <c r="S1851" t="s">
        <v>8329</v>
      </c>
      <c r="T1851" t="s">
        <v>8330</v>
      </c>
    </row>
    <row r="1852" spans="1:20" ht="42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5"/>
        <v>41830.959490740745</v>
      </c>
      <c r="K1852">
        <v>1402441300</v>
      </c>
      <c r="L1852" s="10">
        <f t="shared" si="116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8"/>
        <v>101.52222222222223</v>
      </c>
      <c r="R1852" s="6">
        <f t="shared" si="117"/>
        <v>4658</v>
      </c>
      <c r="S1852" t="s">
        <v>8329</v>
      </c>
      <c r="T1852" t="s">
        <v>8330</v>
      </c>
    </row>
    <row r="1853" spans="1:20" ht="42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5"/>
        <v>41848.041666666664</v>
      </c>
      <c r="K1853">
        <v>1404769538</v>
      </c>
      <c r="L1853" s="10">
        <f t="shared" si="116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8"/>
        <v>100.07692307692308</v>
      </c>
      <c r="R1853" s="6">
        <f t="shared" si="117"/>
        <v>663.5</v>
      </c>
      <c r="S1853" t="s">
        <v>8329</v>
      </c>
      <c r="T1853" t="s">
        <v>8330</v>
      </c>
    </row>
    <row r="1854" spans="1:20" ht="42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5"/>
        <v>42119</v>
      </c>
      <c r="K1854">
        <v>1426703452</v>
      </c>
      <c r="L1854" s="10">
        <f t="shared" si="116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8"/>
        <v>116.96666666666667</v>
      </c>
      <c r="R1854" s="6">
        <f t="shared" si="117"/>
        <v>8838</v>
      </c>
      <c r="S1854" t="s">
        <v>8329</v>
      </c>
      <c r="T1854" t="s">
        <v>8330</v>
      </c>
    </row>
    <row r="1855" spans="1:20" ht="42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5"/>
        <v>41227.102048611108</v>
      </c>
      <c r="K1855">
        <v>1348536417</v>
      </c>
      <c r="L1855" s="10">
        <f t="shared" si="116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8"/>
        <v>101.875</v>
      </c>
      <c r="R1855" s="6">
        <f t="shared" si="117"/>
        <v>414.5</v>
      </c>
      <c r="S1855" t="s">
        <v>8329</v>
      </c>
      <c r="T1855" t="s">
        <v>8330</v>
      </c>
    </row>
    <row r="1856" spans="1:20" ht="42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5"/>
        <v>41418.021261574075</v>
      </c>
      <c r="K1856">
        <v>1366763437</v>
      </c>
      <c r="L1856" s="10">
        <f t="shared" si="116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8"/>
        <v>102.12366666666665</v>
      </c>
      <c r="R1856" s="6">
        <f t="shared" si="117"/>
        <v>7746.2749999999996</v>
      </c>
      <c r="S1856" t="s">
        <v>8329</v>
      </c>
      <c r="T1856" t="s">
        <v>8330</v>
      </c>
    </row>
    <row r="1857" spans="1:20" ht="42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5"/>
        <v>41645.538657407407</v>
      </c>
      <c r="K1857">
        <v>1385124940</v>
      </c>
      <c r="L1857" s="10">
        <f t="shared" si="116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8"/>
        <v>154.05897142857143</v>
      </c>
      <c r="R1857" s="6">
        <f t="shared" si="117"/>
        <v>6835.58</v>
      </c>
      <c r="S1857" t="s">
        <v>8329</v>
      </c>
      <c r="T1857" t="s">
        <v>8330</v>
      </c>
    </row>
    <row r="1858" spans="1:20" ht="42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5"/>
        <v>41838.854999999996</v>
      </c>
      <c r="K1858">
        <v>1403901072</v>
      </c>
      <c r="L1858" s="10">
        <f t="shared" si="116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8"/>
        <v>101.25</v>
      </c>
      <c r="R1858" s="6">
        <f t="shared" si="117"/>
        <v>1031.5</v>
      </c>
      <c r="S1858" t="s">
        <v>8329</v>
      </c>
      <c r="T1858" t="s">
        <v>8330</v>
      </c>
    </row>
    <row r="1859" spans="1:20" ht="42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9">(((I1859/60)/60)/24)+DATE(1970,1,1)</f>
        <v>41894.76866898148</v>
      </c>
      <c r="K1859">
        <v>1407954413</v>
      </c>
      <c r="L1859" s="10">
        <f t="shared" ref="L1859:L1922" si="120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8"/>
        <v>100</v>
      </c>
      <c r="R1859" s="6">
        <f t="shared" ref="R1859:R1922" si="121">AVERAGE(E1859,N1859)</f>
        <v>1511</v>
      </c>
      <c r="S1859" t="s">
        <v>8329</v>
      </c>
      <c r="T1859" t="s">
        <v>8330</v>
      </c>
    </row>
    <row r="1860" spans="1:20" ht="42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9"/>
        <v>40893.242141203707</v>
      </c>
      <c r="K1860">
        <v>1318826921</v>
      </c>
      <c r="L1860" s="10">
        <f t="shared" si="120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108.74800874800874</v>
      </c>
      <c r="R1860" s="6">
        <f t="shared" si="121"/>
        <v>3095.2750000000001</v>
      </c>
      <c r="S1860" t="s">
        <v>8329</v>
      </c>
      <c r="T1860" t="s">
        <v>8330</v>
      </c>
    </row>
    <row r="1861" spans="1:20" ht="28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9"/>
        <v>40808.770011574074</v>
      </c>
      <c r="K1861">
        <v>1314124129</v>
      </c>
      <c r="L1861" s="10">
        <f t="shared" si="120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131.83333333333334</v>
      </c>
      <c r="R1861" s="6">
        <f t="shared" si="121"/>
        <v>2005.5</v>
      </c>
      <c r="S1861" t="s">
        <v>8329</v>
      </c>
      <c r="T1861" t="s">
        <v>8330</v>
      </c>
    </row>
    <row r="1862" spans="1:20" ht="42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9"/>
        <v>41676.709305555552</v>
      </c>
      <c r="K1862">
        <v>1389891684</v>
      </c>
      <c r="L1862" s="10">
        <f t="shared" si="120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133.46666666666667</v>
      </c>
      <c r="R1862" s="6">
        <f t="shared" si="121"/>
        <v>510</v>
      </c>
      <c r="S1862" t="s">
        <v>8329</v>
      </c>
      <c r="T1862" t="s">
        <v>8330</v>
      </c>
    </row>
    <row r="1863" spans="1:20" ht="42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9"/>
        <v>42030.300243055557</v>
      </c>
      <c r="K1863">
        <v>1419664341</v>
      </c>
      <c r="L1863" s="10">
        <f t="shared" si="120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>
        <f t="shared" si="121"/>
        <v>0</v>
      </c>
      <c r="S1863" t="s">
        <v>8337</v>
      </c>
      <c r="T1863" t="s">
        <v>8339</v>
      </c>
    </row>
    <row r="1864" spans="1:20" ht="42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9"/>
        <v>42802.3125</v>
      </c>
      <c r="K1864">
        <v>1484912974</v>
      </c>
      <c r="L1864" s="10">
        <f t="shared" si="120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8.0833333333333321</v>
      </c>
      <c r="R1864" s="6">
        <f t="shared" si="121"/>
        <v>735.5</v>
      </c>
      <c r="S1864" t="s">
        <v>8337</v>
      </c>
      <c r="T1864" t="s">
        <v>8339</v>
      </c>
    </row>
    <row r="1865" spans="1:20" ht="42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9"/>
        <v>41802.797280092593</v>
      </c>
      <c r="K1865">
        <v>1400008085</v>
      </c>
      <c r="L1865" s="10">
        <f t="shared" si="120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0.40000000000000036</v>
      </c>
      <c r="R1865" s="6">
        <f t="shared" si="121"/>
        <v>6</v>
      </c>
      <c r="S1865" t="s">
        <v>8337</v>
      </c>
      <c r="T1865" t="s">
        <v>8339</v>
      </c>
    </row>
    <row r="1866" spans="1:20" ht="42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9"/>
        <v>41763.716435185182</v>
      </c>
      <c r="K1866">
        <v>1396631500</v>
      </c>
      <c r="L1866" s="10">
        <f t="shared" si="120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42.892307692307696</v>
      </c>
      <c r="R1866" s="6">
        <f t="shared" si="121"/>
        <v>1418</v>
      </c>
      <c r="S1866" t="s">
        <v>8337</v>
      </c>
      <c r="T1866" t="s">
        <v>8339</v>
      </c>
    </row>
    <row r="1867" spans="1:20" ht="42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9"/>
        <v>42680.409108796302</v>
      </c>
      <c r="K1867">
        <v>1475398147</v>
      </c>
      <c r="L1867" s="10">
        <f t="shared" si="120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3.6363636363612173E-3</v>
      </c>
      <c r="R1867" s="6">
        <f t="shared" si="121"/>
        <v>3</v>
      </c>
      <c r="S1867" t="s">
        <v>8337</v>
      </c>
      <c r="T1867" t="s">
        <v>8339</v>
      </c>
    </row>
    <row r="1868" spans="1:20" ht="42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9"/>
        <v>42795.166666666672</v>
      </c>
      <c r="K1868">
        <v>1483768497</v>
      </c>
      <c r="L1868" s="10">
        <f t="shared" si="120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0.50000000000000044</v>
      </c>
      <c r="R1868" s="6">
        <f t="shared" si="121"/>
        <v>63.5</v>
      </c>
      <c r="S1868" t="s">
        <v>8337</v>
      </c>
      <c r="T1868" t="s">
        <v>8339</v>
      </c>
    </row>
    <row r="1869" spans="1:20" ht="42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9"/>
        <v>42679.924907407403</v>
      </c>
      <c r="K1869">
        <v>1475791912</v>
      </c>
      <c r="L1869" s="10">
        <f t="shared" si="120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4.9999999999994493E-2</v>
      </c>
      <c r="R1869" s="6">
        <f t="shared" si="121"/>
        <v>5.5</v>
      </c>
      <c r="S1869" t="s">
        <v>8337</v>
      </c>
      <c r="T1869" t="s">
        <v>8339</v>
      </c>
    </row>
    <row r="1870" spans="1:20" ht="42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9"/>
        <v>42353.332638888889</v>
      </c>
      <c r="K1870">
        <v>1448044925</v>
      </c>
      <c r="L1870" s="10">
        <f t="shared" si="120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4.867999999999995</v>
      </c>
      <c r="R1870" s="6">
        <f t="shared" si="121"/>
        <v>617</v>
      </c>
      <c r="S1870" t="s">
        <v>8337</v>
      </c>
      <c r="T1870" t="s">
        <v>8339</v>
      </c>
    </row>
    <row r="1871" spans="1:20" ht="42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9"/>
        <v>42739.002881944441</v>
      </c>
      <c r="K1871">
        <v>1480896249</v>
      </c>
      <c r="L1871" s="10">
        <f t="shared" si="120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>
        <f t="shared" si="121"/>
        <v>0</v>
      </c>
      <c r="S1871" t="s">
        <v>8337</v>
      </c>
      <c r="T1871" t="s">
        <v>8339</v>
      </c>
    </row>
    <row r="1872" spans="1:20" ht="42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9"/>
        <v>42400.178472222222</v>
      </c>
      <c r="K1872">
        <v>1451723535</v>
      </c>
      <c r="L1872" s="10">
        <f t="shared" si="120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10.31428571428571</v>
      </c>
      <c r="R1872" s="6">
        <f t="shared" si="121"/>
        <v>186</v>
      </c>
      <c r="S1872" t="s">
        <v>8337</v>
      </c>
      <c r="T1872" t="s">
        <v>8339</v>
      </c>
    </row>
    <row r="1873" spans="1:20" ht="42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9"/>
        <v>41963.825243055559</v>
      </c>
      <c r="K1873">
        <v>1413053301</v>
      </c>
      <c r="L1873" s="10">
        <f t="shared" si="120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71.784615384615378</v>
      </c>
      <c r="R1873" s="6">
        <f t="shared" si="121"/>
        <v>2380.5</v>
      </c>
      <c r="S1873" t="s">
        <v>8337</v>
      </c>
      <c r="T1873" t="s">
        <v>8339</v>
      </c>
    </row>
    <row r="1874" spans="1:20" ht="42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9"/>
        <v>42185.129652777774</v>
      </c>
      <c r="K1874">
        <v>1433041602</v>
      </c>
      <c r="L1874" s="10">
        <f t="shared" si="120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1.0600000000000054</v>
      </c>
      <c r="R1874" s="6">
        <f t="shared" si="121"/>
        <v>112.5</v>
      </c>
      <c r="S1874" t="s">
        <v>8337</v>
      </c>
      <c r="T1874" t="s">
        <v>8339</v>
      </c>
    </row>
    <row r="1875" spans="1:20" ht="42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9"/>
        <v>42193.697916666672</v>
      </c>
      <c r="K1875">
        <v>1433861210</v>
      </c>
      <c r="L1875" s="10">
        <f t="shared" si="120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0.44999999999999485</v>
      </c>
      <c r="R1875" s="6">
        <f t="shared" si="121"/>
        <v>19</v>
      </c>
      <c r="S1875" t="s">
        <v>8337</v>
      </c>
      <c r="T1875" t="s">
        <v>8339</v>
      </c>
    </row>
    <row r="1876" spans="1:20" ht="57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9"/>
        <v>42549.969131944439</v>
      </c>
      <c r="K1876">
        <v>1465427733</v>
      </c>
      <c r="L1876" s="10">
        <f t="shared" si="120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1.6249999999995435E-2</v>
      </c>
      <c r="R1876" s="6">
        <f t="shared" si="121"/>
        <v>14</v>
      </c>
      <c r="S1876" t="s">
        <v>8337</v>
      </c>
      <c r="T1876" t="s">
        <v>8339</v>
      </c>
    </row>
    <row r="1877" spans="1:20" ht="28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9"/>
        <v>42588.899398148147</v>
      </c>
      <c r="K1877">
        <v>1465335308</v>
      </c>
      <c r="L1877" s="10">
        <f t="shared" si="120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0.50999999999999934</v>
      </c>
      <c r="R1877" s="6">
        <f t="shared" si="121"/>
        <v>27</v>
      </c>
      <c r="S1877" t="s">
        <v>8337</v>
      </c>
      <c r="T1877" t="s">
        <v>8339</v>
      </c>
    </row>
    <row r="1878" spans="1:20" ht="42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9"/>
        <v>41806.284780092588</v>
      </c>
      <c r="K1878">
        <v>1400309405</v>
      </c>
      <c r="L1878" s="10">
        <f t="shared" si="120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>
        <f t="shared" si="121"/>
        <v>0</v>
      </c>
      <c r="S1878" t="s">
        <v>8337</v>
      </c>
      <c r="T1878" t="s">
        <v>8339</v>
      </c>
    </row>
    <row r="1879" spans="1:20" ht="28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9"/>
        <v>42064.029224537036</v>
      </c>
      <c r="K1879">
        <v>1422664925</v>
      </c>
      <c r="L1879" s="10">
        <f t="shared" si="120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>
        <f t="shared" si="121"/>
        <v>0</v>
      </c>
      <c r="S1879" t="s">
        <v>8337</v>
      </c>
      <c r="T1879" t="s">
        <v>8339</v>
      </c>
    </row>
    <row r="1880" spans="1:20" ht="42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9"/>
        <v>41803.008738425924</v>
      </c>
      <c r="K1880">
        <v>1400026355</v>
      </c>
      <c r="L1880" s="10">
        <f t="shared" si="120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>
        <f t="shared" si="121"/>
        <v>0</v>
      </c>
      <c r="S1880" t="s">
        <v>8337</v>
      </c>
      <c r="T1880" t="s">
        <v>8339</v>
      </c>
    </row>
    <row r="1881" spans="1:20" ht="42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9"/>
        <v>42443.607974537037</v>
      </c>
      <c r="K1881">
        <v>1455377729</v>
      </c>
      <c r="L1881" s="10">
        <f t="shared" si="120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0.11999999999999789</v>
      </c>
      <c r="R1881" s="6">
        <f t="shared" si="121"/>
        <v>4</v>
      </c>
      <c r="S1881" t="s">
        <v>8337</v>
      </c>
      <c r="T1881" t="s">
        <v>8339</v>
      </c>
    </row>
    <row r="1882" spans="1:20" ht="28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9"/>
        <v>42459.525231481486</v>
      </c>
      <c r="K1882">
        <v>1456839380</v>
      </c>
      <c r="L1882" s="10">
        <f t="shared" si="120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20.079999999999998</v>
      </c>
      <c r="R1882" s="6">
        <f t="shared" si="121"/>
        <v>514</v>
      </c>
      <c r="S1882" t="s">
        <v>8337</v>
      </c>
      <c r="T1882" t="s">
        <v>8339</v>
      </c>
    </row>
    <row r="1883" spans="1:20" ht="42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9"/>
        <v>42073.110983796301</v>
      </c>
      <c r="K1883">
        <v>1423366789</v>
      </c>
      <c r="L1883" s="10">
        <f t="shared" si="120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172.68449999999999</v>
      </c>
      <c r="R1883" s="6">
        <f t="shared" si="121"/>
        <v>1761.845</v>
      </c>
      <c r="S1883" t="s">
        <v>8329</v>
      </c>
      <c r="T1883" t="s">
        <v>8333</v>
      </c>
    </row>
    <row r="1884" spans="1:20" ht="42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9"/>
        <v>41100.991666666669</v>
      </c>
      <c r="K1884">
        <v>1339109212</v>
      </c>
      <c r="L1884" s="10">
        <f t="shared" si="120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100.8955223880597</v>
      </c>
      <c r="R1884" s="6">
        <f t="shared" si="121"/>
        <v>1730.5</v>
      </c>
      <c r="S1884" t="s">
        <v>8329</v>
      </c>
      <c r="T1884" t="s">
        <v>8333</v>
      </c>
    </row>
    <row r="1885" spans="1:20" ht="42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9"/>
        <v>41007.906342592592</v>
      </c>
      <c r="K1885">
        <v>1331333108</v>
      </c>
      <c r="L1885" s="10">
        <f t="shared" si="120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104.8048048048048</v>
      </c>
      <c r="R1885" s="6">
        <f t="shared" si="121"/>
        <v>539.5</v>
      </c>
      <c r="S1885" t="s">
        <v>8329</v>
      </c>
      <c r="T1885" t="s">
        <v>8333</v>
      </c>
    </row>
    <row r="1886" spans="1:20" ht="42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9"/>
        <v>41240.5</v>
      </c>
      <c r="K1886">
        <v>1350967535</v>
      </c>
      <c r="L1886" s="10">
        <f t="shared" si="120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135.1</v>
      </c>
      <c r="R1886" s="6">
        <f t="shared" si="121"/>
        <v>688.5</v>
      </c>
      <c r="S1886" t="s">
        <v>8329</v>
      </c>
      <c r="T1886" t="s">
        <v>8333</v>
      </c>
    </row>
    <row r="1887" spans="1:20" ht="42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9"/>
        <v>41131.916666666664</v>
      </c>
      <c r="K1887">
        <v>1341800110</v>
      </c>
      <c r="L1887" s="10">
        <f t="shared" si="120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116.32786885245903</v>
      </c>
      <c r="R1887" s="6">
        <f t="shared" si="121"/>
        <v>2713.5</v>
      </c>
      <c r="S1887" t="s">
        <v>8329</v>
      </c>
      <c r="T1887" t="s">
        <v>8333</v>
      </c>
    </row>
    <row r="1888" spans="1:20" ht="42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9"/>
        <v>41955.94835648148</v>
      </c>
      <c r="K1888">
        <v>1413236738</v>
      </c>
      <c r="L1888" s="10">
        <f t="shared" si="120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102.08333333333333</v>
      </c>
      <c r="R1888" s="6">
        <f t="shared" si="121"/>
        <v>627</v>
      </c>
      <c r="S1888" t="s">
        <v>8329</v>
      </c>
      <c r="T1888" t="s">
        <v>8333</v>
      </c>
    </row>
    <row r="1889" spans="1:20" ht="42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9"/>
        <v>42341.895833333328</v>
      </c>
      <c r="K1889">
        <v>1447614732</v>
      </c>
      <c r="L1889" s="10">
        <f t="shared" si="120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111.16666666666666</v>
      </c>
      <c r="R1889" s="6">
        <f t="shared" si="121"/>
        <v>1671.5</v>
      </c>
      <c r="S1889" t="s">
        <v>8329</v>
      </c>
      <c r="T1889" t="s">
        <v>8333</v>
      </c>
    </row>
    <row r="1890" spans="1:20" ht="42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9"/>
        <v>40330.207638888889</v>
      </c>
      <c r="K1890">
        <v>1272692732</v>
      </c>
      <c r="L1890" s="10">
        <f t="shared" si="120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166.08</v>
      </c>
      <c r="R1890" s="6">
        <f t="shared" si="121"/>
        <v>2120.5</v>
      </c>
      <c r="S1890" t="s">
        <v>8329</v>
      </c>
      <c r="T1890" t="s">
        <v>8333</v>
      </c>
    </row>
    <row r="1891" spans="1:20" ht="42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9"/>
        <v>41344.751689814817</v>
      </c>
      <c r="K1891">
        <v>1359140546</v>
      </c>
      <c r="L1891" s="10">
        <f t="shared" si="120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106.60000000000001</v>
      </c>
      <c r="R1891" s="6">
        <f t="shared" si="121"/>
        <v>1088</v>
      </c>
      <c r="S1891" t="s">
        <v>8329</v>
      </c>
      <c r="T1891" t="s">
        <v>8333</v>
      </c>
    </row>
    <row r="1892" spans="1:20" ht="42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9"/>
        <v>41258.786203703705</v>
      </c>
      <c r="K1892">
        <v>1353005528</v>
      </c>
      <c r="L1892" s="10">
        <f t="shared" si="120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144.58441666666667</v>
      </c>
      <c r="R1892" s="6">
        <f t="shared" si="121"/>
        <v>8798.0650000000005</v>
      </c>
      <c r="S1892" t="s">
        <v>8329</v>
      </c>
      <c r="T1892" t="s">
        <v>8333</v>
      </c>
    </row>
    <row r="1893" spans="1:20" ht="57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9"/>
        <v>40381.25</v>
      </c>
      <c r="K1893">
        <v>1275851354</v>
      </c>
      <c r="L1893" s="10">
        <f t="shared" si="120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105.55000000000001</v>
      </c>
      <c r="R1893" s="6">
        <f t="shared" si="121"/>
        <v>5337.5</v>
      </c>
      <c r="S1893" t="s">
        <v>8329</v>
      </c>
      <c r="T1893" t="s">
        <v>8333</v>
      </c>
    </row>
    <row r="1894" spans="1:20" ht="42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9"/>
        <v>40701.637511574074</v>
      </c>
      <c r="K1894">
        <v>1304867881</v>
      </c>
      <c r="L1894" s="10">
        <f t="shared" si="120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136.60000000000002</v>
      </c>
      <c r="R1894" s="7">
        <f t="shared" si="121"/>
        <v>354.5</v>
      </c>
      <c r="S1894" t="s">
        <v>8329</v>
      </c>
      <c r="T1894" t="s">
        <v>8333</v>
      </c>
    </row>
    <row r="1895" spans="1:20" ht="42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9"/>
        <v>40649.165972222225</v>
      </c>
      <c r="K1895">
        <v>1301524585</v>
      </c>
      <c r="L1895" s="10">
        <f t="shared" si="120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104</v>
      </c>
      <c r="R1895" s="7">
        <f t="shared" si="121"/>
        <v>1322.5</v>
      </c>
      <c r="S1895" t="s">
        <v>8329</v>
      </c>
      <c r="T1895" t="s">
        <v>8333</v>
      </c>
    </row>
    <row r="1896" spans="1:20" ht="28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9"/>
        <v>40951.904895833337</v>
      </c>
      <c r="K1896">
        <v>1326404583</v>
      </c>
      <c r="L1896" s="10">
        <f t="shared" si="120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114.5</v>
      </c>
      <c r="R1896" s="7">
        <f t="shared" si="121"/>
        <v>582.5</v>
      </c>
      <c r="S1896" t="s">
        <v>8329</v>
      </c>
      <c r="T1896" t="s">
        <v>8333</v>
      </c>
    </row>
    <row r="1897" spans="1:20" ht="57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9"/>
        <v>42297.746782407412</v>
      </c>
      <c r="K1897">
        <v>1442771722</v>
      </c>
      <c r="L1897" s="10">
        <f t="shared" si="120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101.71957671957672</v>
      </c>
      <c r="R1897" s="7">
        <f t="shared" si="121"/>
        <v>4637.5</v>
      </c>
      <c r="S1897" t="s">
        <v>8329</v>
      </c>
      <c r="T1897" t="s">
        <v>8333</v>
      </c>
    </row>
    <row r="1898" spans="1:20" ht="42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9"/>
        <v>41011.710243055553</v>
      </c>
      <c r="K1898">
        <v>1331658165</v>
      </c>
      <c r="L1898" s="10">
        <f t="shared" si="120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123.94678492239468</v>
      </c>
      <c r="R1898" s="7">
        <f t="shared" si="121"/>
        <v>286</v>
      </c>
      <c r="S1898" t="s">
        <v>8329</v>
      </c>
      <c r="T1898" t="s">
        <v>8333</v>
      </c>
    </row>
    <row r="1899" spans="1:20" ht="42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9"/>
        <v>41702.875</v>
      </c>
      <c r="K1899">
        <v>1392040806</v>
      </c>
      <c r="L1899" s="10">
        <f t="shared" si="120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102.45669291338582</v>
      </c>
      <c r="R1899" s="7">
        <f t="shared" si="121"/>
        <v>3344.5</v>
      </c>
      <c r="S1899" t="s">
        <v>8329</v>
      </c>
      <c r="T1899" t="s">
        <v>8333</v>
      </c>
    </row>
    <row r="1900" spans="1:20" ht="42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9"/>
        <v>42401.75</v>
      </c>
      <c r="K1900">
        <v>1451277473</v>
      </c>
      <c r="L1900" s="10">
        <f t="shared" si="120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144.5</v>
      </c>
      <c r="R1900" s="7">
        <f t="shared" si="121"/>
        <v>733</v>
      </c>
      <c r="S1900" t="s">
        <v>8329</v>
      </c>
      <c r="T1900" t="s">
        <v>8333</v>
      </c>
    </row>
    <row r="1901" spans="1:20" ht="42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9"/>
        <v>42088.90006944444</v>
      </c>
      <c r="K1901">
        <v>1424730966</v>
      </c>
      <c r="L1901" s="10">
        <f t="shared" si="120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133.33333333333331</v>
      </c>
      <c r="R1901" s="7">
        <f t="shared" si="121"/>
        <v>621</v>
      </c>
      <c r="S1901" t="s">
        <v>8329</v>
      </c>
      <c r="T1901" t="s">
        <v>8333</v>
      </c>
    </row>
    <row r="1902" spans="1:20" ht="42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9"/>
        <v>41188.415972222225</v>
      </c>
      <c r="K1902">
        <v>1347137731</v>
      </c>
      <c r="L1902" s="10">
        <f t="shared" si="120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109.3644</v>
      </c>
      <c r="R1902" s="7">
        <f t="shared" si="121"/>
        <v>1394.0550000000001</v>
      </c>
      <c r="S1902" t="s">
        <v>8329</v>
      </c>
      <c r="T1902" t="s">
        <v>8333</v>
      </c>
    </row>
    <row r="1903" spans="1:20" ht="42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9"/>
        <v>42146.541666666672</v>
      </c>
      <c r="K1903">
        <v>1429707729</v>
      </c>
      <c r="L1903" s="10">
        <f t="shared" si="120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2.6969696969696977</v>
      </c>
      <c r="R1903" s="7">
        <f t="shared" si="121"/>
        <v>1347.5</v>
      </c>
      <c r="S1903" t="s">
        <v>8323</v>
      </c>
      <c r="T1903" t="s">
        <v>8352</v>
      </c>
    </row>
    <row r="1904" spans="1:20" ht="42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9"/>
        <v>42067.789895833332</v>
      </c>
      <c r="K1904">
        <v>1422903447</v>
      </c>
      <c r="L1904" s="10">
        <f t="shared" si="120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1.2000000000000011</v>
      </c>
      <c r="R1904" s="7">
        <f t="shared" si="121"/>
        <v>7.5</v>
      </c>
      <c r="S1904" t="s">
        <v>8323</v>
      </c>
      <c r="T1904" t="s">
        <v>8352</v>
      </c>
    </row>
    <row r="1905" spans="1:20" ht="42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9"/>
        <v>42762.770729166667</v>
      </c>
      <c r="K1905">
        <v>1480357791</v>
      </c>
      <c r="L1905" s="10">
        <f t="shared" si="120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46.599999999999994</v>
      </c>
      <c r="R1905" s="7">
        <f t="shared" si="121"/>
        <v>719.5</v>
      </c>
      <c r="S1905" t="s">
        <v>8323</v>
      </c>
      <c r="T1905" t="s">
        <v>8352</v>
      </c>
    </row>
    <row r="1906" spans="1:20" ht="42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9"/>
        <v>42371.685428240744</v>
      </c>
      <c r="K1906">
        <v>1447864021</v>
      </c>
      <c r="L1906" s="10">
        <f t="shared" si="120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0.10000000000000009</v>
      </c>
      <c r="R1906" s="7">
        <f t="shared" si="121"/>
        <v>26</v>
      </c>
      <c r="S1906" t="s">
        <v>8323</v>
      </c>
      <c r="T1906" t="s">
        <v>8352</v>
      </c>
    </row>
    <row r="1907" spans="1:20" ht="57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9"/>
        <v>41889.925856481481</v>
      </c>
      <c r="K1907">
        <v>1407535994</v>
      </c>
      <c r="L1907" s="10">
        <f t="shared" si="120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0.16800000000000148</v>
      </c>
      <c r="R1907" s="7">
        <f t="shared" si="121"/>
        <v>23</v>
      </c>
      <c r="S1907" t="s">
        <v>8323</v>
      </c>
      <c r="T1907" t="s">
        <v>8352</v>
      </c>
    </row>
    <row r="1908" spans="1:20" ht="42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9"/>
        <v>42544.671099537038</v>
      </c>
      <c r="K1908">
        <v>1464105983</v>
      </c>
      <c r="L1908" s="10">
        <f t="shared" si="120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42.76</v>
      </c>
      <c r="R1908" s="7">
        <f t="shared" si="121"/>
        <v>10739.5</v>
      </c>
      <c r="S1908" t="s">
        <v>8323</v>
      </c>
      <c r="T1908" t="s">
        <v>8352</v>
      </c>
    </row>
    <row r="1909" spans="1:20" ht="42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9"/>
        <v>41782.587094907409</v>
      </c>
      <c r="K1909">
        <v>1399557925</v>
      </c>
      <c r="L1909" s="10">
        <f t="shared" si="120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0.28333333333333544</v>
      </c>
      <c r="R1909" s="7">
        <f t="shared" si="121"/>
        <v>44.5</v>
      </c>
      <c r="S1909" t="s">
        <v>8323</v>
      </c>
      <c r="T1909" t="s">
        <v>8352</v>
      </c>
    </row>
    <row r="1910" spans="1:20" ht="42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9"/>
        <v>42733.917824074073</v>
      </c>
      <c r="K1910">
        <v>1480456900</v>
      </c>
      <c r="L1910" s="10">
        <f t="shared" si="120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1.7320000000000002</v>
      </c>
      <c r="R1910" s="7">
        <f t="shared" si="121"/>
        <v>218.5</v>
      </c>
      <c r="S1910" t="s">
        <v>8323</v>
      </c>
      <c r="T1910" t="s">
        <v>8352</v>
      </c>
    </row>
    <row r="1911" spans="1:20" ht="42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9"/>
        <v>41935.429155092592</v>
      </c>
      <c r="K1911">
        <v>1411467479</v>
      </c>
      <c r="L1911" s="10">
        <f t="shared" si="120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14.111428571428576</v>
      </c>
      <c r="R1911" s="7">
        <f t="shared" si="121"/>
        <v>2488.5</v>
      </c>
      <c r="S1911" t="s">
        <v>8323</v>
      </c>
      <c r="T1911" t="s">
        <v>8352</v>
      </c>
    </row>
    <row r="1912" spans="1:20" ht="42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9"/>
        <v>42308.947916666672</v>
      </c>
      <c r="K1912">
        <v>1442531217</v>
      </c>
      <c r="L1912" s="10">
        <f t="shared" si="120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39.395294117647062</v>
      </c>
      <c r="R1912" s="7">
        <f t="shared" si="121"/>
        <v>16885.5</v>
      </c>
      <c r="S1912" t="s">
        <v>8323</v>
      </c>
      <c r="T1912" t="s">
        <v>8352</v>
      </c>
    </row>
    <row r="1913" spans="1:20" ht="42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9"/>
        <v>41860.033958333333</v>
      </c>
      <c r="K1913">
        <v>1404953334</v>
      </c>
      <c r="L1913" s="10">
        <f t="shared" si="120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2.3529411764711128E-2</v>
      </c>
      <c r="R1913" s="7">
        <f t="shared" si="121"/>
        <v>5.5</v>
      </c>
      <c r="S1913" t="s">
        <v>8323</v>
      </c>
      <c r="T1913" t="s">
        <v>8352</v>
      </c>
    </row>
    <row r="1914" spans="1:20" ht="42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9"/>
        <v>42159.226388888885</v>
      </c>
      <c r="K1914">
        <v>1430803560</v>
      </c>
      <c r="L1914" s="10">
        <f t="shared" si="120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ref="Q1914:Q1977" si="122">(1+((E1914-D1914)/D1914))*100</f>
        <v>59.3</v>
      </c>
      <c r="R1914" s="7">
        <f t="shared" si="121"/>
        <v>1503.5</v>
      </c>
      <c r="S1914" t="s">
        <v>8323</v>
      </c>
      <c r="T1914" t="s">
        <v>8352</v>
      </c>
    </row>
    <row r="1915" spans="1:20" ht="28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9"/>
        <v>41920.511319444442</v>
      </c>
      <c r="K1915">
        <v>1410178578</v>
      </c>
      <c r="L1915" s="10">
        <f t="shared" si="120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22"/>
        <v>1.3270833333333343</v>
      </c>
      <c r="R1915" s="7">
        <f t="shared" si="121"/>
        <v>331.5</v>
      </c>
      <c r="S1915" t="s">
        <v>8323</v>
      </c>
      <c r="T1915" t="s">
        <v>8352</v>
      </c>
    </row>
    <row r="1916" spans="1:20" ht="42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9"/>
        <v>41944.165972222225</v>
      </c>
      <c r="K1916">
        <v>1413519073</v>
      </c>
      <c r="L1916" s="10">
        <f t="shared" si="120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22"/>
        <v>9.0090090090090058</v>
      </c>
      <c r="R1916" s="7">
        <f t="shared" si="121"/>
        <v>31</v>
      </c>
      <c r="S1916" t="s">
        <v>8323</v>
      </c>
      <c r="T1916" t="s">
        <v>8352</v>
      </c>
    </row>
    <row r="1917" spans="1:20" ht="42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9"/>
        <v>41884.04886574074</v>
      </c>
      <c r="K1917">
        <v>1407892222</v>
      </c>
      <c r="L1917" s="10">
        <f t="shared" si="120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22"/>
        <v>1.6000000000000014</v>
      </c>
      <c r="R1917" s="7">
        <f t="shared" si="121"/>
        <v>6</v>
      </c>
      <c r="S1917" t="s">
        <v>8323</v>
      </c>
      <c r="T1917" t="s">
        <v>8352</v>
      </c>
    </row>
    <row r="1918" spans="1:20" ht="28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9"/>
        <v>42681.758969907409</v>
      </c>
      <c r="K1918">
        <v>1476378775</v>
      </c>
      <c r="L1918" s="10">
        <f t="shared" si="120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22"/>
        <v>0.50999999999999934</v>
      </c>
      <c r="R1918" s="7">
        <f t="shared" si="121"/>
        <v>54</v>
      </c>
      <c r="S1918" t="s">
        <v>8323</v>
      </c>
      <c r="T1918" t="s">
        <v>8352</v>
      </c>
    </row>
    <row r="1919" spans="1:20" ht="28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9"/>
        <v>42776.270057870366</v>
      </c>
      <c r="K1919">
        <v>1484116133</v>
      </c>
      <c r="L1919" s="10">
        <f t="shared" si="120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22"/>
        <v>52.570512820512818</v>
      </c>
      <c r="R1919" s="7">
        <f t="shared" si="121"/>
        <v>102547.5</v>
      </c>
      <c r="S1919" t="s">
        <v>8323</v>
      </c>
      <c r="T1919" t="s">
        <v>8352</v>
      </c>
    </row>
    <row r="1920" spans="1:20" ht="42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9"/>
        <v>41863.789942129632</v>
      </c>
      <c r="K1920">
        <v>1404845851</v>
      </c>
      <c r="L1920" s="10">
        <f t="shared" si="120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22"/>
        <v>1.0399999999999965</v>
      </c>
      <c r="R1920" s="7">
        <f t="shared" si="121"/>
        <v>134.5</v>
      </c>
      <c r="S1920" t="s">
        <v>8323</v>
      </c>
      <c r="T1920" t="s">
        <v>8352</v>
      </c>
    </row>
    <row r="1921" spans="1:20" ht="42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9"/>
        <v>42143.875567129624</v>
      </c>
      <c r="K1921">
        <v>1429477249</v>
      </c>
      <c r="L1921" s="10">
        <f t="shared" si="120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22"/>
        <v>47.4</v>
      </c>
      <c r="R1921" s="7">
        <f t="shared" si="121"/>
        <v>122.5</v>
      </c>
      <c r="S1921" t="s">
        <v>8323</v>
      </c>
      <c r="T1921" t="s">
        <v>8352</v>
      </c>
    </row>
    <row r="1922" spans="1:20" ht="42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9"/>
        <v>42298.958333333328</v>
      </c>
      <c r="K1922">
        <v>1443042061</v>
      </c>
      <c r="L1922" s="10">
        <f t="shared" si="120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22"/>
        <v>43.03</v>
      </c>
      <c r="R1922" s="7">
        <f t="shared" si="121"/>
        <v>2204</v>
      </c>
      <c r="S1922" t="s">
        <v>8323</v>
      </c>
      <c r="T1922" t="s">
        <v>8352</v>
      </c>
    </row>
    <row r="1923" spans="1:20" ht="28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3">(((I1923/60)/60)/24)+DATE(1970,1,1)</f>
        <v>41104.221562500003</v>
      </c>
      <c r="K1923">
        <v>1339651143</v>
      </c>
      <c r="L1923" s="10">
        <f t="shared" ref="L1923:L1986" si="124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2"/>
        <v>136.79999999999998</v>
      </c>
      <c r="R1923" s="7">
        <f t="shared" ref="R1923:R1986" si="125">AVERAGE(E1923,N1923)</f>
        <v>1045</v>
      </c>
      <c r="S1923" t="s">
        <v>8329</v>
      </c>
      <c r="T1923" t="s">
        <v>8333</v>
      </c>
    </row>
    <row r="1924" spans="1:20" ht="42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3"/>
        <v>41620.255868055552</v>
      </c>
      <c r="K1924">
        <v>1384236507</v>
      </c>
      <c r="L1924" s="10">
        <f t="shared" si="124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115.55</v>
      </c>
      <c r="R1924" s="7">
        <f t="shared" si="125"/>
        <v>1187.5</v>
      </c>
      <c r="S1924" t="s">
        <v>8329</v>
      </c>
      <c r="T1924" t="s">
        <v>8333</v>
      </c>
    </row>
    <row r="1925" spans="1:20" ht="42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3"/>
        <v>40813.207638888889</v>
      </c>
      <c r="K1925">
        <v>1313612532</v>
      </c>
      <c r="L1925" s="10">
        <f t="shared" si="124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240.79999999999998</v>
      </c>
      <c r="R1925" s="7">
        <f t="shared" si="125"/>
        <v>157</v>
      </c>
      <c r="S1925" t="s">
        <v>8329</v>
      </c>
      <c r="T1925" t="s">
        <v>8333</v>
      </c>
    </row>
    <row r="1926" spans="1:20" ht="57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3"/>
        <v>41654.814583333333</v>
      </c>
      <c r="K1926">
        <v>1387390555</v>
      </c>
      <c r="L1926" s="10">
        <f t="shared" si="124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114.39999999999999</v>
      </c>
      <c r="R1926" s="7">
        <f t="shared" si="125"/>
        <v>1732.5</v>
      </c>
      <c r="S1926" t="s">
        <v>8329</v>
      </c>
      <c r="T1926" t="s">
        <v>8333</v>
      </c>
    </row>
    <row r="1927" spans="1:20" ht="28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3"/>
        <v>41558</v>
      </c>
      <c r="K1927">
        <v>1379540288</v>
      </c>
      <c r="L1927" s="10">
        <f t="shared" si="124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110.33333333333333</v>
      </c>
      <c r="R1927" s="7">
        <f t="shared" si="125"/>
        <v>853.5</v>
      </c>
      <c r="S1927" t="s">
        <v>8329</v>
      </c>
      <c r="T1927" t="s">
        <v>8333</v>
      </c>
    </row>
    <row r="1928" spans="1:20" ht="57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3"/>
        <v>40484.018055555556</v>
      </c>
      <c r="K1928">
        <v>1286319256</v>
      </c>
      <c r="L1928" s="10">
        <f t="shared" si="124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195.37933333333336</v>
      </c>
      <c r="R1928" s="7">
        <f t="shared" si="125"/>
        <v>1518.845</v>
      </c>
      <c r="S1928" t="s">
        <v>8329</v>
      </c>
      <c r="T1928" t="s">
        <v>8333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3"/>
        <v>40976.207638888889</v>
      </c>
      <c r="K1929">
        <v>1329856839</v>
      </c>
      <c r="L1929" s="10">
        <f t="shared" si="124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103.33333333333334</v>
      </c>
      <c r="R1929" s="7">
        <f t="shared" si="125"/>
        <v>315.5</v>
      </c>
      <c r="S1929" t="s">
        <v>8329</v>
      </c>
      <c r="T1929" t="s">
        <v>8333</v>
      </c>
    </row>
    <row r="1930" spans="1:20" ht="28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3"/>
        <v>41401.648078703707</v>
      </c>
      <c r="K1930">
        <v>1365348794</v>
      </c>
      <c r="L1930" s="10">
        <f t="shared" si="124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103.13725490196077</v>
      </c>
      <c r="R1930" s="7">
        <f t="shared" si="125"/>
        <v>1332</v>
      </c>
      <c r="S1930" t="s">
        <v>8329</v>
      </c>
      <c r="T1930" t="s">
        <v>8333</v>
      </c>
    </row>
    <row r="1931" spans="1:20" ht="42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3"/>
        <v>40729.021597222221</v>
      </c>
      <c r="K1931">
        <v>1306197066</v>
      </c>
      <c r="L1931" s="10">
        <f t="shared" si="124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100.3125</v>
      </c>
      <c r="R1931" s="7">
        <f t="shared" si="125"/>
        <v>1642.5</v>
      </c>
      <c r="S1931" t="s">
        <v>8329</v>
      </c>
      <c r="T1931" t="s">
        <v>8333</v>
      </c>
    </row>
    <row r="1932" spans="1:20" ht="28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3"/>
        <v>41462.558819444443</v>
      </c>
      <c r="K1932">
        <v>1368019482</v>
      </c>
      <c r="L1932" s="10">
        <f t="shared" si="124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127</v>
      </c>
      <c r="R1932" s="7">
        <f t="shared" si="125"/>
        <v>648</v>
      </c>
      <c r="S1932" t="s">
        <v>8329</v>
      </c>
      <c r="T1932" t="s">
        <v>8333</v>
      </c>
    </row>
    <row r="1933" spans="1:20" ht="42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3"/>
        <v>41051.145833333336</v>
      </c>
      <c r="K1933">
        <v>1336512309</v>
      </c>
      <c r="L1933" s="10">
        <f t="shared" si="124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120.601</v>
      </c>
      <c r="R1933" s="7">
        <f t="shared" si="125"/>
        <v>1231.01</v>
      </c>
      <c r="S1933" t="s">
        <v>8329</v>
      </c>
      <c r="T1933" t="s">
        <v>8333</v>
      </c>
    </row>
    <row r="1934" spans="1:20" ht="42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3"/>
        <v>40932.809872685182</v>
      </c>
      <c r="K1934">
        <v>1325618773</v>
      </c>
      <c r="L1934" s="10">
        <f t="shared" si="124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106.99047619047619</v>
      </c>
      <c r="R1934" s="7">
        <f t="shared" si="125"/>
        <v>2848.5</v>
      </c>
      <c r="S1934" t="s">
        <v>8329</v>
      </c>
      <c r="T1934" t="s">
        <v>8333</v>
      </c>
    </row>
    <row r="1935" spans="1:20" ht="42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3"/>
        <v>41909.130868055552</v>
      </c>
      <c r="K1935">
        <v>1409195307</v>
      </c>
      <c r="L1935" s="10">
        <f t="shared" si="124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172.43333333333334</v>
      </c>
      <c r="R1935" s="7">
        <f t="shared" si="125"/>
        <v>5228</v>
      </c>
      <c r="S1935" t="s">
        <v>8329</v>
      </c>
      <c r="T1935" t="s">
        <v>8333</v>
      </c>
    </row>
    <row r="1936" spans="1:20" ht="42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3"/>
        <v>40902.208333333336</v>
      </c>
      <c r="K1936">
        <v>1321649321</v>
      </c>
      <c r="L1936" s="10">
        <f t="shared" si="124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123.61999999999999</v>
      </c>
      <c r="R1936" s="7">
        <f t="shared" si="125"/>
        <v>3129</v>
      </c>
      <c r="S1936" t="s">
        <v>8329</v>
      </c>
      <c r="T1936" t="s">
        <v>8333</v>
      </c>
    </row>
    <row r="1937" spans="1:20" ht="42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3"/>
        <v>41811.207638888889</v>
      </c>
      <c r="K1937">
        <v>1400106171</v>
      </c>
      <c r="L1937" s="10">
        <f t="shared" si="124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108.4</v>
      </c>
      <c r="R1937" s="7">
        <f t="shared" si="125"/>
        <v>1380</v>
      </c>
      <c r="S1937" t="s">
        <v>8329</v>
      </c>
      <c r="T1937" t="s">
        <v>8333</v>
      </c>
    </row>
    <row r="1938" spans="1:20" ht="42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3"/>
        <v>40883.249305555553</v>
      </c>
      <c r="K1938">
        <v>1320528070</v>
      </c>
      <c r="L1938" s="10">
        <f t="shared" si="124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116.52013333333333</v>
      </c>
      <c r="R1938" s="7">
        <f t="shared" si="125"/>
        <v>4442.0050000000001</v>
      </c>
      <c r="S1938" t="s">
        <v>8329</v>
      </c>
      <c r="T1938" t="s">
        <v>8333</v>
      </c>
    </row>
    <row r="1939" spans="1:20" ht="42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3"/>
        <v>41075.165972222225</v>
      </c>
      <c r="K1939">
        <v>1338346281</v>
      </c>
      <c r="L1939" s="10">
        <f t="shared" si="124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187.245</v>
      </c>
      <c r="R1939" s="7">
        <f t="shared" si="125"/>
        <v>576.23500000000001</v>
      </c>
      <c r="S1939" t="s">
        <v>8329</v>
      </c>
      <c r="T1939" t="s">
        <v>8333</v>
      </c>
    </row>
    <row r="1940" spans="1:20" ht="42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3"/>
        <v>41457.208333333336</v>
      </c>
      <c r="K1940">
        <v>1370067231</v>
      </c>
      <c r="L1940" s="10">
        <f t="shared" si="124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115.93333333333334</v>
      </c>
      <c r="R1940" s="7">
        <f t="shared" si="125"/>
        <v>8752</v>
      </c>
      <c r="S1940" t="s">
        <v>8329</v>
      </c>
      <c r="T1940" t="s">
        <v>8333</v>
      </c>
    </row>
    <row r="1941" spans="1:20" ht="42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3"/>
        <v>41343.943379629629</v>
      </c>
      <c r="K1941">
        <v>1360366708</v>
      </c>
      <c r="L1941" s="10">
        <f t="shared" si="124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110.7</v>
      </c>
      <c r="R1941" s="7">
        <f t="shared" si="125"/>
        <v>5583</v>
      </c>
      <c r="S1941" t="s">
        <v>8329</v>
      </c>
      <c r="T1941" t="s">
        <v>8333</v>
      </c>
    </row>
    <row r="1942" spans="1:20" ht="42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3"/>
        <v>40709.165972222225</v>
      </c>
      <c r="K1942">
        <v>1304770233</v>
      </c>
      <c r="L1942" s="10">
        <f t="shared" si="124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170.92307692307691</v>
      </c>
      <c r="R1942" s="7">
        <f t="shared" si="125"/>
        <v>571</v>
      </c>
      <c r="S1942" t="s">
        <v>8329</v>
      </c>
      <c r="T1942" t="s">
        <v>8333</v>
      </c>
    </row>
    <row r="1943" spans="1:20" ht="42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3"/>
        <v>41774.290868055556</v>
      </c>
      <c r="K1943">
        <v>1397545131</v>
      </c>
      <c r="L1943" s="10">
        <f t="shared" si="124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126.11835600000001</v>
      </c>
      <c r="R1943" s="7">
        <f t="shared" si="125"/>
        <v>160089.44500000001</v>
      </c>
      <c r="S1943" t="s">
        <v>8323</v>
      </c>
      <c r="T1943" t="s">
        <v>8353</v>
      </c>
    </row>
    <row r="1944" spans="1:20" ht="42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3"/>
        <v>40728.828009259261</v>
      </c>
      <c r="K1944">
        <v>1302033140</v>
      </c>
      <c r="L1944" s="10">
        <f t="shared" si="124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138.44033333333331</v>
      </c>
      <c r="R1944" s="7">
        <f t="shared" si="125"/>
        <v>4200.71</v>
      </c>
      <c r="S1944" t="s">
        <v>8323</v>
      </c>
      <c r="T1944" t="s">
        <v>8353</v>
      </c>
    </row>
    <row r="1945" spans="1:20" ht="42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3"/>
        <v>42593.269861111112</v>
      </c>
      <c r="K1945">
        <v>1467008916</v>
      </c>
      <c r="L1945" s="10">
        <f t="shared" si="124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1705.2499999999998</v>
      </c>
      <c r="R1945" s="7">
        <f t="shared" si="125"/>
        <v>86501.5</v>
      </c>
      <c r="S1945" t="s">
        <v>8323</v>
      </c>
      <c r="T1945" t="s">
        <v>8353</v>
      </c>
    </row>
    <row r="1946" spans="1:20" ht="42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3"/>
        <v>41760.584374999999</v>
      </c>
      <c r="K1946">
        <v>1396360890</v>
      </c>
      <c r="L1946" s="10">
        <f t="shared" si="124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788.05550000000005</v>
      </c>
      <c r="R1946" s="7">
        <f t="shared" si="125"/>
        <v>158505.60000000001</v>
      </c>
      <c r="S1946" t="s">
        <v>8323</v>
      </c>
      <c r="T1946" t="s">
        <v>8353</v>
      </c>
    </row>
    <row r="1947" spans="1:20" ht="42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3"/>
        <v>42197.251828703709</v>
      </c>
      <c r="K1947">
        <v>1433224958</v>
      </c>
      <c r="L1947" s="10">
        <f t="shared" si="124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348.01799999999997</v>
      </c>
      <c r="R1947" s="7">
        <f t="shared" si="125"/>
        <v>174349</v>
      </c>
      <c r="S1947" t="s">
        <v>8323</v>
      </c>
      <c r="T1947" t="s">
        <v>8353</v>
      </c>
    </row>
    <row r="1948" spans="1:20" ht="42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3"/>
        <v>41749.108344907407</v>
      </c>
      <c r="K1948">
        <v>1392780961</v>
      </c>
      <c r="L1948" s="10">
        <f t="shared" si="124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149.74666666666667</v>
      </c>
      <c r="R1948" s="7">
        <f t="shared" si="125"/>
        <v>5650.5</v>
      </c>
      <c r="S1948" t="s">
        <v>8323</v>
      </c>
      <c r="T1948" t="s">
        <v>8353</v>
      </c>
    </row>
    <row r="1949" spans="1:20" ht="57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3"/>
        <v>40140.249305555553</v>
      </c>
      <c r="K1949">
        <v>1255730520</v>
      </c>
      <c r="L1949" s="10">
        <f t="shared" si="124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100.63375000000001</v>
      </c>
      <c r="R1949" s="7">
        <f t="shared" si="125"/>
        <v>414.03500000000003</v>
      </c>
      <c r="S1949" t="s">
        <v>8323</v>
      </c>
      <c r="T1949" t="s">
        <v>8353</v>
      </c>
    </row>
    <row r="1950" spans="1:20" ht="28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3"/>
        <v>42527.709722222222</v>
      </c>
      <c r="K1950">
        <v>1460557809</v>
      </c>
      <c r="L1950" s="10">
        <f t="shared" si="124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800.21100000000001</v>
      </c>
      <c r="R1950" s="7">
        <f t="shared" si="125"/>
        <v>402228</v>
      </c>
      <c r="S1950" t="s">
        <v>8323</v>
      </c>
      <c r="T1950" t="s">
        <v>8353</v>
      </c>
    </row>
    <row r="1951" spans="1:20" ht="42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3"/>
        <v>41830.423043981478</v>
      </c>
      <c r="K1951">
        <v>1402394951</v>
      </c>
      <c r="L1951" s="10">
        <f t="shared" si="124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106.00260000000002</v>
      </c>
      <c r="R1951" s="7">
        <f t="shared" si="125"/>
        <v>26972.15</v>
      </c>
      <c r="S1951" t="s">
        <v>8323</v>
      </c>
      <c r="T1951" t="s">
        <v>8353</v>
      </c>
    </row>
    <row r="1952" spans="1:20" ht="42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3"/>
        <v>40655.181400462963</v>
      </c>
      <c r="K1952">
        <v>1300767673</v>
      </c>
      <c r="L1952" s="10">
        <f t="shared" si="124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200.51866666666669</v>
      </c>
      <c r="R1952" s="7">
        <f t="shared" si="125"/>
        <v>49062.48</v>
      </c>
      <c r="S1952" t="s">
        <v>8323</v>
      </c>
      <c r="T1952" t="s">
        <v>8353</v>
      </c>
    </row>
    <row r="1953" spans="1:20" ht="42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3"/>
        <v>42681.462233796294</v>
      </c>
      <c r="K1953">
        <v>1475921137</v>
      </c>
      <c r="L1953" s="10">
        <f t="shared" si="124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212.44399999999999</v>
      </c>
      <c r="R1953" s="7">
        <f t="shared" si="125"/>
        <v>53528</v>
      </c>
      <c r="S1953" t="s">
        <v>8323</v>
      </c>
      <c r="T1953" t="s">
        <v>8353</v>
      </c>
    </row>
    <row r="1954" spans="1:20" ht="42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3"/>
        <v>41563.60665509259</v>
      </c>
      <c r="K1954">
        <v>1378737215</v>
      </c>
      <c r="L1954" s="10">
        <f t="shared" si="124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198.47237142857145</v>
      </c>
      <c r="R1954" s="7">
        <f t="shared" si="125"/>
        <v>35073.665000000001</v>
      </c>
      <c r="S1954" t="s">
        <v>8323</v>
      </c>
      <c r="T1954" t="s">
        <v>8353</v>
      </c>
    </row>
    <row r="1955" spans="1:20" ht="42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3"/>
        <v>40970.125</v>
      </c>
      <c r="K1955">
        <v>1328158065</v>
      </c>
      <c r="L1955" s="10">
        <f t="shared" si="124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225.94666666666666</v>
      </c>
      <c r="R1955" s="7">
        <f t="shared" si="125"/>
        <v>17019.5</v>
      </c>
      <c r="S1955" t="s">
        <v>8323</v>
      </c>
      <c r="T1955" t="s">
        <v>8353</v>
      </c>
    </row>
    <row r="1956" spans="1:20" ht="28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3"/>
        <v>42441.208333333328</v>
      </c>
      <c r="K1956">
        <v>1453730176</v>
      </c>
      <c r="L1956" s="10">
        <f t="shared" si="124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698.94800000000009</v>
      </c>
      <c r="R1956" s="7">
        <f t="shared" si="125"/>
        <v>174944.5</v>
      </c>
      <c r="S1956" t="s">
        <v>8323</v>
      </c>
      <c r="T1956" t="s">
        <v>8353</v>
      </c>
    </row>
    <row r="1957" spans="1:20" ht="42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3"/>
        <v>41052.791666666664</v>
      </c>
      <c r="K1957">
        <v>1334989881</v>
      </c>
      <c r="L1957" s="10">
        <f t="shared" si="124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398.59528571428569</v>
      </c>
      <c r="R1957" s="7">
        <f t="shared" si="125"/>
        <v>83850.009999999995</v>
      </c>
      <c r="S1957" t="s">
        <v>8323</v>
      </c>
      <c r="T1957" t="s">
        <v>8353</v>
      </c>
    </row>
    <row r="1958" spans="1:20" ht="42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3"/>
        <v>42112.882002314815</v>
      </c>
      <c r="K1958">
        <v>1425507005</v>
      </c>
      <c r="L1958" s="10">
        <f t="shared" si="124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294.0333333333333</v>
      </c>
      <c r="R1958" s="7">
        <f t="shared" si="125"/>
        <v>88392.5</v>
      </c>
      <c r="S1958" t="s">
        <v>8323</v>
      </c>
      <c r="T1958" t="s">
        <v>8353</v>
      </c>
    </row>
    <row r="1959" spans="1:20" ht="28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3"/>
        <v>41209.098530092589</v>
      </c>
      <c r="K1959">
        <v>1348712513</v>
      </c>
      <c r="L1959" s="10">
        <f t="shared" si="124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167.50470000000001</v>
      </c>
      <c r="R1959" s="7">
        <f t="shared" si="125"/>
        <v>25455.705000000002</v>
      </c>
      <c r="S1959" t="s">
        <v>8323</v>
      </c>
      <c r="T1959" t="s">
        <v>8353</v>
      </c>
    </row>
    <row r="1960" spans="1:20" ht="42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3"/>
        <v>41356.94630787037</v>
      </c>
      <c r="K1960">
        <v>1361490161</v>
      </c>
      <c r="L1960" s="10">
        <f t="shared" si="124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1435.5717142857143</v>
      </c>
      <c r="R1960" s="7">
        <f t="shared" si="125"/>
        <v>50923.01</v>
      </c>
      <c r="S1960" t="s">
        <v>8323</v>
      </c>
      <c r="T1960" t="s">
        <v>8353</v>
      </c>
    </row>
    <row r="1961" spans="1:20" ht="42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3"/>
        <v>41913</v>
      </c>
      <c r="K1961">
        <v>1408565860</v>
      </c>
      <c r="L1961" s="10">
        <f t="shared" si="124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156.73439999999999</v>
      </c>
      <c r="R1961" s="7">
        <f t="shared" si="125"/>
        <v>8048.72</v>
      </c>
      <c r="S1961" t="s">
        <v>8323</v>
      </c>
      <c r="T1961" t="s">
        <v>8353</v>
      </c>
    </row>
    <row r="1962" spans="1:20" ht="42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3"/>
        <v>41994.362743055557</v>
      </c>
      <c r="K1962">
        <v>1416559341</v>
      </c>
      <c r="L1962" s="10">
        <f t="shared" si="124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117.90285714285713</v>
      </c>
      <c r="R1962" s="7">
        <f t="shared" si="125"/>
        <v>41282.5</v>
      </c>
      <c r="S1962" t="s">
        <v>8323</v>
      </c>
      <c r="T1962" t="s">
        <v>8353</v>
      </c>
    </row>
    <row r="1963" spans="1:20" ht="42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3"/>
        <v>41188.165972222225</v>
      </c>
      <c r="K1963">
        <v>1346042417</v>
      </c>
      <c r="L1963" s="10">
        <f t="shared" si="124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1105.3811999999998</v>
      </c>
      <c r="R1963" s="7">
        <f t="shared" si="125"/>
        <v>56085.56</v>
      </c>
      <c r="S1963" t="s">
        <v>8323</v>
      </c>
      <c r="T1963" t="s">
        <v>8353</v>
      </c>
    </row>
    <row r="1964" spans="1:20" ht="42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3"/>
        <v>41772.780509259261</v>
      </c>
      <c r="K1964">
        <v>1397414636</v>
      </c>
      <c r="L1964" s="10">
        <f t="shared" si="124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192.92500000000001</v>
      </c>
      <c r="R1964" s="7">
        <f t="shared" si="125"/>
        <v>9799.25</v>
      </c>
      <c r="S1964" t="s">
        <v>8323</v>
      </c>
      <c r="T1964" t="s">
        <v>8353</v>
      </c>
    </row>
    <row r="1965" spans="1:20" ht="42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3"/>
        <v>41898.429791666669</v>
      </c>
      <c r="K1965">
        <v>1407838734</v>
      </c>
      <c r="L1965" s="10">
        <f t="shared" si="124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126.8842105263158</v>
      </c>
      <c r="R1965" s="7">
        <f t="shared" si="125"/>
        <v>12156.5</v>
      </c>
      <c r="S1965" t="s">
        <v>8323</v>
      </c>
      <c r="T1965" t="s">
        <v>8353</v>
      </c>
    </row>
    <row r="1966" spans="1:20" ht="42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3"/>
        <v>42482.272824074069</v>
      </c>
      <c r="K1966">
        <v>1458714772</v>
      </c>
      <c r="L1966" s="10">
        <f t="shared" si="124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259.57748878923763</v>
      </c>
      <c r="R1966" s="7">
        <f t="shared" si="125"/>
        <v>116412.06</v>
      </c>
      <c r="S1966" t="s">
        <v>8323</v>
      </c>
      <c r="T1966" t="s">
        <v>8353</v>
      </c>
    </row>
    <row r="1967" spans="1:20" ht="42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3"/>
        <v>40920.041666666664</v>
      </c>
      <c r="K1967">
        <v>1324433310</v>
      </c>
      <c r="L1967" s="10">
        <f t="shared" si="124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262.27999999999997</v>
      </c>
      <c r="R1967" s="7">
        <f t="shared" si="125"/>
        <v>6608.5</v>
      </c>
      <c r="S1967" t="s">
        <v>8323</v>
      </c>
      <c r="T1967" t="s">
        <v>8353</v>
      </c>
    </row>
    <row r="1968" spans="1:20" ht="42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3"/>
        <v>41865.540486111109</v>
      </c>
      <c r="K1968">
        <v>1405429098</v>
      </c>
      <c r="L1968" s="10">
        <f t="shared" si="124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206.74308999999997</v>
      </c>
      <c r="R1968" s="7">
        <f t="shared" si="125"/>
        <v>104128.045</v>
      </c>
      <c r="S1968" t="s">
        <v>8323</v>
      </c>
      <c r="T1968" t="s">
        <v>8353</v>
      </c>
    </row>
    <row r="1969" spans="1:20" ht="42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3"/>
        <v>41760.663530092592</v>
      </c>
      <c r="K1969">
        <v>1396367729</v>
      </c>
      <c r="L1969" s="10">
        <f t="shared" si="124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370.13</v>
      </c>
      <c r="R1969" s="7">
        <f t="shared" si="125"/>
        <v>37215.5</v>
      </c>
      <c r="S1969" t="s">
        <v>8323</v>
      </c>
      <c r="T1969" t="s">
        <v>8353</v>
      </c>
    </row>
    <row r="1970" spans="1:20" ht="28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3"/>
        <v>42707.628645833334</v>
      </c>
      <c r="K1970">
        <v>1478095515</v>
      </c>
      <c r="L1970" s="10">
        <f t="shared" si="124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284.96600000000001</v>
      </c>
      <c r="R1970" s="7">
        <f t="shared" si="125"/>
        <v>71496.5</v>
      </c>
      <c r="S1970" t="s">
        <v>8323</v>
      </c>
      <c r="T1970" t="s">
        <v>8353</v>
      </c>
    </row>
    <row r="1971" spans="1:20" ht="42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3"/>
        <v>42587.792453703703</v>
      </c>
      <c r="K1971">
        <v>1467831668</v>
      </c>
      <c r="L1971" s="10">
        <f t="shared" si="124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579.08000000000004</v>
      </c>
      <c r="R1971" s="7">
        <f t="shared" si="125"/>
        <v>58851.5</v>
      </c>
      <c r="S1971" t="s">
        <v>8323</v>
      </c>
      <c r="T1971" t="s">
        <v>8353</v>
      </c>
    </row>
    <row r="1972" spans="1:20" ht="42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3"/>
        <v>41384.151631944449</v>
      </c>
      <c r="K1972">
        <v>1361248701</v>
      </c>
      <c r="L1972" s="10">
        <f t="shared" si="124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1131.8</v>
      </c>
      <c r="R1972" s="7">
        <f t="shared" si="125"/>
        <v>28645.5</v>
      </c>
      <c r="S1972" t="s">
        <v>8323</v>
      </c>
      <c r="T1972" t="s">
        <v>8353</v>
      </c>
    </row>
    <row r="1973" spans="1:20" ht="42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3"/>
        <v>41593.166666666664</v>
      </c>
      <c r="K1973">
        <v>1381752061</v>
      </c>
      <c r="L1973" s="10">
        <f t="shared" si="124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263.02771750000005</v>
      </c>
      <c r="R1973" s="7">
        <f t="shared" si="125"/>
        <v>527986.93500000006</v>
      </c>
      <c r="S1973" t="s">
        <v>8323</v>
      </c>
      <c r="T1973" t="s">
        <v>8353</v>
      </c>
    </row>
    <row r="1974" spans="1:20" ht="42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3"/>
        <v>41231.053749999999</v>
      </c>
      <c r="K1974">
        <v>1350605844</v>
      </c>
      <c r="L1974" s="10">
        <f t="shared" si="124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674.48</v>
      </c>
      <c r="R1974" s="7">
        <f t="shared" si="125"/>
        <v>8550</v>
      </c>
      <c r="S1974" t="s">
        <v>8323</v>
      </c>
      <c r="T1974" t="s">
        <v>8353</v>
      </c>
    </row>
    <row r="1975" spans="1:20" ht="42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3"/>
        <v>42588.291666666672</v>
      </c>
      <c r="K1975">
        <v>1467134464</v>
      </c>
      <c r="L1975" s="10">
        <f t="shared" si="124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256.83081313131311</v>
      </c>
      <c r="R1975" s="7">
        <f t="shared" si="125"/>
        <v>255288.005</v>
      </c>
      <c r="S1975" t="s">
        <v>8323</v>
      </c>
      <c r="T1975" t="s">
        <v>8353</v>
      </c>
    </row>
    <row r="1976" spans="1:20" ht="42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3"/>
        <v>41505.334131944444</v>
      </c>
      <c r="K1976">
        <v>1371715269</v>
      </c>
      <c r="L1976" s="10">
        <f t="shared" si="124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375.49599999999998</v>
      </c>
      <c r="R1976" s="7">
        <f t="shared" si="125"/>
        <v>37750.6</v>
      </c>
      <c r="S1976" t="s">
        <v>8323</v>
      </c>
      <c r="T1976" t="s">
        <v>8353</v>
      </c>
    </row>
    <row r="1977" spans="1:20" ht="28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3"/>
        <v>41343.755219907405</v>
      </c>
      <c r="K1977">
        <v>1360346851</v>
      </c>
      <c r="L1977" s="10">
        <f t="shared" si="124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208.70837499999996</v>
      </c>
      <c r="R1977" s="7">
        <f t="shared" si="125"/>
        <v>16823.169999999998</v>
      </c>
      <c r="S1977" t="s">
        <v>8323</v>
      </c>
      <c r="T1977" t="s">
        <v>8353</v>
      </c>
    </row>
    <row r="1978" spans="1:20" ht="28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3"/>
        <v>41468.899594907409</v>
      </c>
      <c r="K1978">
        <v>1371159325</v>
      </c>
      <c r="L1978" s="10">
        <f t="shared" si="124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ref="Q1978:Q2041" si="126">(1+((E1978-D1978)/D1978))*100</f>
        <v>346.6</v>
      </c>
      <c r="R1978" s="7">
        <f t="shared" si="125"/>
        <v>7168.5</v>
      </c>
      <c r="S1978" t="s">
        <v>8323</v>
      </c>
      <c r="T1978" t="s">
        <v>8353</v>
      </c>
    </row>
    <row r="1979" spans="1:20" ht="42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3"/>
        <v>42357.332638888889</v>
      </c>
      <c r="K1979">
        <v>1446527540</v>
      </c>
      <c r="L1979" s="10">
        <f t="shared" si="124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6"/>
        <v>402.33</v>
      </c>
      <c r="R1979" s="7">
        <f t="shared" si="125"/>
        <v>100993</v>
      </c>
      <c r="S1979" t="s">
        <v>8323</v>
      </c>
      <c r="T1979" t="s">
        <v>8353</v>
      </c>
    </row>
    <row r="1980" spans="1:20" ht="42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3"/>
        <v>41072.291666666664</v>
      </c>
      <c r="K1980">
        <v>1336627492</v>
      </c>
      <c r="L1980" s="10">
        <f t="shared" si="124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6"/>
        <v>1026.8451399999999</v>
      </c>
      <c r="R1980" s="7">
        <f t="shared" si="125"/>
        <v>256905.285</v>
      </c>
      <c r="S1980" t="s">
        <v>8323</v>
      </c>
      <c r="T1980" t="s">
        <v>8353</v>
      </c>
    </row>
    <row r="1981" spans="1:20" ht="42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3"/>
        <v>42327.207638888889</v>
      </c>
      <c r="K1981">
        <v>1444734146</v>
      </c>
      <c r="L1981" s="10">
        <f t="shared" si="124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6"/>
        <v>114.901155</v>
      </c>
      <c r="R1981" s="7">
        <f t="shared" si="125"/>
        <v>115307.655</v>
      </c>
      <c r="S1981" t="s">
        <v>8323</v>
      </c>
      <c r="T1981" t="s">
        <v>8353</v>
      </c>
    </row>
    <row r="1982" spans="1:20" ht="28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3"/>
        <v>42463.500717592593</v>
      </c>
      <c r="K1982">
        <v>1456232462</v>
      </c>
      <c r="L1982" s="10">
        <f t="shared" si="124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6"/>
        <v>354.82402000000002</v>
      </c>
      <c r="R1982" s="7">
        <f t="shared" si="125"/>
        <v>89678.505000000005</v>
      </c>
      <c r="S1982" t="s">
        <v>8323</v>
      </c>
      <c r="T1982" t="s">
        <v>8353</v>
      </c>
    </row>
    <row r="1983" spans="1:20" ht="42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3"/>
        <v>41829.725289351853</v>
      </c>
      <c r="K1983">
        <v>1402334665</v>
      </c>
      <c r="L1983" s="10">
        <f t="shared" si="124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6"/>
        <v>5.0799999999999956</v>
      </c>
      <c r="R1983" s="7">
        <f t="shared" si="125"/>
        <v>196.5</v>
      </c>
      <c r="S1983" t="s">
        <v>8342</v>
      </c>
      <c r="T1983" t="s">
        <v>8354</v>
      </c>
    </row>
    <row r="1984" spans="1:20" ht="42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3"/>
        <v>42708.628321759257</v>
      </c>
      <c r="K1984">
        <v>1478268287</v>
      </c>
      <c r="L1984" s="10">
        <f t="shared" si="124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6"/>
        <v>0</v>
      </c>
      <c r="R1984" s="7">
        <f t="shared" si="125"/>
        <v>0</v>
      </c>
      <c r="S1984" t="s">
        <v>8342</v>
      </c>
      <c r="T1984" t="s">
        <v>8354</v>
      </c>
    </row>
    <row r="1985" spans="1:20" ht="42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3"/>
        <v>42615.291666666672</v>
      </c>
      <c r="K1985">
        <v>1470874618</v>
      </c>
      <c r="L1985" s="10">
        <f t="shared" si="124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6"/>
        <v>4.3000000000000043</v>
      </c>
      <c r="R1985" s="7">
        <f t="shared" si="125"/>
        <v>717.5</v>
      </c>
      <c r="S1985" t="s">
        <v>8342</v>
      </c>
      <c r="T1985" t="s">
        <v>8354</v>
      </c>
    </row>
    <row r="1986" spans="1:20" ht="57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3"/>
        <v>41973.831956018519</v>
      </c>
      <c r="K1986">
        <v>1412189881</v>
      </c>
      <c r="L1986" s="10">
        <f t="shared" si="124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6"/>
        <v>21.146666666666668</v>
      </c>
      <c r="R1986" s="7">
        <f t="shared" si="125"/>
        <v>1589.5</v>
      </c>
      <c r="S1986" t="s">
        <v>8342</v>
      </c>
      <c r="T1986" t="s">
        <v>8354</v>
      </c>
    </row>
    <row r="1987" spans="1:20" ht="42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7">(((I1987/60)/60)/24)+DATE(1970,1,1)</f>
        <v>42584.958333333328</v>
      </c>
      <c r="K1987">
        <v>1467650771</v>
      </c>
      <c r="L1987" s="10">
        <f t="shared" ref="L1987:L2050" si="128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6"/>
        <v>3.1874999999999987</v>
      </c>
      <c r="R1987" s="7">
        <f t="shared" ref="R1987:R2050" si="129">AVERAGE(E1987,N1987)</f>
        <v>27.5</v>
      </c>
      <c r="S1987" t="s">
        <v>8342</v>
      </c>
      <c r="T1987" t="s">
        <v>8354</v>
      </c>
    </row>
    <row r="1988" spans="1:20" ht="42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7"/>
        <v>42443.392164351855</v>
      </c>
      <c r="K1988">
        <v>1455359083</v>
      </c>
      <c r="L1988" s="10">
        <f t="shared" si="128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4.9999999999994493E-2</v>
      </c>
      <c r="R1988" s="7">
        <f t="shared" si="129"/>
        <v>1</v>
      </c>
      <c r="S1988" t="s">
        <v>8342</v>
      </c>
      <c r="T1988" t="s">
        <v>8354</v>
      </c>
    </row>
    <row r="1989" spans="1:20" ht="28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7"/>
        <v>42064.639768518522</v>
      </c>
      <c r="K1989">
        <v>1422631276</v>
      </c>
      <c r="L1989" s="10">
        <f t="shared" si="12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42.472727272727276</v>
      </c>
      <c r="R1989" s="7">
        <f t="shared" si="129"/>
        <v>1182</v>
      </c>
      <c r="S1989" t="s">
        <v>8342</v>
      </c>
      <c r="T1989" t="s">
        <v>8354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7"/>
        <v>42236.763217592597</v>
      </c>
      <c r="K1990">
        <v>1437502742</v>
      </c>
      <c r="L1990" s="10">
        <f t="shared" si="12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0.41666666666666519</v>
      </c>
      <c r="R1990" s="7">
        <f t="shared" si="129"/>
        <v>13</v>
      </c>
      <c r="S1990" t="s">
        <v>8342</v>
      </c>
      <c r="T1990" t="s">
        <v>8354</v>
      </c>
    </row>
    <row r="1991" spans="1:20" ht="42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7"/>
        <v>42715.680648148147</v>
      </c>
      <c r="K1991">
        <v>1478881208</v>
      </c>
      <c r="L1991" s="10">
        <f t="shared" si="12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1.0000000000000009</v>
      </c>
      <c r="R1991" s="7">
        <f t="shared" si="129"/>
        <v>25.5</v>
      </c>
      <c r="S1991" t="s">
        <v>8342</v>
      </c>
      <c r="T1991" t="s">
        <v>8354</v>
      </c>
    </row>
    <row r="1992" spans="1:20" ht="42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7"/>
        <v>42413.195972222224</v>
      </c>
      <c r="K1992">
        <v>1454042532</v>
      </c>
      <c r="L1992" s="10">
        <f t="shared" si="12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16.966666666666661</v>
      </c>
      <c r="R1992" s="7">
        <f t="shared" si="129"/>
        <v>257</v>
      </c>
      <c r="S1992" t="s">
        <v>8342</v>
      </c>
      <c r="T1992" t="s">
        <v>8354</v>
      </c>
    </row>
    <row r="1993" spans="1:20" ht="28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7"/>
        <v>42188.89335648148</v>
      </c>
      <c r="K1993">
        <v>1434144386</v>
      </c>
      <c r="L1993" s="10">
        <f t="shared" si="12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6.9999999999999947</v>
      </c>
      <c r="R1993" s="7">
        <f t="shared" si="129"/>
        <v>71.5</v>
      </c>
      <c r="S1993" t="s">
        <v>8342</v>
      </c>
      <c r="T1993" t="s">
        <v>8354</v>
      </c>
    </row>
    <row r="1994" spans="1:20" ht="28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7"/>
        <v>42053.143414351856</v>
      </c>
      <c r="K1994">
        <v>1421637991</v>
      </c>
      <c r="L1994" s="10">
        <f t="shared" si="12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0.13333333333332975</v>
      </c>
      <c r="R1994" s="7">
        <f t="shared" si="129"/>
        <v>2</v>
      </c>
      <c r="S1994" t="s">
        <v>8342</v>
      </c>
      <c r="T1994" t="s">
        <v>8354</v>
      </c>
    </row>
    <row r="1995" spans="1:20" ht="42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7"/>
        <v>42359.58839120371</v>
      </c>
      <c r="K1995">
        <v>1448114837</v>
      </c>
      <c r="L1995" s="10">
        <f t="shared" si="12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7">
        <f t="shared" si="129"/>
        <v>0</v>
      </c>
      <c r="S1995" t="s">
        <v>8342</v>
      </c>
      <c r="T1995" t="s">
        <v>8354</v>
      </c>
    </row>
    <row r="1996" spans="1:20" ht="57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7"/>
        <v>42711.047939814816</v>
      </c>
      <c r="K1996">
        <v>1475885342</v>
      </c>
      <c r="L1996" s="10">
        <f t="shared" si="12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7">
        <f t="shared" si="129"/>
        <v>0</v>
      </c>
      <c r="S1996" t="s">
        <v>8342</v>
      </c>
      <c r="T1996" t="s">
        <v>8354</v>
      </c>
    </row>
    <row r="1997" spans="1:20" ht="42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7"/>
        <v>42201.902037037042</v>
      </c>
      <c r="K1997">
        <v>1435354736</v>
      </c>
      <c r="L1997" s="10">
        <f t="shared" si="12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7.7999999999999954</v>
      </c>
      <c r="R1997" s="7">
        <f t="shared" si="129"/>
        <v>40.5</v>
      </c>
      <c r="S1997" t="s">
        <v>8342</v>
      </c>
      <c r="T1997" t="s">
        <v>8354</v>
      </c>
    </row>
    <row r="1998" spans="1:20" ht="42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7"/>
        <v>41830.819571759261</v>
      </c>
      <c r="K1998">
        <v>1402429211</v>
      </c>
      <c r="L1998" s="10">
        <f t="shared" si="12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7">
        <f t="shared" si="129"/>
        <v>0</v>
      </c>
      <c r="S1998" t="s">
        <v>8342</v>
      </c>
      <c r="T1998" t="s">
        <v>8354</v>
      </c>
    </row>
    <row r="1999" spans="1:20" ht="42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7"/>
        <v>41877.930694444447</v>
      </c>
      <c r="K1999">
        <v>1406499612</v>
      </c>
      <c r="L1999" s="10">
        <f t="shared" si="12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7">
        <f t="shared" si="129"/>
        <v>0</v>
      </c>
      <c r="S1999" t="s">
        <v>8342</v>
      </c>
      <c r="T1999" t="s">
        <v>8354</v>
      </c>
    </row>
    <row r="2000" spans="1:20" ht="42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7"/>
        <v>41852.118495370371</v>
      </c>
      <c r="K2000">
        <v>1402973438</v>
      </c>
      <c r="L2000" s="10">
        <f t="shared" si="12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26.200000000000003</v>
      </c>
      <c r="R2000" s="7">
        <f t="shared" si="129"/>
        <v>329</v>
      </c>
      <c r="S2000" t="s">
        <v>8342</v>
      </c>
      <c r="T2000" t="s">
        <v>8354</v>
      </c>
    </row>
    <row r="2001" spans="1:20" ht="42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7"/>
        <v>41956.524398148147</v>
      </c>
      <c r="K2001">
        <v>1413286508</v>
      </c>
      <c r="L2001" s="10">
        <f t="shared" si="12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0.76129032258064333</v>
      </c>
      <c r="R2001" s="7">
        <f t="shared" si="129"/>
        <v>121.5</v>
      </c>
      <c r="S2001" t="s">
        <v>8342</v>
      </c>
      <c r="T2001" t="s">
        <v>8354</v>
      </c>
    </row>
    <row r="2002" spans="1:20" ht="42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7"/>
        <v>42375.951539351852</v>
      </c>
      <c r="K2002">
        <v>1449528613</v>
      </c>
      <c r="L2002" s="10">
        <f t="shared" si="12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12.5</v>
      </c>
      <c r="R2002" s="7">
        <f t="shared" si="129"/>
        <v>325</v>
      </c>
      <c r="S2002" t="s">
        <v>8342</v>
      </c>
      <c r="T2002" t="s">
        <v>8354</v>
      </c>
    </row>
    <row r="2003" spans="1:20" ht="28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7"/>
        <v>42167.833333333328</v>
      </c>
      <c r="K2003">
        <v>1431406916</v>
      </c>
      <c r="L2003" s="10">
        <f t="shared" si="12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382.12909090909091</v>
      </c>
      <c r="R2003" s="7">
        <f t="shared" si="129"/>
        <v>105904</v>
      </c>
      <c r="S2003" t="s">
        <v>8323</v>
      </c>
      <c r="T2003" t="s">
        <v>8353</v>
      </c>
    </row>
    <row r="2004" spans="1:20" ht="42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7"/>
        <v>42758.71230324074</v>
      </c>
      <c r="K2004">
        <v>1482599143</v>
      </c>
      <c r="L2004" s="10">
        <f t="shared" si="12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216.79421999999997</v>
      </c>
      <c r="R2004" s="7">
        <f t="shared" si="129"/>
        <v>54886.055</v>
      </c>
      <c r="S2004" t="s">
        <v>8323</v>
      </c>
      <c r="T2004" t="s">
        <v>8353</v>
      </c>
    </row>
    <row r="2005" spans="1:20" ht="57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7"/>
        <v>40361.958333333336</v>
      </c>
      <c r="K2005">
        <v>1276830052</v>
      </c>
      <c r="L2005" s="10">
        <f t="shared" si="12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312</v>
      </c>
      <c r="R2005" s="7">
        <f t="shared" si="129"/>
        <v>788.5</v>
      </c>
      <c r="S2005" t="s">
        <v>8323</v>
      </c>
      <c r="T2005" t="s">
        <v>8353</v>
      </c>
    </row>
    <row r="2006" spans="1:20" ht="42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7"/>
        <v>41830.604895833334</v>
      </c>
      <c r="K2006">
        <v>1402410663</v>
      </c>
      <c r="L2006" s="10">
        <f t="shared" si="12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234.42048</v>
      </c>
      <c r="R2006" s="7">
        <f t="shared" si="129"/>
        <v>58782.12</v>
      </c>
      <c r="S2006" t="s">
        <v>8323</v>
      </c>
      <c r="T2006" t="s">
        <v>8353</v>
      </c>
    </row>
    <row r="2007" spans="1:20" ht="42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7"/>
        <v>41563.165972222225</v>
      </c>
      <c r="K2007">
        <v>1379532618</v>
      </c>
      <c r="L2007" s="10">
        <f t="shared" si="12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123.68010000000001</v>
      </c>
      <c r="R2007" s="7">
        <f t="shared" si="129"/>
        <v>18647.514999999999</v>
      </c>
      <c r="S2007" t="s">
        <v>8323</v>
      </c>
      <c r="T2007" t="s">
        <v>8353</v>
      </c>
    </row>
    <row r="2008" spans="1:20" ht="57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7"/>
        <v>41976.542187500003</v>
      </c>
      <c r="K2008">
        <v>1414584045</v>
      </c>
      <c r="L2008" s="10">
        <f t="shared" si="12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247.83999999999997</v>
      </c>
      <c r="R2008" s="7">
        <f t="shared" si="129"/>
        <v>62111.5</v>
      </c>
      <c r="S2008" t="s">
        <v>8323</v>
      </c>
      <c r="T2008" t="s">
        <v>8353</v>
      </c>
    </row>
    <row r="2009" spans="1:20" ht="57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7"/>
        <v>40414.166666666664</v>
      </c>
      <c r="K2009">
        <v>1276891586</v>
      </c>
      <c r="L2009" s="10">
        <f t="shared" si="12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115.7092</v>
      </c>
      <c r="R2009" s="7">
        <f t="shared" si="129"/>
        <v>5853.96</v>
      </c>
      <c r="S2009" t="s">
        <v>8323</v>
      </c>
      <c r="T2009" t="s">
        <v>8353</v>
      </c>
    </row>
    <row r="2010" spans="1:20" ht="42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7"/>
        <v>40805.604421296295</v>
      </c>
      <c r="K2010">
        <v>1312641022</v>
      </c>
      <c r="L2010" s="10">
        <f t="shared" si="12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117.07484768810599</v>
      </c>
      <c r="R2010" s="7">
        <f t="shared" si="129"/>
        <v>940</v>
      </c>
      <c r="S2010" t="s">
        <v>8323</v>
      </c>
      <c r="T2010" t="s">
        <v>8353</v>
      </c>
    </row>
    <row r="2011" spans="1:20" ht="42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7"/>
        <v>42697.365081018521</v>
      </c>
      <c r="K2011">
        <v>1476776743</v>
      </c>
      <c r="L2011" s="10">
        <f t="shared" si="12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305.15800000000002</v>
      </c>
      <c r="R2011" s="7">
        <f t="shared" si="129"/>
        <v>76488.5</v>
      </c>
      <c r="S2011" t="s">
        <v>8323</v>
      </c>
      <c r="T2011" t="s">
        <v>8353</v>
      </c>
    </row>
    <row r="2012" spans="1:20" ht="28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7"/>
        <v>42600.996423611112</v>
      </c>
      <c r="K2012">
        <v>1468972491</v>
      </c>
      <c r="L2012" s="10">
        <f t="shared" si="12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320.05299999999994</v>
      </c>
      <c r="R2012" s="7">
        <f t="shared" si="129"/>
        <v>48876.45</v>
      </c>
      <c r="S2012" t="s">
        <v>8323</v>
      </c>
      <c r="T2012" t="s">
        <v>8353</v>
      </c>
    </row>
    <row r="2013" spans="1:20" ht="42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7"/>
        <v>42380.958333333328</v>
      </c>
      <c r="K2013">
        <v>1449650173</v>
      </c>
      <c r="L2013" s="10">
        <f t="shared" si="12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819.56400000000008</v>
      </c>
      <c r="R2013" s="7">
        <f t="shared" si="129"/>
        <v>205376.5</v>
      </c>
      <c r="S2013" t="s">
        <v>8323</v>
      </c>
      <c r="T2013" t="s">
        <v>8353</v>
      </c>
    </row>
    <row r="2014" spans="1:20" ht="42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7"/>
        <v>42040.822233796294</v>
      </c>
      <c r="K2014">
        <v>1420573441</v>
      </c>
      <c r="L2014" s="10">
        <f t="shared" si="12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234.90000000000003</v>
      </c>
      <c r="R2014" s="7">
        <f t="shared" si="129"/>
        <v>5964</v>
      </c>
      <c r="S2014" t="s">
        <v>8323</v>
      </c>
      <c r="T2014" t="s">
        <v>8353</v>
      </c>
    </row>
    <row r="2015" spans="1:20" ht="42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7"/>
        <v>42559.960810185185</v>
      </c>
      <c r="K2015">
        <v>1462835014</v>
      </c>
      <c r="L2015" s="10">
        <f t="shared" si="12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494.91374999999999</v>
      </c>
      <c r="R2015" s="7">
        <f t="shared" si="129"/>
        <v>398212</v>
      </c>
      <c r="S2015" t="s">
        <v>8323</v>
      </c>
      <c r="T2015" t="s">
        <v>8353</v>
      </c>
    </row>
    <row r="2016" spans="1:20" ht="42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7"/>
        <v>41358.172905092593</v>
      </c>
      <c r="K2016">
        <v>1361250539</v>
      </c>
      <c r="L2016" s="10">
        <f t="shared" si="12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7813.7822333333334</v>
      </c>
      <c r="R2016" s="7">
        <f t="shared" si="129"/>
        <v>1185295.835</v>
      </c>
      <c r="S2016" t="s">
        <v>8323</v>
      </c>
      <c r="T2016" t="s">
        <v>8353</v>
      </c>
    </row>
    <row r="2017" spans="1:20" ht="42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7"/>
        <v>40795.876886574071</v>
      </c>
      <c r="K2017">
        <v>1313010163</v>
      </c>
      <c r="L2017" s="10">
        <f t="shared" si="12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113.00013888888888</v>
      </c>
      <c r="R2017" s="7">
        <f t="shared" si="129"/>
        <v>4149.0050000000001</v>
      </c>
      <c r="S2017" t="s">
        <v>8323</v>
      </c>
      <c r="T2017" t="s">
        <v>8353</v>
      </c>
    </row>
    <row r="2018" spans="1:20" ht="28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7"/>
        <v>41342.88077546296</v>
      </c>
      <c r="K2018">
        <v>1360271299</v>
      </c>
      <c r="L2018" s="10">
        <f t="shared" si="12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921.54219999999998</v>
      </c>
      <c r="R2018" s="7">
        <f t="shared" si="129"/>
        <v>46316.61</v>
      </c>
      <c r="S2018" t="s">
        <v>8323</v>
      </c>
      <c r="T2018" t="s">
        <v>8353</v>
      </c>
    </row>
    <row r="2019" spans="1:20" ht="42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7"/>
        <v>40992.166666666664</v>
      </c>
      <c r="K2019">
        <v>1329873755</v>
      </c>
      <c r="L2019" s="10">
        <f t="shared" si="12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125.10239999999999</v>
      </c>
      <c r="R2019" s="7">
        <f t="shared" si="129"/>
        <v>15850.8</v>
      </c>
      <c r="S2019" t="s">
        <v>8323</v>
      </c>
      <c r="T2019" t="s">
        <v>8353</v>
      </c>
    </row>
    <row r="2020" spans="1:20" ht="42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7"/>
        <v>42229.365844907406</v>
      </c>
      <c r="K2020">
        <v>1436863609</v>
      </c>
      <c r="L2020" s="10">
        <f t="shared" si="12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102.24343076923077</v>
      </c>
      <c r="R2020" s="7">
        <f t="shared" si="129"/>
        <v>33454.114999999998</v>
      </c>
      <c r="S2020" t="s">
        <v>8323</v>
      </c>
      <c r="T2020" t="s">
        <v>8353</v>
      </c>
    </row>
    <row r="2021" spans="1:20" ht="42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7"/>
        <v>42635.70857638889</v>
      </c>
      <c r="K2021">
        <v>1471971621</v>
      </c>
      <c r="L2021" s="10">
        <f t="shared" si="12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484.90975000000003</v>
      </c>
      <c r="R2021" s="7">
        <f t="shared" si="129"/>
        <v>97871.95</v>
      </c>
      <c r="S2021" t="s">
        <v>8323</v>
      </c>
      <c r="T2021" t="s">
        <v>8353</v>
      </c>
    </row>
    <row r="2022" spans="1:20" ht="42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7"/>
        <v>41773.961111111108</v>
      </c>
      <c r="K2022">
        <v>1396923624</v>
      </c>
      <c r="L2022" s="10">
        <f t="shared" si="12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192.33333333333334</v>
      </c>
      <c r="R2022" s="7">
        <f t="shared" si="129"/>
        <v>1503.5</v>
      </c>
      <c r="S2022" t="s">
        <v>8323</v>
      </c>
      <c r="T2022" t="s">
        <v>8353</v>
      </c>
    </row>
    <row r="2023" spans="1:20" ht="42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7"/>
        <v>41906.070567129631</v>
      </c>
      <c r="K2023">
        <v>1407634897</v>
      </c>
      <c r="L2023" s="10">
        <f t="shared" si="12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281.10000000000002</v>
      </c>
      <c r="R2023" s="7">
        <f t="shared" si="129"/>
        <v>7075</v>
      </c>
      <c r="S2023" t="s">
        <v>8323</v>
      </c>
      <c r="T2023" t="s">
        <v>8353</v>
      </c>
    </row>
    <row r="2024" spans="1:20" ht="42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7"/>
        <v>42532.569120370375</v>
      </c>
      <c r="K2024">
        <v>1463060372</v>
      </c>
      <c r="L2024" s="10">
        <f t="shared" si="12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125.13700000000001</v>
      </c>
      <c r="R2024" s="7">
        <f t="shared" si="129"/>
        <v>62731</v>
      </c>
      <c r="S2024" t="s">
        <v>8323</v>
      </c>
      <c r="T2024" t="s">
        <v>8353</v>
      </c>
    </row>
    <row r="2025" spans="1:20" ht="42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7"/>
        <v>42166.420752314814</v>
      </c>
      <c r="K2025">
        <v>1431425153</v>
      </c>
      <c r="L2025" s="10">
        <f t="shared" si="12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161.459</v>
      </c>
      <c r="R2025" s="7">
        <f t="shared" si="129"/>
        <v>80906</v>
      </c>
      <c r="S2025" t="s">
        <v>8323</v>
      </c>
      <c r="T2025" t="s">
        <v>8353</v>
      </c>
    </row>
    <row r="2026" spans="1:20" ht="42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7"/>
        <v>41134.125</v>
      </c>
      <c r="K2026">
        <v>1341875544</v>
      </c>
      <c r="L2026" s="10">
        <f t="shared" si="12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585.35</v>
      </c>
      <c r="R2026" s="7">
        <f t="shared" si="129"/>
        <v>11759.5</v>
      </c>
      <c r="S2026" t="s">
        <v>8323</v>
      </c>
      <c r="T2026" t="s">
        <v>8353</v>
      </c>
    </row>
    <row r="2027" spans="1:20" ht="42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7"/>
        <v>42166.184560185182</v>
      </c>
      <c r="K2027">
        <v>1431404746</v>
      </c>
      <c r="L2027" s="10">
        <f t="shared" si="12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201.14999999999998</v>
      </c>
      <c r="R2027" s="7">
        <f t="shared" si="129"/>
        <v>80824.5</v>
      </c>
      <c r="S2027" t="s">
        <v>8323</v>
      </c>
      <c r="T2027" t="s">
        <v>8353</v>
      </c>
    </row>
    <row r="2028" spans="1:20" ht="28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7"/>
        <v>41750.165972222225</v>
      </c>
      <c r="K2028">
        <v>1394127585</v>
      </c>
      <c r="L2028" s="10">
        <f t="shared" si="12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133.48307999999997</v>
      </c>
      <c r="R2028" s="7">
        <f t="shared" si="129"/>
        <v>16912.384999999998</v>
      </c>
      <c r="S2028" t="s">
        <v>8323</v>
      </c>
      <c r="T2028" t="s">
        <v>8353</v>
      </c>
    </row>
    <row r="2029" spans="1:20" ht="42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7"/>
        <v>42093.772210648152</v>
      </c>
      <c r="K2029">
        <v>1423855919</v>
      </c>
      <c r="L2029" s="10">
        <f t="shared" si="12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120.24900000000001</v>
      </c>
      <c r="R2029" s="7">
        <f t="shared" si="129"/>
        <v>60394</v>
      </c>
      <c r="S2029" t="s">
        <v>8323</v>
      </c>
      <c r="T2029" t="s">
        <v>8353</v>
      </c>
    </row>
    <row r="2030" spans="1:20" ht="28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7"/>
        <v>40252.913194444445</v>
      </c>
      <c r="K2030">
        <v>1265493806</v>
      </c>
      <c r="L2030" s="10">
        <f t="shared" si="12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126.16666666666667</v>
      </c>
      <c r="R2030" s="7">
        <f t="shared" si="129"/>
        <v>1932</v>
      </c>
      <c r="S2030" t="s">
        <v>8323</v>
      </c>
      <c r="T2030" t="s">
        <v>8353</v>
      </c>
    </row>
    <row r="2031" spans="1:20" ht="42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7"/>
        <v>41878.021770833337</v>
      </c>
      <c r="K2031">
        <v>1406507481</v>
      </c>
      <c r="L2031" s="10">
        <f t="shared" si="12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361.2</v>
      </c>
      <c r="R2031" s="7">
        <f t="shared" si="129"/>
        <v>4562</v>
      </c>
      <c r="S2031" t="s">
        <v>8323</v>
      </c>
      <c r="T2031" t="s">
        <v>8353</v>
      </c>
    </row>
    <row r="2032" spans="1:20" ht="42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7"/>
        <v>41242.996481481481</v>
      </c>
      <c r="K2032">
        <v>1351641296</v>
      </c>
      <c r="L2032" s="10">
        <f t="shared" si="12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226.239013671875</v>
      </c>
      <c r="R2032" s="7">
        <f t="shared" si="129"/>
        <v>37379.5</v>
      </c>
      <c r="S2032" t="s">
        <v>8323</v>
      </c>
      <c r="T2032" t="s">
        <v>8353</v>
      </c>
    </row>
    <row r="2033" spans="1:20" ht="28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7"/>
        <v>42013.041666666672</v>
      </c>
      <c r="K2033">
        <v>1417506853</v>
      </c>
      <c r="L2033" s="10">
        <f t="shared" si="12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120.35</v>
      </c>
      <c r="R2033" s="7">
        <f t="shared" si="129"/>
        <v>30341.5</v>
      </c>
      <c r="S2033" t="s">
        <v>8323</v>
      </c>
      <c r="T2033" t="s">
        <v>8353</v>
      </c>
    </row>
    <row r="2034" spans="1:20" ht="42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7"/>
        <v>42719.208333333328</v>
      </c>
      <c r="K2034">
        <v>1479216874</v>
      </c>
      <c r="L2034" s="10">
        <f t="shared" si="12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304.18799999999999</v>
      </c>
      <c r="R2034" s="7">
        <f t="shared" si="129"/>
        <v>38289</v>
      </c>
      <c r="S2034" t="s">
        <v>8323</v>
      </c>
      <c r="T2034" t="s">
        <v>8353</v>
      </c>
    </row>
    <row r="2035" spans="1:20" ht="42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7"/>
        <v>41755.082384259258</v>
      </c>
      <c r="K2035">
        <v>1395885518</v>
      </c>
      <c r="L2035" s="10">
        <f t="shared" si="12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178.67600000000002</v>
      </c>
      <c r="R2035" s="7">
        <f t="shared" si="129"/>
        <v>22413.5</v>
      </c>
      <c r="S2035" t="s">
        <v>8323</v>
      </c>
      <c r="T2035" t="s">
        <v>8353</v>
      </c>
    </row>
    <row r="2036" spans="1:20" ht="42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7"/>
        <v>42131.290277777778</v>
      </c>
      <c r="K2036">
        <v>1426216033</v>
      </c>
      <c r="L2036" s="10">
        <f t="shared" si="12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386.81998717948721</v>
      </c>
      <c r="R2036" s="7">
        <f t="shared" si="129"/>
        <v>151113.79500000001</v>
      </c>
      <c r="S2036" t="s">
        <v>8323</v>
      </c>
      <c r="T2036" t="s">
        <v>8353</v>
      </c>
    </row>
    <row r="2037" spans="1:20" ht="42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7"/>
        <v>42357.041666666672</v>
      </c>
      <c r="K2037">
        <v>1446562807</v>
      </c>
      <c r="L2037" s="10">
        <f t="shared" si="12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211.03642500000001</v>
      </c>
      <c r="R2037" s="7">
        <f t="shared" si="129"/>
        <v>84736.57</v>
      </c>
      <c r="S2037" t="s">
        <v>8323</v>
      </c>
      <c r="T2037" t="s">
        <v>8353</v>
      </c>
    </row>
    <row r="2038" spans="1:20" ht="42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7"/>
        <v>41768.864803240744</v>
      </c>
      <c r="K2038">
        <v>1397076319</v>
      </c>
      <c r="L2038" s="10">
        <f t="shared" si="12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131.66833333333332</v>
      </c>
      <c r="R2038" s="7">
        <f t="shared" si="129"/>
        <v>20174.25</v>
      </c>
      <c r="S2038" t="s">
        <v>8323</v>
      </c>
      <c r="T2038" t="s">
        <v>8353</v>
      </c>
    </row>
    <row r="2039" spans="1:20" ht="42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7"/>
        <v>41638.251770833333</v>
      </c>
      <c r="K2039">
        <v>1383195753</v>
      </c>
      <c r="L2039" s="10">
        <f t="shared" si="12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300.47639999999996</v>
      </c>
      <c r="R2039" s="7">
        <f t="shared" si="129"/>
        <v>15238.32</v>
      </c>
      <c r="S2039" t="s">
        <v>8323</v>
      </c>
      <c r="T2039" t="s">
        <v>8353</v>
      </c>
    </row>
    <row r="2040" spans="1:20" ht="42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7"/>
        <v>41456.75</v>
      </c>
      <c r="K2040">
        <v>1369895421</v>
      </c>
      <c r="L2040" s="10">
        <f t="shared" si="12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420.51249999999999</v>
      </c>
      <c r="R2040" s="7">
        <f t="shared" si="129"/>
        <v>16922.5</v>
      </c>
      <c r="S2040" t="s">
        <v>8323</v>
      </c>
      <c r="T2040" t="s">
        <v>8353</v>
      </c>
    </row>
    <row r="2041" spans="1:20" ht="28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7"/>
        <v>42705.207638888889</v>
      </c>
      <c r="K2041">
        <v>1477996325</v>
      </c>
      <c r="L2041" s="10">
        <f t="shared" si="12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136.21680000000001</v>
      </c>
      <c r="R2041" s="7">
        <f t="shared" si="129"/>
        <v>85325</v>
      </c>
      <c r="S2041" t="s">
        <v>8323</v>
      </c>
      <c r="T2041" t="s">
        <v>8353</v>
      </c>
    </row>
    <row r="2042" spans="1:20" ht="28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7"/>
        <v>41593.968784722223</v>
      </c>
      <c r="K2042">
        <v>1383257703</v>
      </c>
      <c r="L2042" s="10">
        <f t="shared" si="12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ref="Q2042:Q2105" si="130">(1+((E2042-D2042)/D2042))*100</f>
        <v>248.17133333333334</v>
      </c>
      <c r="R2042" s="7">
        <f t="shared" si="129"/>
        <v>3858.07</v>
      </c>
      <c r="S2042" t="s">
        <v>8323</v>
      </c>
      <c r="T2042" t="s">
        <v>8353</v>
      </c>
    </row>
    <row r="2043" spans="1:20" ht="42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7"/>
        <v>42684.567442129628</v>
      </c>
      <c r="K2043">
        <v>1476189427</v>
      </c>
      <c r="L2043" s="10">
        <f t="shared" si="12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30"/>
        <v>181.86315789473684</v>
      </c>
      <c r="R2043" s="7">
        <f t="shared" si="129"/>
        <v>8698.5</v>
      </c>
      <c r="S2043" t="s">
        <v>8323</v>
      </c>
      <c r="T2043" t="s">
        <v>8353</v>
      </c>
    </row>
    <row r="2044" spans="1:20" ht="42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7"/>
        <v>42391.708032407405</v>
      </c>
      <c r="K2044">
        <v>1448297974</v>
      </c>
      <c r="L2044" s="10">
        <f t="shared" si="12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30"/>
        <v>123.53</v>
      </c>
      <c r="R2044" s="7">
        <f t="shared" si="129"/>
        <v>6246.5</v>
      </c>
      <c r="S2044" t="s">
        <v>8323</v>
      </c>
      <c r="T2044" t="s">
        <v>8353</v>
      </c>
    </row>
    <row r="2045" spans="1:20" ht="42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7"/>
        <v>42715.207638888889</v>
      </c>
      <c r="K2045">
        <v>1476764077</v>
      </c>
      <c r="L2045" s="10">
        <f t="shared" si="12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30"/>
        <v>506.20938628158842</v>
      </c>
      <c r="R2045" s="7">
        <f t="shared" si="129"/>
        <v>3602</v>
      </c>
      <c r="S2045" t="s">
        <v>8323</v>
      </c>
      <c r="T2045" t="s">
        <v>8353</v>
      </c>
    </row>
    <row r="2046" spans="1:20" ht="42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7"/>
        <v>42168.684189814812</v>
      </c>
      <c r="K2046">
        <v>1431620714</v>
      </c>
      <c r="L2046" s="10">
        <f t="shared" si="12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30"/>
        <v>108.21333333333334</v>
      </c>
      <c r="R2046" s="7">
        <f t="shared" si="129"/>
        <v>8206</v>
      </c>
      <c r="S2046" t="s">
        <v>8323</v>
      </c>
      <c r="T2046" t="s">
        <v>8353</v>
      </c>
    </row>
    <row r="2047" spans="1:20" ht="42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7"/>
        <v>41099.088506944441</v>
      </c>
      <c r="K2047">
        <v>1339207647</v>
      </c>
      <c r="L2047" s="10">
        <f t="shared" si="12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30"/>
        <v>819.18387755102037</v>
      </c>
      <c r="R2047" s="7">
        <f t="shared" si="129"/>
        <v>20201.505000000001</v>
      </c>
      <c r="S2047" t="s">
        <v>8323</v>
      </c>
      <c r="T2047" t="s">
        <v>8353</v>
      </c>
    </row>
    <row r="2048" spans="1:20" ht="42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7"/>
        <v>41417.171805555554</v>
      </c>
      <c r="K2048">
        <v>1366690044</v>
      </c>
      <c r="L2048" s="10">
        <f t="shared" si="12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30"/>
        <v>121.10000000000001</v>
      </c>
      <c r="R2048" s="7">
        <f t="shared" si="129"/>
        <v>6163.5</v>
      </c>
      <c r="S2048" t="s">
        <v>8323</v>
      </c>
      <c r="T2048" t="s">
        <v>8353</v>
      </c>
    </row>
    <row r="2049" spans="1:20" ht="42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7"/>
        <v>42111</v>
      </c>
      <c r="K2049">
        <v>1426714870</v>
      </c>
      <c r="L2049" s="10">
        <f t="shared" si="12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30"/>
        <v>102.99897959183673</v>
      </c>
      <c r="R2049" s="7">
        <f t="shared" si="129"/>
        <v>50691</v>
      </c>
      <c r="S2049" t="s">
        <v>8323</v>
      </c>
      <c r="T2049" t="s">
        <v>8353</v>
      </c>
    </row>
    <row r="2050" spans="1:20" ht="42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7"/>
        <v>41417.651516203703</v>
      </c>
      <c r="K2050">
        <v>1366731491</v>
      </c>
      <c r="L2050" s="10">
        <f t="shared" si="12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30"/>
        <v>148.33229411764705</v>
      </c>
      <c r="R2050" s="7">
        <f t="shared" si="129"/>
        <v>63727.724999999999</v>
      </c>
      <c r="S2050" t="s">
        <v>8323</v>
      </c>
      <c r="T2050" t="s">
        <v>8353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31">(((I2051/60)/60)/24)+DATE(1970,1,1)</f>
        <v>41610.957638888889</v>
      </c>
      <c r="K2051">
        <v>1382963963</v>
      </c>
      <c r="L2051" s="10">
        <f t="shared" ref="L2051:L2114" si="132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30"/>
        <v>120.19070000000001</v>
      </c>
      <c r="R2051" s="7">
        <f t="shared" ref="R2051:R2114" si="133">AVERAGE(E2051,N2051)</f>
        <v>30418.674999999999</v>
      </c>
      <c r="S2051" t="s">
        <v>8323</v>
      </c>
      <c r="T2051" t="s">
        <v>8353</v>
      </c>
    </row>
    <row r="2052" spans="1:20" ht="42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31"/>
        <v>42155.071504629625</v>
      </c>
      <c r="K2052">
        <v>1429580578</v>
      </c>
      <c r="L2052" s="10">
        <f t="shared" si="132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473.26999999999992</v>
      </c>
      <c r="R2052" s="7">
        <f t="shared" si="133"/>
        <v>23748.5</v>
      </c>
      <c r="S2052" t="s">
        <v>8323</v>
      </c>
      <c r="T2052" t="s">
        <v>8353</v>
      </c>
    </row>
    <row r="2053" spans="1:20" ht="42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31"/>
        <v>41634.022418981483</v>
      </c>
      <c r="K2053">
        <v>1385425937</v>
      </c>
      <c r="L2053" s="10">
        <f t="shared" si="132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130.36250000000001</v>
      </c>
      <c r="R2053" s="7">
        <f t="shared" si="133"/>
        <v>5335.5</v>
      </c>
      <c r="S2053" t="s">
        <v>8323</v>
      </c>
      <c r="T2053" t="s">
        <v>8353</v>
      </c>
    </row>
    <row r="2054" spans="1:20" ht="42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31"/>
        <v>42420.08394675926</v>
      </c>
      <c r="K2054">
        <v>1452045653</v>
      </c>
      <c r="L2054" s="10">
        <f t="shared" si="132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353.048</v>
      </c>
      <c r="R2054" s="7">
        <f t="shared" si="133"/>
        <v>88532.5</v>
      </c>
      <c r="S2054" t="s">
        <v>8323</v>
      </c>
      <c r="T2054" t="s">
        <v>8353</v>
      </c>
    </row>
    <row r="2055" spans="1:20" ht="42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31"/>
        <v>42333.659155092595</v>
      </c>
      <c r="K2055">
        <v>1445870951</v>
      </c>
      <c r="L2055" s="10">
        <f t="shared" si="132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101.02</v>
      </c>
      <c r="R2055" s="7">
        <f t="shared" si="133"/>
        <v>2586</v>
      </c>
      <c r="S2055" t="s">
        <v>8323</v>
      </c>
      <c r="T2055" t="s">
        <v>8353</v>
      </c>
    </row>
    <row r="2056" spans="1:20" ht="42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31"/>
        <v>41761.520949074074</v>
      </c>
      <c r="K2056">
        <v>1396441810</v>
      </c>
      <c r="L2056" s="10">
        <f t="shared" si="132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113.59142857142857</v>
      </c>
      <c r="R2056" s="7">
        <f t="shared" si="133"/>
        <v>20189</v>
      </c>
      <c r="S2056" t="s">
        <v>8323</v>
      </c>
      <c r="T2056" t="s">
        <v>8353</v>
      </c>
    </row>
    <row r="2057" spans="1:20" ht="42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31"/>
        <v>41976.166666666672</v>
      </c>
      <c r="K2057">
        <v>1415031043</v>
      </c>
      <c r="L2057" s="10">
        <f t="shared" si="132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167.41666666666669</v>
      </c>
      <c r="R2057" s="7">
        <f t="shared" si="133"/>
        <v>5073</v>
      </c>
      <c r="S2057" t="s">
        <v>8323</v>
      </c>
      <c r="T2057" t="s">
        <v>8353</v>
      </c>
    </row>
    <row r="2058" spans="1:20" ht="42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31"/>
        <v>41381.76090277778</v>
      </c>
      <c r="K2058">
        <v>1363630542</v>
      </c>
      <c r="L2058" s="10">
        <f t="shared" si="132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153.452</v>
      </c>
      <c r="R2058" s="7">
        <f t="shared" si="133"/>
        <v>38640</v>
      </c>
      <c r="S2058" t="s">
        <v>8323</v>
      </c>
      <c r="T2058" t="s">
        <v>8353</v>
      </c>
    </row>
    <row r="2059" spans="1:20" ht="42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31"/>
        <v>42426.494583333333</v>
      </c>
      <c r="K2059">
        <v>1453895532</v>
      </c>
      <c r="L2059" s="10">
        <f t="shared" si="132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202.23220000000001</v>
      </c>
      <c r="R2059" s="7">
        <f t="shared" si="133"/>
        <v>15500.415000000001</v>
      </c>
      <c r="S2059" t="s">
        <v>8323</v>
      </c>
      <c r="T2059" t="s">
        <v>8353</v>
      </c>
    </row>
    <row r="2060" spans="1:20" ht="28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31"/>
        <v>42065.833333333328</v>
      </c>
      <c r="K2060">
        <v>1421916830</v>
      </c>
      <c r="L2060" s="10">
        <f t="shared" si="132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168.28125</v>
      </c>
      <c r="R2060" s="7">
        <f t="shared" si="133"/>
        <v>2359</v>
      </c>
      <c r="S2060" t="s">
        <v>8323</v>
      </c>
      <c r="T2060" t="s">
        <v>8353</v>
      </c>
    </row>
    <row r="2061" spans="1:20" ht="42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31"/>
        <v>42400.915972222225</v>
      </c>
      <c r="K2061">
        <v>1450880854</v>
      </c>
      <c r="L2061" s="10">
        <f t="shared" si="132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143.45666666666665</v>
      </c>
      <c r="R2061" s="7">
        <f t="shared" si="133"/>
        <v>21706</v>
      </c>
      <c r="S2061" t="s">
        <v>8323</v>
      </c>
      <c r="T2061" t="s">
        <v>8353</v>
      </c>
    </row>
    <row r="2062" spans="1:20" ht="42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31"/>
        <v>41843.642939814818</v>
      </c>
      <c r="K2062">
        <v>1400945150</v>
      </c>
      <c r="L2062" s="10">
        <f t="shared" si="132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196.4</v>
      </c>
      <c r="R2062" s="7">
        <f t="shared" si="133"/>
        <v>25232</v>
      </c>
      <c r="S2062" t="s">
        <v>8323</v>
      </c>
      <c r="T2062" t="s">
        <v>8353</v>
      </c>
    </row>
    <row r="2063" spans="1:20" ht="42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31"/>
        <v>42735.764513888891</v>
      </c>
      <c r="K2063">
        <v>1480616454</v>
      </c>
      <c r="L2063" s="10">
        <f t="shared" si="132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107.91999999999999</v>
      </c>
      <c r="R2063" s="7">
        <f t="shared" si="133"/>
        <v>2715.5</v>
      </c>
      <c r="S2063" t="s">
        <v>8323</v>
      </c>
      <c r="T2063" t="s">
        <v>8353</v>
      </c>
    </row>
    <row r="2064" spans="1:20" ht="42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31"/>
        <v>42453.341412037036</v>
      </c>
      <c r="K2064">
        <v>1456218698</v>
      </c>
      <c r="L2064" s="10">
        <f t="shared" si="132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114.97699999999999</v>
      </c>
      <c r="R2064" s="7">
        <f t="shared" si="133"/>
        <v>57590</v>
      </c>
      <c r="S2064" t="s">
        <v>8323</v>
      </c>
      <c r="T2064" t="s">
        <v>8353</v>
      </c>
    </row>
    <row r="2065" spans="1:20" ht="28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31"/>
        <v>42505.73265046296</v>
      </c>
      <c r="K2065">
        <v>1460482501</v>
      </c>
      <c r="L2065" s="10">
        <f t="shared" si="132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148.04999999999998</v>
      </c>
      <c r="R2065" s="7">
        <f t="shared" si="133"/>
        <v>2985.5</v>
      </c>
      <c r="S2065" t="s">
        <v>8323</v>
      </c>
      <c r="T2065" t="s">
        <v>8353</v>
      </c>
    </row>
    <row r="2066" spans="1:20" ht="42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31"/>
        <v>41425.5</v>
      </c>
      <c r="K2066">
        <v>1366879523</v>
      </c>
      <c r="L2066" s="10">
        <f t="shared" si="132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191.16676082790636</v>
      </c>
      <c r="R2066" s="7">
        <f t="shared" si="133"/>
        <v>253298.13500000001</v>
      </c>
      <c r="S2066" t="s">
        <v>8323</v>
      </c>
      <c r="T2066" t="s">
        <v>8353</v>
      </c>
    </row>
    <row r="2067" spans="1:20" ht="42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31"/>
        <v>41633.333668981482</v>
      </c>
      <c r="K2067">
        <v>1385366429</v>
      </c>
      <c r="L2067" s="10">
        <f t="shared" si="132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199.215125</v>
      </c>
      <c r="R2067" s="7">
        <f t="shared" si="133"/>
        <v>40621.025000000001</v>
      </c>
      <c r="S2067" t="s">
        <v>8323</v>
      </c>
      <c r="T2067" t="s">
        <v>8353</v>
      </c>
    </row>
    <row r="2068" spans="1:20" ht="42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31"/>
        <v>41874.771793981483</v>
      </c>
      <c r="K2068">
        <v>1406226683</v>
      </c>
      <c r="L2068" s="10">
        <f t="shared" si="132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218.6</v>
      </c>
      <c r="R2068" s="7">
        <f t="shared" si="133"/>
        <v>2218.5</v>
      </c>
      <c r="S2068" t="s">
        <v>8323</v>
      </c>
      <c r="T2068" t="s">
        <v>8353</v>
      </c>
    </row>
    <row r="2069" spans="1:20" ht="42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31"/>
        <v>42148.853888888887</v>
      </c>
      <c r="K2069">
        <v>1429648176</v>
      </c>
      <c r="L2069" s="10">
        <f t="shared" si="132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126.86868686868686</v>
      </c>
      <c r="R2069" s="7">
        <f t="shared" si="133"/>
        <v>319</v>
      </c>
      <c r="S2069" t="s">
        <v>8323</v>
      </c>
      <c r="T2069" t="s">
        <v>8353</v>
      </c>
    </row>
    <row r="2070" spans="1:20" ht="42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31"/>
        <v>42663.841608796298</v>
      </c>
      <c r="K2070">
        <v>1474402315</v>
      </c>
      <c r="L2070" s="10">
        <f t="shared" si="132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105.22388000000001</v>
      </c>
      <c r="R2070" s="7">
        <f t="shared" si="133"/>
        <v>13190.985000000001</v>
      </c>
      <c r="S2070" t="s">
        <v>8323</v>
      </c>
      <c r="T2070" t="s">
        <v>8353</v>
      </c>
    </row>
    <row r="2071" spans="1:20" ht="42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31"/>
        <v>42371.972118055557</v>
      </c>
      <c r="K2071">
        <v>1449098391</v>
      </c>
      <c r="L2071" s="10">
        <f t="shared" si="132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128.40666000000002</v>
      </c>
      <c r="R2071" s="7">
        <f t="shared" si="133"/>
        <v>32233.165000000001</v>
      </c>
      <c r="S2071" t="s">
        <v>8323</v>
      </c>
      <c r="T2071" t="s">
        <v>8353</v>
      </c>
    </row>
    <row r="2072" spans="1:20" ht="42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31"/>
        <v>42549.6565162037</v>
      </c>
      <c r="K2072">
        <v>1464536723</v>
      </c>
      <c r="L2072" s="10">
        <f t="shared" si="132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317.3272</v>
      </c>
      <c r="R2072" s="7">
        <f t="shared" si="133"/>
        <v>199094.5</v>
      </c>
      <c r="S2072" t="s">
        <v>8323</v>
      </c>
      <c r="T2072" t="s">
        <v>8353</v>
      </c>
    </row>
    <row r="2073" spans="1:20" ht="42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31"/>
        <v>42645.278749999998</v>
      </c>
      <c r="K2073">
        <v>1471502484</v>
      </c>
      <c r="L2073" s="10">
        <f t="shared" si="132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280.72999999999996</v>
      </c>
      <c r="R2073" s="7">
        <f t="shared" si="133"/>
        <v>28212</v>
      </c>
      <c r="S2073" t="s">
        <v>8323</v>
      </c>
      <c r="T2073" t="s">
        <v>8353</v>
      </c>
    </row>
    <row r="2074" spans="1:20" ht="42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31"/>
        <v>42497.581388888888</v>
      </c>
      <c r="K2074">
        <v>1460037432</v>
      </c>
      <c r="L2074" s="10">
        <f t="shared" si="132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110.73146853146854</v>
      </c>
      <c r="R2074" s="7">
        <f t="shared" si="133"/>
        <v>39761.5</v>
      </c>
      <c r="S2074" t="s">
        <v>8323</v>
      </c>
      <c r="T2074" t="s">
        <v>8353</v>
      </c>
    </row>
    <row r="2075" spans="1:20" ht="42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31"/>
        <v>42132.668032407411</v>
      </c>
      <c r="K2075">
        <v>1427212918</v>
      </c>
      <c r="L2075" s="10">
        <f t="shared" si="132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152.60429999999999</v>
      </c>
      <c r="R2075" s="7">
        <f t="shared" si="133"/>
        <v>76537.149999999994</v>
      </c>
      <c r="S2075" t="s">
        <v>8323</v>
      </c>
      <c r="T2075" t="s">
        <v>8353</v>
      </c>
    </row>
    <row r="2076" spans="1:20" ht="28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31"/>
        <v>42496.826180555552</v>
      </c>
      <c r="K2076">
        <v>1459972182</v>
      </c>
      <c r="L2076" s="10">
        <f t="shared" si="132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102.49999999999999</v>
      </c>
      <c r="R2076" s="7">
        <f t="shared" si="133"/>
        <v>309</v>
      </c>
      <c r="S2076" t="s">
        <v>8323</v>
      </c>
      <c r="T2076" t="s">
        <v>8353</v>
      </c>
    </row>
    <row r="2077" spans="1:20" ht="42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31"/>
        <v>41480.681574074071</v>
      </c>
      <c r="K2077">
        <v>1372177288</v>
      </c>
      <c r="L2077" s="10">
        <f t="shared" si="132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1678.3738373837384</v>
      </c>
      <c r="R2077" s="7">
        <f t="shared" si="133"/>
        <v>88010.3</v>
      </c>
      <c r="S2077" t="s">
        <v>8323</v>
      </c>
      <c r="T2077" t="s">
        <v>8353</v>
      </c>
    </row>
    <row r="2078" spans="1:20" ht="28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31"/>
        <v>41843.880659722221</v>
      </c>
      <c r="K2078">
        <v>1402693689</v>
      </c>
      <c r="L2078" s="10">
        <f t="shared" si="132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543.349156424581</v>
      </c>
      <c r="R2078" s="7">
        <f t="shared" si="133"/>
        <v>490476.995</v>
      </c>
      <c r="S2078" t="s">
        <v>8323</v>
      </c>
      <c r="T2078" t="s">
        <v>8353</v>
      </c>
    </row>
    <row r="2079" spans="1:20" ht="42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31"/>
        <v>42160.875</v>
      </c>
      <c r="K2079">
        <v>1428541276</v>
      </c>
      <c r="L2079" s="10">
        <f t="shared" si="132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115.50799999999998</v>
      </c>
      <c r="R2079" s="7">
        <f t="shared" si="133"/>
        <v>28971</v>
      </c>
      <c r="S2079" t="s">
        <v>8323</v>
      </c>
      <c r="T2079" t="s">
        <v>8353</v>
      </c>
    </row>
    <row r="2080" spans="1:20" ht="42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31"/>
        <v>42722.771493055552</v>
      </c>
      <c r="K2080">
        <v>1479493857</v>
      </c>
      <c r="L2080" s="10">
        <f t="shared" si="132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131.20499999999998</v>
      </c>
      <c r="R2080" s="7">
        <f t="shared" si="133"/>
        <v>13144.5</v>
      </c>
      <c r="S2080" t="s">
        <v>8323</v>
      </c>
      <c r="T2080" t="s">
        <v>8353</v>
      </c>
    </row>
    <row r="2081" spans="1:20" ht="42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31"/>
        <v>42180.791666666672</v>
      </c>
      <c r="K2081">
        <v>1432659793</v>
      </c>
      <c r="L2081" s="10">
        <f t="shared" si="132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288.17</v>
      </c>
      <c r="R2081" s="7">
        <f t="shared" si="133"/>
        <v>14712</v>
      </c>
      <c r="S2081" t="s">
        <v>8323</v>
      </c>
      <c r="T2081" t="s">
        <v>8353</v>
      </c>
    </row>
    <row r="2082" spans="1:20" ht="42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31"/>
        <v>42319.998842592591</v>
      </c>
      <c r="K2082">
        <v>1444690700</v>
      </c>
      <c r="L2082" s="10">
        <f t="shared" si="132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507.8</v>
      </c>
      <c r="R2082" s="7">
        <f t="shared" si="133"/>
        <v>2564</v>
      </c>
      <c r="S2082" t="s">
        <v>8323</v>
      </c>
      <c r="T2082" t="s">
        <v>8353</v>
      </c>
    </row>
    <row r="2083" spans="1:20" ht="42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31"/>
        <v>41045.207638888889</v>
      </c>
      <c r="K2083">
        <v>1333597555</v>
      </c>
      <c r="L2083" s="10">
        <f t="shared" si="132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114.57142857142857</v>
      </c>
      <c r="R2083" s="7">
        <f t="shared" si="133"/>
        <v>2032.5</v>
      </c>
      <c r="S2083" t="s">
        <v>8329</v>
      </c>
      <c r="T2083" t="s">
        <v>8333</v>
      </c>
    </row>
    <row r="2084" spans="1:20" ht="42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31"/>
        <v>40871.161990740737</v>
      </c>
      <c r="K2084">
        <v>1316919196</v>
      </c>
      <c r="L2084" s="10">
        <f t="shared" si="132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110.73333333333333</v>
      </c>
      <c r="R2084" s="7">
        <f t="shared" si="133"/>
        <v>849.5</v>
      </c>
      <c r="S2084" t="s">
        <v>8329</v>
      </c>
      <c r="T2084" t="s">
        <v>8333</v>
      </c>
    </row>
    <row r="2085" spans="1:20" ht="42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31"/>
        <v>41064.72216435185</v>
      </c>
      <c r="K2085">
        <v>1336238395</v>
      </c>
      <c r="L2085" s="10">
        <f t="shared" si="132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113.33333333333333</v>
      </c>
      <c r="R2085" s="7">
        <f t="shared" si="133"/>
        <v>437.5</v>
      </c>
      <c r="S2085" t="s">
        <v>8329</v>
      </c>
      <c r="T2085" t="s">
        <v>8333</v>
      </c>
    </row>
    <row r="2086" spans="1:20" ht="42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31"/>
        <v>41763.290972222225</v>
      </c>
      <c r="K2086">
        <v>1396468782</v>
      </c>
      <c r="L2086" s="10">
        <f t="shared" si="132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108.33333333333333</v>
      </c>
      <c r="R2086" s="7">
        <f t="shared" si="133"/>
        <v>1648</v>
      </c>
      <c r="S2086" t="s">
        <v>8329</v>
      </c>
      <c r="T2086" t="s">
        <v>8333</v>
      </c>
    </row>
    <row r="2087" spans="1:20" ht="42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31"/>
        <v>41105.835497685184</v>
      </c>
      <c r="K2087">
        <v>1339790587</v>
      </c>
      <c r="L2087" s="10">
        <f t="shared" si="132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123.53333333333335</v>
      </c>
      <c r="R2087" s="7">
        <f t="shared" si="133"/>
        <v>3747.5</v>
      </c>
      <c r="S2087" t="s">
        <v>8329</v>
      </c>
      <c r="T2087" t="s">
        <v>8333</v>
      </c>
    </row>
    <row r="2088" spans="1:20" ht="42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31"/>
        <v>40891.207638888889</v>
      </c>
      <c r="K2088">
        <v>1321200332</v>
      </c>
      <c r="L2088" s="10">
        <f t="shared" si="132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100.69999999999999</v>
      </c>
      <c r="R2088" s="7">
        <f t="shared" si="133"/>
        <v>2031.5</v>
      </c>
      <c r="S2088" t="s">
        <v>8329</v>
      </c>
      <c r="T2088" t="s">
        <v>8333</v>
      </c>
    </row>
    <row r="2089" spans="1:20" ht="42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31"/>
        <v>40794.204375000001</v>
      </c>
      <c r="K2089">
        <v>1312865658</v>
      </c>
      <c r="L2089" s="10">
        <f t="shared" si="132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103.53333333333335</v>
      </c>
      <c r="R2089" s="7">
        <f t="shared" si="133"/>
        <v>789</v>
      </c>
      <c r="S2089" t="s">
        <v>8329</v>
      </c>
      <c r="T2089" t="s">
        <v>8333</v>
      </c>
    </row>
    <row r="2090" spans="1:20" ht="42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31"/>
        <v>40432.165972222225</v>
      </c>
      <c r="K2090">
        <v>1281028152</v>
      </c>
      <c r="L2090" s="10">
        <f t="shared" si="132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115.51066666666668</v>
      </c>
      <c r="R2090" s="7">
        <f t="shared" si="133"/>
        <v>1770.16</v>
      </c>
      <c r="S2090" t="s">
        <v>8329</v>
      </c>
      <c r="T2090" t="s">
        <v>8333</v>
      </c>
    </row>
    <row r="2091" spans="1:20" ht="28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31"/>
        <v>41488.076319444444</v>
      </c>
      <c r="K2091">
        <v>1372384194</v>
      </c>
      <c r="L2091" s="10">
        <f t="shared" si="132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120.4004</v>
      </c>
      <c r="R2091" s="7">
        <f t="shared" si="133"/>
        <v>1536.0050000000001</v>
      </c>
      <c r="S2091" t="s">
        <v>8329</v>
      </c>
      <c r="T2091" t="s">
        <v>8333</v>
      </c>
    </row>
    <row r="2092" spans="1:20" ht="42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31"/>
        <v>41329.381423611114</v>
      </c>
      <c r="K2092">
        <v>1359104955</v>
      </c>
      <c r="L2092" s="10">
        <f t="shared" si="132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115.040375</v>
      </c>
      <c r="R2092" s="7">
        <f t="shared" si="133"/>
        <v>4681.6149999999998</v>
      </c>
      <c r="S2092" t="s">
        <v>8329</v>
      </c>
      <c r="T2092" t="s">
        <v>8333</v>
      </c>
    </row>
    <row r="2093" spans="1:20" ht="42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31"/>
        <v>40603.833333333336</v>
      </c>
      <c r="K2093">
        <v>1294818278</v>
      </c>
      <c r="L2093" s="10">
        <f t="shared" si="132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120.46777777777777</v>
      </c>
      <c r="R2093" s="7">
        <f t="shared" si="133"/>
        <v>10965.1</v>
      </c>
      <c r="S2093" t="s">
        <v>8329</v>
      </c>
      <c r="T2093" t="s">
        <v>8333</v>
      </c>
    </row>
    <row r="2094" spans="1:20" ht="42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31"/>
        <v>40823.707546296297</v>
      </c>
      <c r="K2094">
        <v>1312822732</v>
      </c>
      <c r="L2094" s="10">
        <f t="shared" si="132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101.28333333333333</v>
      </c>
      <c r="R2094" s="7">
        <f t="shared" si="133"/>
        <v>3066</v>
      </c>
      <c r="S2094" t="s">
        <v>8329</v>
      </c>
      <c r="T2094" t="s">
        <v>8333</v>
      </c>
    </row>
    <row r="2095" spans="1:20" ht="42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31"/>
        <v>41265.896203703705</v>
      </c>
      <c r="K2095">
        <v>1351024232</v>
      </c>
      <c r="L2095" s="10">
        <f t="shared" si="132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102.46666666666667</v>
      </c>
      <c r="R2095" s="7">
        <f t="shared" si="133"/>
        <v>780</v>
      </c>
      <c r="S2095" t="s">
        <v>8329</v>
      </c>
      <c r="T2095" t="s">
        <v>8333</v>
      </c>
    </row>
    <row r="2096" spans="1:20" ht="42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31"/>
        <v>40973.125</v>
      </c>
      <c r="K2096">
        <v>1327969730</v>
      </c>
      <c r="L2096" s="10">
        <f t="shared" si="132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120.54285714285714</v>
      </c>
      <c r="R2096" s="7">
        <f t="shared" si="133"/>
        <v>2145.5</v>
      </c>
      <c r="S2096" t="s">
        <v>8329</v>
      </c>
      <c r="T2096" t="s">
        <v>8333</v>
      </c>
    </row>
    <row r="2097" spans="1:20" ht="42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31"/>
        <v>40818.733483796292</v>
      </c>
      <c r="K2097">
        <v>1312392973</v>
      </c>
      <c r="L2097" s="10">
        <f t="shared" si="132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100</v>
      </c>
      <c r="R2097" s="7">
        <f t="shared" si="133"/>
        <v>1261</v>
      </c>
      <c r="S2097" t="s">
        <v>8329</v>
      </c>
      <c r="T2097" t="s">
        <v>8333</v>
      </c>
    </row>
    <row r="2098" spans="1:20" ht="42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31"/>
        <v>41208.165972222225</v>
      </c>
      <c r="K2098">
        <v>1349892735</v>
      </c>
      <c r="L2098" s="10">
        <f t="shared" si="132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101.66666666666666</v>
      </c>
      <c r="R2098" s="7">
        <f t="shared" si="133"/>
        <v>312</v>
      </c>
      <c r="S2098" t="s">
        <v>8329</v>
      </c>
      <c r="T2098" t="s">
        <v>8333</v>
      </c>
    </row>
    <row r="2099" spans="1:20" ht="42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31"/>
        <v>40878.626562500001</v>
      </c>
      <c r="K2099">
        <v>1317564135</v>
      </c>
      <c r="L2099" s="10">
        <f t="shared" si="132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100</v>
      </c>
      <c r="R2099" s="7">
        <f t="shared" si="133"/>
        <v>1519</v>
      </c>
      <c r="S2099" t="s">
        <v>8329</v>
      </c>
      <c r="T2099" t="s">
        <v>8333</v>
      </c>
    </row>
    <row r="2100" spans="1:20" ht="42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31"/>
        <v>40976.11383101852</v>
      </c>
      <c r="K2100">
        <v>1328582635</v>
      </c>
      <c r="L2100" s="10">
        <f t="shared" si="132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100.33333333333334</v>
      </c>
      <c r="R2100" s="7">
        <f t="shared" si="133"/>
        <v>3026</v>
      </c>
      <c r="S2100" t="s">
        <v>8329</v>
      </c>
      <c r="T2100" t="s">
        <v>8333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31"/>
        <v>42187.152777777781</v>
      </c>
      <c r="K2101">
        <v>1434650084</v>
      </c>
      <c r="L2101" s="10">
        <f t="shared" si="132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132.36666666666665</v>
      </c>
      <c r="R2101" s="7">
        <f t="shared" si="133"/>
        <v>2017</v>
      </c>
      <c r="S2101" t="s">
        <v>8329</v>
      </c>
      <c r="T2101" t="s">
        <v>8333</v>
      </c>
    </row>
    <row r="2102" spans="1:20" ht="42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31"/>
        <v>41090.165972222225</v>
      </c>
      <c r="K2102">
        <v>1339704141</v>
      </c>
      <c r="L2102" s="10">
        <f t="shared" si="132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136.66666666666666</v>
      </c>
      <c r="R2102" s="7">
        <f t="shared" si="133"/>
        <v>423.5</v>
      </c>
      <c r="S2102" t="s">
        <v>8329</v>
      </c>
      <c r="T2102" t="s">
        <v>8333</v>
      </c>
    </row>
    <row r="2103" spans="1:20" ht="42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31"/>
        <v>40952.149467592593</v>
      </c>
      <c r="K2103">
        <v>1323920114</v>
      </c>
      <c r="L2103" s="10">
        <f t="shared" si="132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113.25</v>
      </c>
      <c r="R2103" s="7">
        <f t="shared" si="133"/>
        <v>1154.5</v>
      </c>
      <c r="S2103" t="s">
        <v>8329</v>
      </c>
      <c r="T2103" t="s">
        <v>8333</v>
      </c>
    </row>
    <row r="2104" spans="1:20" ht="42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31"/>
        <v>40668.868611111109</v>
      </c>
      <c r="K2104">
        <v>1302036648</v>
      </c>
      <c r="L2104" s="10">
        <f t="shared" si="132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136</v>
      </c>
      <c r="R2104" s="7">
        <f t="shared" si="133"/>
        <v>699</v>
      </c>
      <c r="S2104" t="s">
        <v>8329</v>
      </c>
      <c r="T2104" t="s">
        <v>8333</v>
      </c>
    </row>
    <row r="2105" spans="1:20" ht="28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31"/>
        <v>41222.7966087963</v>
      </c>
      <c r="K2105">
        <v>1349892427</v>
      </c>
      <c r="L2105" s="10">
        <f t="shared" si="132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146.12318374694613</v>
      </c>
      <c r="R2105" s="7">
        <f t="shared" si="133"/>
        <v>5739.5</v>
      </c>
      <c r="S2105" t="s">
        <v>8329</v>
      </c>
      <c r="T2105" t="s">
        <v>8333</v>
      </c>
    </row>
    <row r="2106" spans="1:20" ht="42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31"/>
        <v>41425</v>
      </c>
      <c r="K2106">
        <v>1367286434</v>
      </c>
      <c r="L2106" s="10">
        <f t="shared" si="132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ref="Q2106:Q2169" si="134">(1+((E2106-D2106)/D2106))*100</f>
        <v>129.5</v>
      </c>
      <c r="R2106" s="7">
        <f t="shared" si="133"/>
        <v>536.5</v>
      </c>
      <c r="S2106" t="s">
        <v>8329</v>
      </c>
      <c r="T2106" t="s">
        <v>8333</v>
      </c>
    </row>
    <row r="2107" spans="1:20" ht="28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31"/>
        <v>41964.166666666672</v>
      </c>
      <c r="K2107">
        <v>1415472953</v>
      </c>
      <c r="L2107" s="10">
        <f t="shared" si="132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4"/>
        <v>254</v>
      </c>
      <c r="R2107" s="7">
        <f t="shared" si="133"/>
        <v>2589.5</v>
      </c>
      <c r="S2107" t="s">
        <v>8329</v>
      </c>
      <c r="T2107" t="s">
        <v>8333</v>
      </c>
    </row>
    <row r="2108" spans="1:20" ht="42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31"/>
        <v>41300.21497685185</v>
      </c>
      <c r="K2108">
        <v>1356584974</v>
      </c>
      <c r="L2108" s="10">
        <f t="shared" si="132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4"/>
        <v>107.04545454545456</v>
      </c>
      <c r="R2108" s="7">
        <f t="shared" si="133"/>
        <v>1199.5</v>
      </c>
      <c r="S2108" t="s">
        <v>8329</v>
      </c>
      <c r="T2108" t="s">
        <v>8333</v>
      </c>
    </row>
    <row r="2109" spans="1:20" ht="42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31"/>
        <v>41955.752233796295</v>
      </c>
      <c r="K2109">
        <v>1413997393</v>
      </c>
      <c r="L2109" s="10">
        <f t="shared" si="132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4"/>
        <v>107.73299999999999</v>
      </c>
      <c r="R2109" s="7">
        <f t="shared" si="133"/>
        <v>1106.33</v>
      </c>
      <c r="S2109" t="s">
        <v>8329</v>
      </c>
      <c r="T2109" t="s">
        <v>8333</v>
      </c>
    </row>
    <row r="2110" spans="1:20" ht="42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31"/>
        <v>41162.163194444445</v>
      </c>
      <c r="K2110">
        <v>1344917580</v>
      </c>
      <c r="L2110" s="10">
        <f t="shared" si="132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4"/>
        <v>107.31250000000001</v>
      </c>
      <c r="R2110" s="7">
        <f t="shared" si="133"/>
        <v>8680.5</v>
      </c>
      <c r="S2110" t="s">
        <v>8329</v>
      </c>
      <c r="T2110" t="s">
        <v>8333</v>
      </c>
    </row>
    <row r="2111" spans="1:20" ht="28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31"/>
        <v>42190.708530092597</v>
      </c>
      <c r="K2111">
        <v>1433523617</v>
      </c>
      <c r="L2111" s="10">
        <f t="shared" si="132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4"/>
        <v>106.52500000000001</v>
      </c>
      <c r="R2111" s="7">
        <f t="shared" si="133"/>
        <v>2150.5</v>
      </c>
      <c r="S2111" t="s">
        <v>8329</v>
      </c>
      <c r="T2111" t="s">
        <v>8333</v>
      </c>
    </row>
    <row r="2112" spans="1:20" ht="28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31"/>
        <v>41787.207638888889</v>
      </c>
      <c r="K2112">
        <v>1398873969</v>
      </c>
      <c r="L2112" s="10">
        <f t="shared" si="132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4"/>
        <v>100.35000000000001</v>
      </c>
      <c r="R2112" s="7">
        <f t="shared" si="133"/>
        <v>1022.5</v>
      </c>
      <c r="S2112" t="s">
        <v>8329</v>
      </c>
      <c r="T2112" t="s">
        <v>8333</v>
      </c>
    </row>
    <row r="2113" spans="1:20" ht="42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31"/>
        <v>40770.041666666664</v>
      </c>
      <c r="K2113">
        <v>1307594625</v>
      </c>
      <c r="L2113" s="10">
        <f t="shared" si="132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4"/>
        <v>106.5</v>
      </c>
      <c r="R2113" s="7">
        <f t="shared" si="133"/>
        <v>1084.5</v>
      </c>
      <c r="S2113" t="s">
        <v>8329</v>
      </c>
      <c r="T2113" t="s">
        <v>8333</v>
      </c>
    </row>
    <row r="2114" spans="1:20" ht="42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31"/>
        <v>41379.928159722222</v>
      </c>
      <c r="K2114">
        <v>1364854593</v>
      </c>
      <c r="L2114" s="10">
        <f t="shared" si="132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4"/>
        <v>100</v>
      </c>
      <c r="R2114" s="7">
        <f t="shared" si="133"/>
        <v>155.5</v>
      </c>
      <c r="S2114" t="s">
        <v>8329</v>
      </c>
      <c r="T2114" t="s">
        <v>8333</v>
      </c>
    </row>
    <row r="2115" spans="1:20" ht="28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5">(((I2115/60)/60)/24)+DATE(1970,1,1)</f>
        <v>41905.86546296296</v>
      </c>
      <c r="K2115">
        <v>1408481176</v>
      </c>
      <c r="L2115" s="10">
        <f t="shared" ref="L2115:L2178" si="136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4"/>
        <v>104.85714285714285</v>
      </c>
      <c r="R2115" s="7">
        <f t="shared" ref="R2115:R2178" si="137">AVERAGE(E2115,N2115)</f>
        <v>3723.5</v>
      </c>
      <c r="S2115" t="s">
        <v>8329</v>
      </c>
      <c r="T2115" t="s">
        <v>8333</v>
      </c>
    </row>
    <row r="2116" spans="1:20" ht="42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5"/>
        <v>40521.207638888889</v>
      </c>
      <c r="K2116">
        <v>1286480070</v>
      </c>
      <c r="L2116" s="10">
        <f t="shared" si="136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104.69999999999999</v>
      </c>
      <c r="R2116" s="7">
        <f t="shared" si="137"/>
        <v>2691</v>
      </c>
      <c r="S2116" t="s">
        <v>8329</v>
      </c>
      <c r="T2116" t="s">
        <v>8333</v>
      </c>
    </row>
    <row r="2117" spans="1:20" ht="42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5"/>
        <v>40594.081030092595</v>
      </c>
      <c r="K2117">
        <v>1295575001</v>
      </c>
      <c r="L2117" s="10">
        <f t="shared" si="136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225.66666666666669</v>
      </c>
      <c r="R2117" s="7">
        <f t="shared" si="137"/>
        <v>1710.5</v>
      </c>
      <c r="S2117" t="s">
        <v>8329</v>
      </c>
      <c r="T2117" t="s">
        <v>8333</v>
      </c>
    </row>
    <row r="2118" spans="1:20" ht="42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5"/>
        <v>41184.777812500004</v>
      </c>
      <c r="K2118">
        <v>1345056003</v>
      </c>
      <c r="L2118" s="10">
        <f t="shared" si="136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100.90416666666667</v>
      </c>
      <c r="R2118" s="7">
        <f t="shared" si="137"/>
        <v>24263</v>
      </c>
      <c r="S2118" t="s">
        <v>8329</v>
      </c>
      <c r="T2118" t="s">
        <v>8333</v>
      </c>
    </row>
    <row r="2119" spans="1:20" ht="42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5"/>
        <v>42304.207638888889</v>
      </c>
      <c r="K2119">
        <v>1444699549</v>
      </c>
      <c r="L2119" s="10">
        <f t="shared" si="136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147.75</v>
      </c>
      <c r="R2119" s="7">
        <f t="shared" si="137"/>
        <v>904</v>
      </c>
      <c r="S2119" t="s">
        <v>8329</v>
      </c>
      <c r="T2119" t="s">
        <v>8333</v>
      </c>
    </row>
    <row r="2120" spans="1:20" ht="28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5"/>
        <v>40748.839537037034</v>
      </c>
      <c r="K2120">
        <v>1308946136</v>
      </c>
      <c r="L2120" s="10">
        <f t="shared" si="136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134.61099999999999</v>
      </c>
      <c r="R2120" s="7">
        <f t="shared" si="137"/>
        <v>681.55499999999995</v>
      </c>
      <c r="S2120" t="s">
        <v>8329</v>
      </c>
      <c r="T2120" t="s">
        <v>8333</v>
      </c>
    </row>
    <row r="2121" spans="1:20" ht="42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5"/>
        <v>41137.130150462966</v>
      </c>
      <c r="K2121">
        <v>1342494445</v>
      </c>
      <c r="L2121" s="10">
        <f t="shared" si="136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100.75</v>
      </c>
      <c r="R2121" s="7">
        <f t="shared" si="137"/>
        <v>1018.5</v>
      </c>
      <c r="S2121" t="s">
        <v>8329</v>
      </c>
      <c r="T2121" t="s">
        <v>8333</v>
      </c>
    </row>
    <row r="2122" spans="1:20" ht="42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5"/>
        <v>41640.964537037034</v>
      </c>
      <c r="K2122">
        <v>1384384136</v>
      </c>
      <c r="L2122" s="10">
        <f t="shared" si="136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100.880375</v>
      </c>
      <c r="R2122" s="7">
        <f t="shared" si="137"/>
        <v>4069.7150000000001</v>
      </c>
      <c r="S2122" t="s">
        <v>8329</v>
      </c>
      <c r="T2122" t="s">
        <v>8333</v>
      </c>
    </row>
    <row r="2123" spans="1:20" ht="28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5"/>
        <v>42746.7424537037</v>
      </c>
      <c r="K2123">
        <v>1481564948</v>
      </c>
      <c r="L2123" s="10">
        <f t="shared" si="136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0.56800000000000184</v>
      </c>
      <c r="R2123" s="7">
        <f t="shared" si="137"/>
        <v>147</v>
      </c>
      <c r="S2123" t="s">
        <v>8337</v>
      </c>
      <c r="T2123" t="s">
        <v>8338</v>
      </c>
    </row>
    <row r="2124" spans="1:20" ht="42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5"/>
        <v>42742.300567129627</v>
      </c>
      <c r="K2124">
        <v>1481181169</v>
      </c>
      <c r="L2124" s="10">
        <f t="shared" si="136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0.38749999999999618</v>
      </c>
      <c r="R2124" s="7">
        <f t="shared" si="137"/>
        <v>156.5</v>
      </c>
      <c r="S2124" t="s">
        <v>8337</v>
      </c>
      <c r="T2124" t="s">
        <v>8338</v>
      </c>
    </row>
    <row r="2125" spans="1:20" ht="57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5"/>
        <v>40252.290972222225</v>
      </c>
      <c r="K2125">
        <v>1263982307</v>
      </c>
      <c r="L2125" s="10">
        <f t="shared" si="136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9.9999999999999982</v>
      </c>
      <c r="R2125" s="7">
        <f t="shared" si="137"/>
        <v>27.5</v>
      </c>
      <c r="S2125" t="s">
        <v>8337</v>
      </c>
      <c r="T2125" t="s">
        <v>8338</v>
      </c>
    </row>
    <row r="2126" spans="1:20" ht="42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5"/>
        <v>40512.208333333336</v>
      </c>
      <c r="K2126">
        <v>1286930435</v>
      </c>
      <c r="L2126" s="10">
        <f t="shared" si="136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10.45454545454545</v>
      </c>
      <c r="R2126" s="7">
        <f t="shared" si="137"/>
        <v>60</v>
      </c>
      <c r="S2126" t="s">
        <v>8337</v>
      </c>
      <c r="T2126" t="s">
        <v>8338</v>
      </c>
    </row>
    <row r="2127" spans="1:20" ht="42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5"/>
        <v>42221.023530092592</v>
      </c>
      <c r="K2127">
        <v>1436142833</v>
      </c>
      <c r="L2127" s="10">
        <f t="shared" si="136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1.419999999999999</v>
      </c>
      <c r="R2127" s="7">
        <f t="shared" si="137"/>
        <v>439.5</v>
      </c>
      <c r="S2127" t="s">
        <v>8337</v>
      </c>
      <c r="T2127" t="s">
        <v>8338</v>
      </c>
    </row>
    <row r="2128" spans="1:20" ht="42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5"/>
        <v>41981.973229166666</v>
      </c>
      <c r="K2128">
        <v>1415488887</v>
      </c>
      <c r="L2128" s="10">
        <f t="shared" si="136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4.9999999999994493E-2</v>
      </c>
      <c r="R2128" s="7">
        <f t="shared" si="137"/>
        <v>6</v>
      </c>
      <c r="S2128" t="s">
        <v>8337</v>
      </c>
      <c r="T2128" t="s">
        <v>8338</v>
      </c>
    </row>
    <row r="2129" spans="1:20" ht="28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5"/>
        <v>42075.463692129633</v>
      </c>
      <c r="K2129">
        <v>1423570063</v>
      </c>
      <c r="L2129" s="10">
        <f t="shared" si="136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28.842857142857149</v>
      </c>
      <c r="R2129" s="7">
        <f t="shared" si="137"/>
        <v>4156</v>
      </c>
      <c r="S2129" t="s">
        <v>8337</v>
      </c>
      <c r="T2129" t="s">
        <v>8338</v>
      </c>
    </row>
    <row r="2130" spans="1:20" ht="42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5"/>
        <v>41903.772789351853</v>
      </c>
      <c r="K2130">
        <v>1406140369</v>
      </c>
      <c r="L2130" s="10">
        <f t="shared" si="13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0.16666666666667052</v>
      </c>
      <c r="R2130" s="7">
        <f t="shared" si="137"/>
        <v>13</v>
      </c>
      <c r="S2130" t="s">
        <v>8337</v>
      </c>
      <c r="T2130" t="s">
        <v>8338</v>
      </c>
    </row>
    <row r="2131" spans="1:20" ht="42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5"/>
        <v>42439.024305555555</v>
      </c>
      <c r="K2131">
        <v>1454978100</v>
      </c>
      <c r="L2131" s="10">
        <f t="shared" si="13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11.799999999999999</v>
      </c>
      <c r="R2131" s="7">
        <f t="shared" si="137"/>
        <v>124</v>
      </c>
      <c r="S2131" t="s">
        <v>8337</v>
      </c>
      <c r="T2131" t="s">
        <v>8338</v>
      </c>
    </row>
    <row r="2132" spans="1:20" ht="28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5"/>
        <v>41867.086377314816</v>
      </c>
      <c r="K2132">
        <v>1405130663</v>
      </c>
      <c r="L2132" s="10">
        <f t="shared" si="13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0.20238095238095388</v>
      </c>
      <c r="R2132" s="7">
        <f t="shared" si="137"/>
        <v>44.5</v>
      </c>
      <c r="S2132" t="s">
        <v>8337</v>
      </c>
      <c r="T2132" t="s">
        <v>8338</v>
      </c>
    </row>
    <row r="2133" spans="1:20" ht="42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5"/>
        <v>42197.207071759258</v>
      </c>
      <c r="K2133">
        <v>1434085091</v>
      </c>
      <c r="L2133" s="10">
        <f t="shared" si="13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5.0000000000000044</v>
      </c>
      <c r="R2133" s="7">
        <f t="shared" si="137"/>
        <v>14</v>
      </c>
      <c r="S2133" t="s">
        <v>8337</v>
      </c>
      <c r="T2133" t="s">
        <v>8338</v>
      </c>
    </row>
    <row r="2134" spans="1:20" ht="42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5"/>
        <v>41673.487175925926</v>
      </c>
      <c r="K2134">
        <v>1388835692</v>
      </c>
      <c r="L2134" s="10">
        <f t="shared" si="13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2.1129900000000035</v>
      </c>
      <c r="R2134" s="7">
        <f t="shared" si="137"/>
        <v>1105.9949999999999</v>
      </c>
      <c r="S2134" t="s">
        <v>8337</v>
      </c>
      <c r="T2134" t="s">
        <v>8338</v>
      </c>
    </row>
    <row r="2135" spans="1:20" ht="42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5"/>
        <v>40657.290972222225</v>
      </c>
      <c r="K2135">
        <v>1300328399</v>
      </c>
      <c r="L2135" s="10">
        <f t="shared" si="13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1.6000000000000014</v>
      </c>
      <c r="R2135" s="7">
        <f t="shared" si="137"/>
        <v>9.5</v>
      </c>
      <c r="S2135" t="s">
        <v>8337</v>
      </c>
      <c r="T2135" t="s">
        <v>8338</v>
      </c>
    </row>
    <row r="2136" spans="1:20" ht="42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5"/>
        <v>41391.886469907404</v>
      </c>
      <c r="K2136">
        <v>1364505391</v>
      </c>
      <c r="L2136" s="10">
        <f t="shared" si="13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1.7333333333333312</v>
      </c>
      <c r="R2136" s="7">
        <f t="shared" si="137"/>
        <v>53.5</v>
      </c>
      <c r="S2136" t="s">
        <v>8337</v>
      </c>
      <c r="T2136" t="s">
        <v>8338</v>
      </c>
    </row>
    <row r="2137" spans="1:20" ht="42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5"/>
        <v>41186.963344907403</v>
      </c>
      <c r="K2137">
        <v>1346800033</v>
      </c>
      <c r="L2137" s="10">
        <f t="shared" si="136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9.5600000000000023</v>
      </c>
      <c r="R2137" s="7">
        <f t="shared" si="137"/>
        <v>250</v>
      </c>
      <c r="S2137" t="s">
        <v>8337</v>
      </c>
      <c r="T2137" t="s">
        <v>8338</v>
      </c>
    </row>
    <row r="2138" spans="1:20" ht="42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5"/>
        <v>41566.509097222224</v>
      </c>
      <c r="K2138">
        <v>1379592786</v>
      </c>
      <c r="L2138" s="10">
        <f t="shared" si="13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5.9612500000005841E-2</v>
      </c>
      <c r="R2138" s="7">
        <f t="shared" si="137"/>
        <v>25.844999999999999</v>
      </c>
      <c r="S2138" t="s">
        <v>8337</v>
      </c>
      <c r="T2138" t="s">
        <v>8338</v>
      </c>
    </row>
    <row r="2139" spans="1:20" ht="42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5"/>
        <v>41978.771168981482</v>
      </c>
      <c r="K2139">
        <v>1415212229</v>
      </c>
      <c r="L2139" s="10">
        <f t="shared" si="13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28.405999999999999</v>
      </c>
      <c r="R2139" s="7">
        <f t="shared" si="137"/>
        <v>7368.5</v>
      </c>
      <c r="S2139" t="s">
        <v>8337</v>
      </c>
      <c r="T2139" t="s">
        <v>8338</v>
      </c>
    </row>
    <row r="2140" spans="1:20" ht="28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5"/>
        <v>41587.054849537039</v>
      </c>
      <c r="K2140">
        <v>1381364339</v>
      </c>
      <c r="L2140" s="10">
        <f t="shared" si="13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12.8</v>
      </c>
      <c r="R2140" s="7">
        <f t="shared" si="137"/>
        <v>70</v>
      </c>
      <c r="S2140" t="s">
        <v>8337</v>
      </c>
      <c r="T2140" t="s">
        <v>8338</v>
      </c>
    </row>
    <row r="2141" spans="1:20" ht="42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5"/>
        <v>42677.750092592592</v>
      </c>
      <c r="K2141">
        <v>1475604008</v>
      </c>
      <c r="L2141" s="10">
        <f t="shared" si="13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5.4200000000000026</v>
      </c>
      <c r="R2141" s="7">
        <f t="shared" si="137"/>
        <v>841</v>
      </c>
      <c r="S2141" t="s">
        <v>8337</v>
      </c>
      <c r="T2141" t="s">
        <v>8338</v>
      </c>
    </row>
    <row r="2142" spans="1:20" ht="42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5"/>
        <v>41285.833611111113</v>
      </c>
      <c r="K2142">
        <v>1355342424</v>
      </c>
      <c r="L2142" s="10">
        <f t="shared" si="13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0.11200000000000099</v>
      </c>
      <c r="R2142" s="7">
        <f t="shared" si="137"/>
        <v>285.5</v>
      </c>
      <c r="S2142" t="s">
        <v>8337</v>
      </c>
      <c r="T2142" t="s">
        <v>8338</v>
      </c>
    </row>
    <row r="2143" spans="1:20" ht="42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5"/>
        <v>41957.277303240742</v>
      </c>
      <c r="K2143">
        <v>1413351559</v>
      </c>
      <c r="L2143" s="10">
        <f t="shared" si="13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7">
        <f t="shared" si="137"/>
        <v>0</v>
      </c>
      <c r="S2143" t="s">
        <v>8337</v>
      </c>
      <c r="T2143" t="s">
        <v>8338</v>
      </c>
    </row>
    <row r="2144" spans="1:20" ht="42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5"/>
        <v>42368.701504629629</v>
      </c>
      <c r="K2144">
        <v>1449075010</v>
      </c>
      <c r="L2144" s="10">
        <f t="shared" si="13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5.7238095238095195</v>
      </c>
      <c r="R2144" s="7">
        <f t="shared" si="137"/>
        <v>306.5</v>
      </c>
      <c r="S2144" t="s">
        <v>8337</v>
      </c>
      <c r="T2144" t="s">
        <v>8338</v>
      </c>
    </row>
    <row r="2145" spans="1:20" ht="42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5"/>
        <v>40380.791666666664</v>
      </c>
      <c r="K2145">
        <v>1275599812</v>
      </c>
      <c r="L2145" s="10">
        <f t="shared" si="13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11.250000000000004</v>
      </c>
      <c r="R2145" s="7">
        <f t="shared" si="137"/>
        <v>115</v>
      </c>
      <c r="S2145" t="s">
        <v>8337</v>
      </c>
      <c r="T2145" t="s">
        <v>8338</v>
      </c>
    </row>
    <row r="2146" spans="1:20" ht="28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5"/>
        <v>41531.546759259261</v>
      </c>
      <c r="K2146">
        <v>1376399240</v>
      </c>
      <c r="L2146" s="10">
        <f t="shared" si="13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1.7098591549295827</v>
      </c>
      <c r="R2146" s="7">
        <f t="shared" si="137"/>
        <v>315.5</v>
      </c>
      <c r="S2146" t="s">
        <v>8337</v>
      </c>
      <c r="T2146" t="s">
        <v>8338</v>
      </c>
    </row>
    <row r="2147" spans="1:20" ht="42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5"/>
        <v>41605.279097222221</v>
      </c>
      <c r="K2147">
        <v>1382938914</v>
      </c>
      <c r="L2147" s="10">
        <f t="shared" si="13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30.433333333333334</v>
      </c>
      <c r="R2147" s="7">
        <f t="shared" si="137"/>
        <v>2327</v>
      </c>
      <c r="S2147" t="s">
        <v>8337</v>
      </c>
      <c r="T2147" t="s">
        <v>8338</v>
      </c>
    </row>
    <row r="2148" spans="1:20" ht="42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5"/>
        <v>42411.679513888885</v>
      </c>
      <c r="K2148">
        <v>1453997910</v>
      </c>
      <c r="L2148" s="10">
        <f t="shared" si="13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1.9999999999997797E-2</v>
      </c>
      <c r="R2148" s="7">
        <f t="shared" si="137"/>
        <v>1</v>
      </c>
      <c r="S2148" t="s">
        <v>8337</v>
      </c>
      <c r="T2148" t="s">
        <v>8338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5"/>
        <v>41959.337361111116</v>
      </c>
      <c r="K2149">
        <v>1413356748</v>
      </c>
      <c r="L2149" s="10">
        <f t="shared" si="13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0.69641025641025145</v>
      </c>
      <c r="R2149" s="7">
        <f t="shared" si="137"/>
        <v>1385.5</v>
      </c>
      <c r="S2149" t="s">
        <v>8337</v>
      </c>
      <c r="T2149" t="s">
        <v>8338</v>
      </c>
    </row>
    <row r="2150" spans="1:20" ht="42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5"/>
        <v>42096.691921296297</v>
      </c>
      <c r="K2150">
        <v>1425404182</v>
      </c>
      <c r="L2150" s="10">
        <f t="shared" si="13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2.0000000000000018</v>
      </c>
      <c r="R2150" s="7">
        <f t="shared" si="137"/>
        <v>2</v>
      </c>
      <c r="S2150" t="s">
        <v>8337</v>
      </c>
      <c r="T2150" t="s">
        <v>8338</v>
      </c>
    </row>
    <row r="2151" spans="1:20" ht="57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5"/>
        <v>40390</v>
      </c>
      <c r="K2151">
        <v>1277512556</v>
      </c>
      <c r="L2151" s="10">
        <f t="shared" si="13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7">
        <f t="shared" si="137"/>
        <v>0</v>
      </c>
      <c r="S2151" t="s">
        <v>8337</v>
      </c>
      <c r="T2151" t="s">
        <v>8338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5"/>
        <v>42564.284710648149</v>
      </c>
      <c r="K2152">
        <v>1465800599</v>
      </c>
      <c r="L2152" s="10">
        <f t="shared" si="13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0.80999999999999961</v>
      </c>
      <c r="R2152" s="7">
        <f t="shared" si="137"/>
        <v>204.5</v>
      </c>
      <c r="S2152" t="s">
        <v>8337</v>
      </c>
      <c r="T2152" t="s">
        <v>8338</v>
      </c>
    </row>
    <row r="2153" spans="1:20" ht="42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5"/>
        <v>42550.847384259265</v>
      </c>
      <c r="K2153">
        <v>1464639614</v>
      </c>
      <c r="L2153" s="10">
        <f t="shared" si="136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0.26222222222221925</v>
      </c>
      <c r="R2153" s="7">
        <f t="shared" si="137"/>
        <v>62</v>
      </c>
      <c r="S2153" t="s">
        <v>8337</v>
      </c>
      <c r="T2153" t="s">
        <v>8338</v>
      </c>
    </row>
    <row r="2154" spans="1:20" ht="42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5"/>
        <v>41713.790613425925</v>
      </c>
      <c r="K2154">
        <v>1392321509</v>
      </c>
      <c r="L2154" s="10">
        <f t="shared" si="13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0.16666666666667052</v>
      </c>
      <c r="R2154" s="7">
        <f t="shared" si="137"/>
        <v>27</v>
      </c>
      <c r="S2154" t="s">
        <v>8337</v>
      </c>
      <c r="T2154" t="s">
        <v>8338</v>
      </c>
    </row>
    <row r="2155" spans="1:20" ht="42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5"/>
        <v>42014.332638888889</v>
      </c>
      <c r="K2155">
        <v>1417470718</v>
      </c>
      <c r="L2155" s="10">
        <f t="shared" si="13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9.1244548809155113E-3</v>
      </c>
      <c r="R2155" s="7">
        <f t="shared" si="137"/>
        <v>19</v>
      </c>
      <c r="S2155" t="s">
        <v>8337</v>
      </c>
      <c r="T2155" t="s">
        <v>8338</v>
      </c>
    </row>
    <row r="2156" spans="1:20" ht="28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5"/>
        <v>41667.632256944446</v>
      </c>
      <c r="K2156">
        <v>1389193827</v>
      </c>
      <c r="L2156" s="10">
        <f t="shared" si="13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0.80000000000000071</v>
      </c>
      <c r="R2156" s="7">
        <f t="shared" si="137"/>
        <v>2</v>
      </c>
      <c r="S2156" t="s">
        <v>8337</v>
      </c>
      <c r="T2156" t="s">
        <v>8338</v>
      </c>
    </row>
    <row r="2157" spans="1:20" ht="42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5"/>
        <v>42460.70584490741</v>
      </c>
      <c r="K2157">
        <v>1456854985</v>
      </c>
      <c r="L2157" s="10">
        <f t="shared" si="13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2.300000000000002</v>
      </c>
      <c r="R2157" s="7">
        <f t="shared" si="137"/>
        <v>60</v>
      </c>
      <c r="S2157" t="s">
        <v>8337</v>
      </c>
      <c r="T2157" t="s">
        <v>8338</v>
      </c>
    </row>
    <row r="2158" spans="1:20" ht="42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5"/>
        <v>41533.85423611111</v>
      </c>
      <c r="K2158">
        <v>1375475406</v>
      </c>
      <c r="L2158" s="10">
        <f t="shared" si="13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2.666071428571426</v>
      </c>
      <c r="R2158" s="7">
        <f t="shared" si="137"/>
        <v>788</v>
      </c>
      <c r="S2158" t="s">
        <v>8337</v>
      </c>
      <c r="T2158" t="s">
        <v>8338</v>
      </c>
    </row>
    <row r="2159" spans="1:20" ht="28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5"/>
        <v>42727.332638888889</v>
      </c>
      <c r="K2159">
        <v>1479684783</v>
      </c>
      <c r="L2159" s="10">
        <f t="shared" si="13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28.191999999999993</v>
      </c>
      <c r="R2159" s="7">
        <f t="shared" si="137"/>
        <v>10600.5</v>
      </c>
      <c r="S2159" t="s">
        <v>8337</v>
      </c>
      <c r="T2159" t="s">
        <v>8338</v>
      </c>
    </row>
    <row r="2160" spans="1:20" ht="42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5"/>
        <v>41309.853865740741</v>
      </c>
      <c r="K2160">
        <v>1356121774</v>
      </c>
      <c r="L2160" s="10">
        <f t="shared" si="13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6.5900366666666654</v>
      </c>
      <c r="R2160" s="7">
        <f t="shared" si="137"/>
        <v>10040.555</v>
      </c>
      <c r="S2160" t="s">
        <v>8337</v>
      </c>
      <c r="T2160" t="s">
        <v>8338</v>
      </c>
    </row>
    <row r="2161" spans="1:20" ht="57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5"/>
        <v>40740.731180555551</v>
      </c>
      <c r="K2161">
        <v>1308245574</v>
      </c>
      <c r="L2161" s="10">
        <f t="shared" si="136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0.7222222222222241</v>
      </c>
      <c r="R2161" s="7">
        <f t="shared" si="137"/>
        <v>14</v>
      </c>
      <c r="S2161" t="s">
        <v>8337</v>
      </c>
      <c r="T2161" t="s">
        <v>8338</v>
      </c>
    </row>
    <row r="2162" spans="1:20" ht="42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5"/>
        <v>41048.711863425924</v>
      </c>
      <c r="K2162">
        <v>1334855105</v>
      </c>
      <c r="L2162" s="10">
        <f t="shared" si="13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0.8499999999999952</v>
      </c>
      <c r="R2162" s="7">
        <f t="shared" si="137"/>
        <v>50.5</v>
      </c>
      <c r="S2162" t="s">
        <v>8337</v>
      </c>
      <c r="T2162" t="s">
        <v>8338</v>
      </c>
    </row>
    <row r="2163" spans="1:20" ht="28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5"/>
        <v>42270.852534722217</v>
      </c>
      <c r="K2163">
        <v>1440448059</v>
      </c>
      <c r="L2163" s="10">
        <f t="shared" si="136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115.75</v>
      </c>
      <c r="R2163" s="7">
        <f t="shared" si="137"/>
        <v>238</v>
      </c>
      <c r="S2163" t="s">
        <v>8329</v>
      </c>
      <c r="T2163" t="s">
        <v>8330</v>
      </c>
    </row>
    <row r="2164" spans="1:20" ht="42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5"/>
        <v>41844.766099537039</v>
      </c>
      <c r="K2164">
        <v>1403547791</v>
      </c>
      <c r="L2164" s="10">
        <f t="shared" si="13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112.26666666666667</v>
      </c>
      <c r="R2164" s="7">
        <f t="shared" si="137"/>
        <v>2555</v>
      </c>
      <c r="S2164" t="s">
        <v>8329</v>
      </c>
      <c r="T2164" t="s">
        <v>8330</v>
      </c>
    </row>
    <row r="2165" spans="1:20" ht="42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5"/>
        <v>42163.159722222219</v>
      </c>
      <c r="K2165">
        <v>1429306520</v>
      </c>
      <c r="L2165" s="10">
        <f t="shared" si="13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132.20000000000002</v>
      </c>
      <c r="R2165" s="7">
        <f t="shared" si="137"/>
        <v>1674.5</v>
      </c>
      <c r="S2165" t="s">
        <v>8329</v>
      </c>
      <c r="T2165" t="s">
        <v>8330</v>
      </c>
    </row>
    <row r="2166" spans="1:20" ht="28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5"/>
        <v>42546.165972222225</v>
      </c>
      <c r="K2166">
        <v>1464196414</v>
      </c>
      <c r="L2166" s="10">
        <f t="shared" si="13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102.63636363636364</v>
      </c>
      <c r="R2166" s="7">
        <f t="shared" si="137"/>
        <v>2864</v>
      </c>
      <c r="S2166" t="s">
        <v>8329</v>
      </c>
      <c r="T2166" t="s">
        <v>8330</v>
      </c>
    </row>
    <row r="2167" spans="1:20" ht="42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5"/>
        <v>42468.625405092593</v>
      </c>
      <c r="K2167">
        <v>1457539235</v>
      </c>
      <c r="L2167" s="10">
        <f t="shared" si="13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138.64000000000001</v>
      </c>
      <c r="R2167" s="7">
        <f t="shared" si="137"/>
        <v>1791.5</v>
      </c>
      <c r="S2167" t="s">
        <v>8329</v>
      </c>
      <c r="T2167" t="s">
        <v>8330</v>
      </c>
    </row>
    <row r="2168" spans="1:20" ht="57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5"/>
        <v>41978.879837962959</v>
      </c>
      <c r="K2168">
        <v>1413922018</v>
      </c>
      <c r="L2168" s="10">
        <f t="shared" si="13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146.6</v>
      </c>
      <c r="R2168" s="7">
        <f t="shared" si="137"/>
        <v>1482</v>
      </c>
      <c r="S2168" t="s">
        <v>8329</v>
      </c>
      <c r="T2168" t="s">
        <v>8330</v>
      </c>
    </row>
    <row r="2169" spans="1:20" ht="28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5"/>
        <v>41167.066400462965</v>
      </c>
      <c r="K2169">
        <v>1346463337</v>
      </c>
      <c r="L2169" s="10">
        <f t="shared" si="13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120</v>
      </c>
      <c r="R2169" s="7">
        <f t="shared" si="137"/>
        <v>94</v>
      </c>
      <c r="S2169" t="s">
        <v>8329</v>
      </c>
      <c r="T2169" t="s">
        <v>8330</v>
      </c>
    </row>
    <row r="2170" spans="1:20" ht="28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5"/>
        <v>42776.208333333328</v>
      </c>
      <c r="K2170">
        <v>1484058261</v>
      </c>
      <c r="L2170" s="10">
        <f t="shared" si="13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ref="Q2170:Q2233" si="138">(1+((E2170-D2170)/D2170))*100</f>
        <v>121.5816111111111</v>
      </c>
      <c r="R2170" s="7">
        <f t="shared" si="137"/>
        <v>11112.344999999999</v>
      </c>
      <c r="S2170" t="s">
        <v>8329</v>
      </c>
      <c r="T2170" t="s">
        <v>8330</v>
      </c>
    </row>
    <row r="2171" spans="1:20" ht="42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5"/>
        <v>42796.700821759259</v>
      </c>
      <c r="K2171">
        <v>1488214151</v>
      </c>
      <c r="L2171" s="10">
        <f t="shared" si="13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8"/>
        <v>100</v>
      </c>
      <c r="R2171" s="7">
        <f t="shared" si="137"/>
        <v>80</v>
      </c>
      <c r="S2171" t="s">
        <v>8329</v>
      </c>
      <c r="T2171" t="s">
        <v>8330</v>
      </c>
    </row>
    <row r="2172" spans="1:20" ht="42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5"/>
        <v>42238.750254629631</v>
      </c>
      <c r="K2172">
        <v>1436810422</v>
      </c>
      <c r="L2172" s="10">
        <f t="shared" si="13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8"/>
        <v>180.85714285714286</v>
      </c>
      <c r="R2172" s="7">
        <f t="shared" si="137"/>
        <v>326</v>
      </c>
      <c r="S2172" t="s">
        <v>8329</v>
      </c>
      <c r="T2172" t="s">
        <v>8330</v>
      </c>
    </row>
    <row r="2173" spans="1:20" ht="42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5"/>
        <v>42177.208333333328</v>
      </c>
      <c r="K2173">
        <v>1431903495</v>
      </c>
      <c r="L2173" s="10">
        <f t="shared" si="13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8"/>
        <v>106.075</v>
      </c>
      <c r="R2173" s="7">
        <f t="shared" si="137"/>
        <v>2145</v>
      </c>
      <c r="S2173" t="s">
        <v>8329</v>
      </c>
      <c r="T2173" t="s">
        <v>8330</v>
      </c>
    </row>
    <row r="2174" spans="1:20" ht="42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5"/>
        <v>42112.580092592587</v>
      </c>
      <c r="K2174">
        <v>1426773320</v>
      </c>
      <c r="L2174" s="10">
        <f t="shared" si="136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8"/>
        <v>100</v>
      </c>
      <c r="R2174" s="7">
        <f t="shared" si="137"/>
        <v>506.5</v>
      </c>
      <c r="S2174" t="s">
        <v>8329</v>
      </c>
      <c r="T2174" t="s">
        <v>8330</v>
      </c>
    </row>
    <row r="2175" spans="1:20" ht="42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5"/>
        <v>41527.165972222225</v>
      </c>
      <c r="K2175">
        <v>1376066243</v>
      </c>
      <c r="L2175" s="10">
        <f t="shared" si="13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8"/>
        <v>126.92857142857143</v>
      </c>
      <c r="R2175" s="7">
        <f t="shared" si="137"/>
        <v>2710.5</v>
      </c>
      <c r="S2175" t="s">
        <v>8329</v>
      </c>
      <c r="T2175" t="s">
        <v>8330</v>
      </c>
    </row>
    <row r="2176" spans="1:20" ht="42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5"/>
        <v>42495.542905092589</v>
      </c>
      <c r="K2176">
        <v>1459861307</v>
      </c>
      <c r="L2176" s="10">
        <f t="shared" si="13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8"/>
        <v>102.97499999999999</v>
      </c>
      <c r="R2176" s="7">
        <f t="shared" si="137"/>
        <v>2091</v>
      </c>
      <c r="S2176" t="s">
        <v>8329</v>
      </c>
      <c r="T2176" t="s">
        <v>8330</v>
      </c>
    </row>
    <row r="2177" spans="1:20" ht="42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5"/>
        <v>42572.009097222224</v>
      </c>
      <c r="K2177">
        <v>1468455186</v>
      </c>
      <c r="L2177" s="10">
        <f t="shared" si="13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8"/>
        <v>250</v>
      </c>
      <c r="R2177" s="7">
        <f t="shared" si="137"/>
        <v>888</v>
      </c>
      <c r="S2177" t="s">
        <v>8329</v>
      </c>
      <c r="T2177" t="s">
        <v>8330</v>
      </c>
    </row>
    <row r="2178" spans="1:20" ht="42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5"/>
        <v>42126.633206018523</v>
      </c>
      <c r="K2178">
        <v>1427987509</v>
      </c>
      <c r="L2178" s="10">
        <f t="shared" si="136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8"/>
        <v>126.02</v>
      </c>
      <c r="R2178" s="7">
        <f t="shared" si="137"/>
        <v>3186</v>
      </c>
      <c r="S2178" t="s">
        <v>8329</v>
      </c>
      <c r="T2178" t="s">
        <v>8330</v>
      </c>
    </row>
    <row r="2179" spans="1:20" ht="57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9">(((I2179/60)/60)/24)+DATE(1970,1,1)</f>
        <v>42527.250775462962</v>
      </c>
      <c r="K2179">
        <v>1463032867</v>
      </c>
      <c r="L2179" s="10">
        <f t="shared" ref="L2179:L2242" si="140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8"/>
        <v>100.12</v>
      </c>
      <c r="R2179" s="7">
        <f t="shared" ref="R2179:R2242" si="141">AVERAGE(E2179,N2179)</f>
        <v>1270.5</v>
      </c>
      <c r="S2179" t="s">
        <v>8329</v>
      </c>
      <c r="T2179" t="s">
        <v>8330</v>
      </c>
    </row>
    <row r="2180" spans="1:20" ht="42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9"/>
        <v>42753.63653935185</v>
      </c>
      <c r="K2180">
        <v>1482160597</v>
      </c>
      <c r="L2180" s="10">
        <f t="shared" si="140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138.64000000000001</v>
      </c>
      <c r="R2180" s="7">
        <f t="shared" si="141"/>
        <v>17759.5</v>
      </c>
      <c r="S2180" t="s">
        <v>8329</v>
      </c>
      <c r="T2180" t="s">
        <v>8330</v>
      </c>
    </row>
    <row r="2181" spans="1:20" ht="42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9"/>
        <v>42105.171203703707</v>
      </c>
      <c r="K2181">
        <v>1426133192</v>
      </c>
      <c r="L2181" s="10">
        <f t="shared" si="140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161.39999999999998</v>
      </c>
      <c r="R2181" s="7">
        <f t="shared" si="141"/>
        <v>817.5</v>
      </c>
      <c r="S2181" t="s">
        <v>8329</v>
      </c>
      <c r="T2181" t="s">
        <v>8330</v>
      </c>
    </row>
    <row r="2182" spans="1:20" ht="28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9"/>
        <v>42321.711435185185</v>
      </c>
      <c r="K2182">
        <v>1443801868</v>
      </c>
      <c r="L2182" s="10">
        <f t="shared" si="140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107.18419999999999</v>
      </c>
      <c r="R2182" s="7">
        <f t="shared" si="141"/>
        <v>2718.605</v>
      </c>
      <c r="S2182" t="s">
        <v>8329</v>
      </c>
      <c r="T2182" t="s">
        <v>8330</v>
      </c>
    </row>
    <row r="2183" spans="1:20" ht="42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9"/>
        <v>42787.005243055552</v>
      </c>
      <c r="K2183">
        <v>1486426053</v>
      </c>
      <c r="L2183" s="10">
        <f t="shared" si="140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153.10000000000002</v>
      </c>
      <c r="R2183" s="7">
        <f t="shared" si="141"/>
        <v>1557.5</v>
      </c>
      <c r="S2183" t="s">
        <v>8337</v>
      </c>
      <c r="T2183" t="s">
        <v>8355</v>
      </c>
    </row>
    <row r="2184" spans="1:20" ht="42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9"/>
        <v>41914.900752314818</v>
      </c>
      <c r="K2184">
        <v>1409261825</v>
      </c>
      <c r="L2184" s="10">
        <f t="shared" si="140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524.16666666666663</v>
      </c>
      <c r="R2184" s="7">
        <f t="shared" si="141"/>
        <v>8040.5</v>
      </c>
      <c r="S2184" t="s">
        <v>8337</v>
      </c>
      <c r="T2184" t="s">
        <v>8355</v>
      </c>
    </row>
    <row r="2185" spans="1:20" ht="42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9"/>
        <v>42775.208333333328</v>
      </c>
      <c r="K2185">
        <v>1484037977</v>
      </c>
      <c r="L2185" s="10">
        <f t="shared" si="140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489.27777777777777</v>
      </c>
      <c r="R2185" s="7">
        <f t="shared" si="141"/>
        <v>4543</v>
      </c>
      <c r="S2185" t="s">
        <v>8337</v>
      </c>
      <c r="T2185" t="s">
        <v>8355</v>
      </c>
    </row>
    <row r="2186" spans="1:20" ht="42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9"/>
        <v>42394.666666666672</v>
      </c>
      <c r="K2186">
        <v>1452530041</v>
      </c>
      <c r="L2186" s="10">
        <f t="shared" si="140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284.74</v>
      </c>
      <c r="R2186" s="7">
        <f t="shared" si="141"/>
        <v>14370</v>
      </c>
      <c r="S2186" t="s">
        <v>8337</v>
      </c>
      <c r="T2186" t="s">
        <v>8355</v>
      </c>
    </row>
    <row r="2187" spans="1:20" ht="42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9"/>
        <v>41359.349988425929</v>
      </c>
      <c r="K2187">
        <v>1360830239</v>
      </c>
      <c r="L2187" s="10">
        <f t="shared" si="140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1856.97</v>
      </c>
      <c r="R2187" s="7">
        <f t="shared" si="141"/>
        <v>46735.75</v>
      </c>
      <c r="S2187" t="s">
        <v>8337</v>
      </c>
      <c r="T2187" t="s">
        <v>8355</v>
      </c>
    </row>
    <row r="2188" spans="1:20" ht="42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9"/>
        <v>42620.083333333328</v>
      </c>
      <c r="K2188">
        <v>1470062743</v>
      </c>
      <c r="L2188" s="10">
        <f t="shared" si="140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109.67500000000001</v>
      </c>
      <c r="R2188" s="7">
        <f t="shared" si="141"/>
        <v>11163.5</v>
      </c>
      <c r="S2188" t="s">
        <v>8337</v>
      </c>
      <c r="T2188" t="s">
        <v>8355</v>
      </c>
    </row>
    <row r="2189" spans="1:20" ht="42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9"/>
        <v>42097.165972222225</v>
      </c>
      <c r="K2189">
        <v>1425531666</v>
      </c>
      <c r="L2189" s="10">
        <f t="shared" si="140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1014.6425</v>
      </c>
      <c r="R2189" s="7">
        <f t="shared" si="141"/>
        <v>103245.25</v>
      </c>
      <c r="S2189" t="s">
        <v>8337</v>
      </c>
      <c r="T2189" t="s">
        <v>8355</v>
      </c>
    </row>
    <row r="2190" spans="1:20" ht="42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9"/>
        <v>42668.708333333328</v>
      </c>
      <c r="K2190">
        <v>1474380241</v>
      </c>
      <c r="L2190" s="10">
        <f t="shared" si="140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412.17692027666544</v>
      </c>
      <c r="R2190" s="7">
        <f t="shared" si="141"/>
        <v>11579.5</v>
      </c>
      <c r="S2190" t="s">
        <v>8337</v>
      </c>
      <c r="T2190" t="s">
        <v>8355</v>
      </c>
    </row>
    <row r="2191" spans="1:20" ht="42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9"/>
        <v>42481.916666666672</v>
      </c>
      <c r="K2191">
        <v>1460055300</v>
      </c>
      <c r="L2191" s="10">
        <f t="shared" si="140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503.25</v>
      </c>
      <c r="R2191" s="7">
        <f t="shared" si="141"/>
        <v>3063.5</v>
      </c>
      <c r="S2191" t="s">
        <v>8337</v>
      </c>
      <c r="T2191" t="s">
        <v>8355</v>
      </c>
    </row>
    <row r="2192" spans="1:20" ht="42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9"/>
        <v>42452.290972222225</v>
      </c>
      <c r="K2192">
        <v>1455721204</v>
      </c>
      <c r="L2192" s="10">
        <f t="shared" si="140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184.61052631578946</v>
      </c>
      <c r="R2192" s="7">
        <f t="shared" si="141"/>
        <v>17806.5</v>
      </c>
      <c r="S2192" t="s">
        <v>8337</v>
      </c>
      <c r="T2192" t="s">
        <v>8355</v>
      </c>
    </row>
    <row r="2193" spans="1:20" ht="42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9"/>
        <v>42780.833645833336</v>
      </c>
      <c r="K2193">
        <v>1486065627</v>
      </c>
      <c r="L2193" s="10">
        <f t="shared" si="140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119.73333333333333</v>
      </c>
      <c r="R2193" s="7">
        <f t="shared" si="141"/>
        <v>461.5</v>
      </c>
      <c r="S2193" t="s">
        <v>8337</v>
      </c>
      <c r="T2193" t="s">
        <v>8355</v>
      </c>
    </row>
    <row r="2194" spans="1:20" ht="42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9"/>
        <v>42719.958333333328</v>
      </c>
      <c r="K2194">
        <v>1479414344</v>
      </c>
      <c r="L2194" s="10">
        <f t="shared" si="140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1081.2401666666667</v>
      </c>
      <c r="R2194" s="7">
        <f t="shared" si="141"/>
        <v>66493.41</v>
      </c>
      <c r="S2194" t="s">
        <v>8337</v>
      </c>
      <c r="T2194" t="s">
        <v>8355</v>
      </c>
    </row>
    <row r="2195" spans="1:20" ht="42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9"/>
        <v>42695.207638888889</v>
      </c>
      <c r="K2195">
        <v>1477043072</v>
      </c>
      <c r="L2195" s="10">
        <f t="shared" si="140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452.37333333333333</v>
      </c>
      <c r="R2195" s="7">
        <f t="shared" si="141"/>
        <v>34376.5</v>
      </c>
      <c r="S2195" t="s">
        <v>8337</v>
      </c>
      <c r="T2195" t="s">
        <v>8355</v>
      </c>
    </row>
    <row r="2196" spans="1:20" ht="42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9"/>
        <v>42455.716319444444</v>
      </c>
      <c r="K2196">
        <v>1456423890</v>
      </c>
      <c r="L2196" s="10">
        <f t="shared" si="140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537.37</v>
      </c>
      <c r="R2196" s="7">
        <f t="shared" si="141"/>
        <v>27307.5</v>
      </c>
      <c r="S2196" t="s">
        <v>8337</v>
      </c>
      <c r="T2196" t="s">
        <v>8355</v>
      </c>
    </row>
    <row r="2197" spans="1:20" ht="28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9"/>
        <v>42227.771990740745</v>
      </c>
      <c r="K2197">
        <v>1436725900</v>
      </c>
      <c r="L2197" s="10">
        <f t="shared" si="140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120.32608695652173</v>
      </c>
      <c r="R2197" s="7">
        <f t="shared" si="141"/>
        <v>2825</v>
      </c>
      <c r="S2197" t="s">
        <v>8337</v>
      </c>
      <c r="T2197" t="s">
        <v>8355</v>
      </c>
    </row>
    <row r="2198" spans="1:20" ht="28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9"/>
        <v>42706.291666666672</v>
      </c>
      <c r="K2198">
        <v>1478000502</v>
      </c>
      <c r="L2198" s="10">
        <f t="shared" si="140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113.83571428571429</v>
      </c>
      <c r="R2198" s="7">
        <f t="shared" si="141"/>
        <v>8085.5</v>
      </c>
      <c r="S2198" t="s">
        <v>8337</v>
      </c>
      <c r="T2198" t="s">
        <v>8355</v>
      </c>
    </row>
    <row r="2199" spans="1:20" ht="42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9"/>
        <v>42063.584016203706</v>
      </c>
      <c r="K2199">
        <v>1422540059</v>
      </c>
      <c r="L2199" s="10">
        <f t="shared" si="140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951.03109999999992</v>
      </c>
      <c r="R2199" s="7">
        <f t="shared" si="141"/>
        <v>144819.66500000001</v>
      </c>
      <c r="S2199" t="s">
        <v>8337</v>
      </c>
      <c r="T2199" t="s">
        <v>8355</v>
      </c>
    </row>
    <row r="2200" spans="1:20" ht="42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9"/>
        <v>42322.555555555555</v>
      </c>
      <c r="K2200">
        <v>1444911600</v>
      </c>
      <c r="L2200" s="10">
        <f t="shared" si="140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132.89249999999998</v>
      </c>
      <c r="R2200" s="7">
        <f t="shared" si="141"/>
        <v>26904</v>
      </c>
      <c r="S2200" t="s">
        <v>8337</v>
      </c>
      <c r="T2200" t="s">
        <v>8355</v>
      </c>
    </row>
    <row r="2201" spans="1:20" ht="28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9"/>
        <v>42292.416643518518</v>
      </c>
      <c r="K2201">
        <v>1442311198</v>
      </c>
      <c r="L2201" s="10">
        <f t="shared" si="140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146.97777777777779</v>
      </c>
      <c r="R2201" s="7">
        <f t="shared" si="141"/>
        <v>6739.5</v>
      </c>
      <c r="S2201" t="s">
        <v>8337</v>
      </c>
      <c r="T2201" t="s">
        <v>8355</v>
      </c>
    </row>
    <row r="2202" spans="1:20" ht="42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9"/>
        <v>42191.125</v>
      </c>
      <c r="K2202">
        <v>1433775668</v>
      </c>
      <c r="L2202" s="10">
        <f t="shared" si="140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542.15</v>
      </c>
      <c r="R2202" s="7">
        <f t="shared" si="141"/>
        <v>5553</v>
      </c>
      <c r="S2202" t="s">
        <v>8337</v>
      </c>
      <c r="T2202" t="s">
        <v>8355</v>
      </c>
    </row>
    <row r="2203" spans="1:20" ht="42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9"/>
        <v>41290.846817129634</v>
      </c>
      <c r="K2203">
        <v>1357157965</v>
      </c>
      <c r="L2203" s="10">
        <f t="shared" si="140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382.71818181818185</v>
      </c>
      <c r="R2203" s="7">
        <f t="shared" si="141"/>
        <v>224.495</v>
      </c>
      <c r="S2203" t="s">
        <v>8329</v>
      </c>
      <c r="T2203" t="s">
        <v>8334</v>
      </c>
    </row>
    <row r="2204" spans="1:20" ht="28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9"/>
        <v>41214.849166666667</v>
      </c>
      <c r="K2204">
        <v>1349209368</v>
      </c>
      <c r="L2204" s="10">
        <f t="shared" si="140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704.18124999999998</v>
      </c>
      <c r="R2204" s="7">
        <f t="shared" si="141"/>
        <v>14444.125</v>
      </c>
      <c r="S2204" t="s">
        <v>8329</v>
      </c>
      <c r="T2204" t="s">
        <v>8334</v>
      </c>
    </row>
    <row r="2205" spans="1:20" ht="42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9"/>
        <v>42271.85974537037</v>
      </c>
      <c r="K2205">
        <v>1440535082</v>
      </c>
      <c r="L2205" s="10">
        <f t="shared" si="140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109.55</v>
      </c>
      <c r="R2205" s="7">
        <f t="shared" si="141"/>
        <v>1120.5</v>
      </c>
      <c r="S2205" t="s">
        <v>8329</v>
      </c>
      <c r="T2205" t="s">
        <v>8334</v>
      </c>
    </row>
    <row r="2206" spans="1:20" ht="42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9"/>
        <v>41342.311562499999</v>
      </c>
      <c r="K2206">
        <v>1360222119</v>
      </c>
      <c r="L2206" s="10">
        <f t="shared" si="140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132.86666666666667</v>
      </c>
      <c r="R2206" s="7">
        <f t="shared" si="141"/>
        <v>1033</v>
      </c>
      <c r="S2206" t="s">
        <v>8329</v>
      </c>
      <c r="T2206" t="s">
        <v>8334</v>
      </c>
    </row>
    <row r="2207" spans="1:20" ht="42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9"/>
        <v>41061.82163194444</v>
      </c>
      <c r="K2207">
        <v>1335987789</v>
      </c>
      <c r="L2207" s="10">
        <f t="shared" si="140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152</v>
      </c>
      <c r="R2207" s="7">
        <f t="shared" si="141"/>
        <v>583.5</v>
      </c>
      <c r="S2207" t="s">
        <v>8329</v>
      </c>
      <c r="T2207" t="s">
        <v>8334</v>
      </c>
    </row>
    <row r="2208" spans="1:20" ht="42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9"/>
        <v>41015.257222222222</v>
      </c>
      <c r="K2208">
        <v>1333001424</v>
      </c>
      <c r="L2208" s="10">
        <f t="shared" si="140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102.72727272727273</v>
      </c>
      <c r="R2208" s="7">
        <f t="shared" si="141"/>
        <v>582</v>
      </c>
      <c r="S2208" t="s">
        <v>8329</v>
      </c>
      <c r="T2208" t="s">
        <v>8334</v>
      </c>
    </row>
    <row r="2209" spans="1:20" ht="42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9"/>
        <v>41594.235798611109</v>
      </c>
      <c r="K2209">
        <v>1381984773</v>
      </c>
      <c r="L2209" s="10">
        <f t="shared" si="140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100</v>
      </c>
      <c r="R2209" s="7">
        <f t="shared" si="141"/>
        <v>1003.5</v>
      </c>
      <c r="S2209" t="s">
        <v>8329</v>
      </c>
      <c r="T2209" t="s">
        <v>8334</v>
      </c>
    </row>
    <row r="2210" spans="1:20" ht="42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9"/>
        <v>41006.166666666664</v>
      </c>
      <c r="K2210">
        <v>1328649026</v>
      </c>
      <c r="L2210" s="10">
        <f t="shared" si="140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101.6</v>
      </c>
      <c r="R2210" s="7">
        <f t="shared" si="141"/>
        <v>520</v>
      </c>
      <c r="S2210" t="s">
        <v>8329</v>
      </c>
      <c r="T2210" t="s">
        <v>8334</v>
      </c>
    </row>
    <row r="2211" spans="1:20" ht="28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9"/>
        <v>41743.958333333336</v>
      </c>
      <c r="K2211">
        <v>1396524644</v>
      </c>
      <c r="L2211" s="10">
        <f t="shared" si="140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150.80000000000001</v>
      </c>
      <c r="R2211" s="7">
        <f t="shared" si="141"/>
        <v>384.5</v>
      </c>
      <c r="S2211" t="s">
        <v>8329</v>
      </c>
      <c r="T2211" t="s">
        <v>8334</v>
      </c>
    </row>
    <row r="2212" spans="1:20" ht="42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9"/>
        <v>41013.73333333333</v>
      </c>
      <c r="K2212">
        <v>1329442510</v>
      </c>
      <c r="L2212" s="10">
        <f t="shared" si="140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111.425</v>
      </c>
      <c r="R2212" s="7">
        <f t="shared" si="141"/>
        <v>2264.5</v>
      </c>
      <c r="S2212" t="s">
        <v>8329</v>
      </c>
      <c r="T2212" t="s">
        <v>8334</v>
      </c>
    </row>
    <row r="2213" spans="1:20" ht="42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9"/>
        <v>41739.290972222225</v>
      </c>
      <c r="K2213">
        <v>1395168625</v>
      </c>
      <c r="L2213" s="10">
        <f t="shared" si="140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195.6</v>
      </c>
      <c r="R2213" s="7">
        <f t="shared" si="141"/>
        <v>2505</v>
      </c>
      <c r="S2213" t="s">
        <v>8329</v>
      </c>
      <c r="T2213" t="s">
        <v>8334</v>
      </c>
    </row>
    <row r="2214" spans="1:20" ht="42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9"/>
        <v>41582.041666666664</v>
      </c>
      <c r="K2214">
        <v>1380650177</v>
      </c>
      <c r="L2214" s="10">
        <f t="shared" si="140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114.38333333333333</v>
      </c>
      <c r="R2214" s="7">
        <f t="shared" si="141"/>
        <v>3493</v>
      </c>
      <c r="S2214" t="s">
        <v>8329</v>
      </c>
      <c r="T2214" t="s">
        <v>8334</v>
      </c>
    </row>
    <row r="2215" spans="1:20" ht="57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9"/>
        <v>42139.826145833329</v>
      </c>
      <c r="K2215">
        <v>1429127379</v>
      </c>
      <c r="L2215" s="10">
        <f t="shared" si="140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200</v>
      </c>
      <c r="R2215" s="7">
        <f t="shared" si="141"/>
        <v>5.5</v>
      </c>
      <c r="S2215" t="s">
        <v>8329</v>
      </c>
      <c r="T2215" t="s">
        <v>8334</v>
      </c>
    </row>
    <row r="2216" spans="1:20" ht="42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9"/>
        <v>41676.792222222226</v>
      </c>
      <c r="K2216">
        <v>1389121248</v>
      </c>
      <c r="L2216" s="10">
        <f t="shared" si="140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292.50166666666667</v>
      </c>
      <c r="R2216" s="7">
        <f t="shared" si="141"/>
        <v>889.505</v>
      </c>
      <c r="S2216" t="s">
        <v>8329</v>
      </c>
      <c r="T2216" t="s">
        <v>8334</v>
      </c>
    </row>
    <row r="2217" spans="1:20" ht="28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9"/>
        <v>40981.290972222225</v>
      </c>
      <c r="K2217">
        <v>1329671572</v>
      </c>
      <c r="L2217" s="10">
        <f t="shared" si="140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156.36363636363635</v>
      </c>
      <c r="R2217" s="7">
        <f t="shared" si="141"/>
        <v>446.5</v>
      </c>
      <c r="S2217" t="s">
        <v>8329</v>
      </c>
      <c r="T2217" t="s">
        <v>8334</v>
      </c>
    </row>
    <row r="2218" spans="1:20" ht="42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9"/>
        <v>42208.751678240747</v>
      </c>
      <c r="K2218">
        <v>1436464945</v>
      </c>
      <c r="L2218" s="10">
        <f t="shared" si="140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105.66666666666666</v>
      </c>
      <c r="R2218" s="7">
        <f t="shared" si="141"/>
        <v>165.5</v>
      </c>
      <c r="S2218" t="s">
        <v>8329</v>
      </c>
      <c r="T2218" t="s">
        <v>8334</v>
      </c>
    </row>
    <row r="2219" spans="1:20" ht="42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9"/>
        <v>42310.333333333328</v>
      </c>
      <c r="K2219">
        <v>1445539113</v>
      </c>
      <c r="L2219" s="10">
        <f t="shared" si="140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101.19047619047619</v>
      </c>
      <c r="R2219" s="7">
        <f t="shared" si="141"/>
        <v>217</v>
      </c>
      <c r="S2219" t="s">
        <v>8329</v>
      </c>
      <c r="T2219" t="s">
        <v>8334</v>
      </c>
    </row>
    <row r="2220" spans="1:20" ht="42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9"/>
        <v>41150</v>
      </c>
      <c r="K2220">
        <v>1344281383</v>
      </c>
      <c r="L2220" s="10">
        <f t="shared" si="140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122.833</v>
      </c>
      <c r="R2220" s="7">
        <f t="shared" si="141"/>
        <v>1266.33</v>
      </c>
      <c r="S2220" t="s">
        <v>8329</v>
      </c>
      <c r="T2220" t="s">
        <v>8334</v>
      </c>
    </row>
    <row r="2221" spans="1:20" ht="42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9"/>
        <v>42235.718888888892</v>
      </c>
      <c r="K2221">
        <v>1437412512</v>
      </c>
      <c r="L2221" s="10">
        <f t="shared" si="140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101.49999999999999</v>
      </c>
      <c r="R2221" s="7">
        <f t="shared" si="141"/>
        <v>517</v>
      </c>
      <c r="S2221" t="s">
        <v>8329</v>
      </c>
      <c r="T2221" t="s">
        <v>8334</v>
      </c>
    </row>
    <row r="2222" spans="1:20" ht="42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9"/>
        <v>41482.060601851852</v>
      </c>
      <c r="K2222">
        <v>1372296436</v>
      </c>
      <c r="L2222" s="10">
        <f t="shared" si="140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101.14285714285714</v>
      </c>
      <c r="R2222" s="7">
        <f t="shared" si="141"/>
        <v>1804.5</v>
      </c>
      <c r="S2222" t="s">
        <v>8329</v>
      </c>
      <c r="T2222" t="s">
        <v>8334</v>
      </c>
    </row>
    <row r="2223" spans="1:20" ht="42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9"/>
        <v>42483</v>
      </c>
      <c r="K2223">
        <v>1458748809</v>
      </c>
      <c r="L2223" s="10">
        <f t="shared" si="140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108.11999999999999</v>
      </c>
      <c r="R2223" s="7">
        <f t="shared" si="141"/>
        <v>4163.5</v>
      </c>
      <c r="S2223" t="s">
        <v>8337</v>
      </c>
      <c r="T2223" t="s">
        <v>8355</v>
      </c>
    </row>
    <row r="2224" spans="1:20" ht="42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9"/>
        <v>40936.787581018521</v>
      </c>
      <c r="K2224">
        <v>1325184847</v>
      </c>
      <c r="L2224" s="10">
        <f t="shared" si="140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162.6</v>
      </c>
      <c r="R2224" s="7">
        <f t="shared" si="141"/>
        <v>421.5</v>
      </c>
      <c r="S2224" t="s">
        <v>8337</v>
      </c>
      <c r="T2224" t="s">
        <v>8355</v>
      </c>
    </row>
    <row r="2225" spans="1:20" ht="42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9"/>
        <v>42182.640833333338</v>
      </c>
      <c r="K2225">
        <v>1432826568</v>
      </c>
      <c r="L2225" s="10">
        <f t="shared" si="140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105.80000000000001</v>
      </c>
      <c r="R2225" s="7">
        <f t="shared" si="141"/>
        <v>10365.5</v>
      </c>
      <c r="S2225" t="s">
        <v>8337</v>
      </c>
      <c r="T2225" t="s">
        <v>8355</v>
      </c>
    </row>
    <row r="2226" spans="1:20" ht="42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9"/>
        <v>42672.791666666672</v>
      </c>
      <c r="K2226">
        <v>1475337675</v>
      </c>
      <c r="L2226" s="10">
        <f t="shared" si="140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243.14999999999998</v>
      </c>
      <c r="R2226" s="7">
        <f t="shared" si="141"/>
        <v>12305.5</v>
      </c>
      <c r="S2226" t="s">
        <v>8337</v>
      </c>
      <c r="T2226" t="s">
        <v>8355</v>
      </c>
    </row>
    <row r="2227" spans="1:20" ht="42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9"/>
        <v>41903.79184027778</v>
      </c>
      <c r="K2227">
        <v>1408734015</v>
      </c>
      <c r="L2227" s="10">
        <f t="shared" si="140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944.83338095238094</v>
      </c>
      <c r="R2227" s="7">
        <f t="shared" si="141"/>
        <v>99809.505000000005</v>
      </c>
      <c r="S2227" t="s">
        <v>8337</v>
      </c>
      <c r="T2227" t="s">
        <v>8355</v>
      </c>
    </row>
    <row r="2228" spans="1:20" ht="42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9"/>
        <v>42412.207638888889</v>
      </c>
      <c r="K2228">
        <v>1452625822</v>
      </c>
      <c r="L2228" s="10">
        <f t="shared" si="140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108.46283333333334</v>
      </c>
      <c r="R2228" s="7">
        <f t="shared" si="141"/>
        <v>9922.1550000000007</v>
      </c>
      <c r="S2228" t="s">
        <v>8337</v>
      </c>
      <c r="T2228" t="s">
        <v>8355</v>
      </c>
    </row>
    <row r="2229" spans="1:20" ht="42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9"/>
        <v>41591.849016203705</v>
      </c>
      <c r="K2229">
        <v>1381778555</v>
      </c>
      <c r="L2229" s="10">
        <f t="shared" si="140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157.37692307692308</v>
      </c>
      <c r="R2229" s="7">
        <f t="shared" si="141"/>
        <v>10380</v>
      </c>
      <c r="S2229" t="s">
        <v>8337</v>
      </c>
      <c r="T2229" t="s">
        <v>8355</v>
      </c>
    </row>
    <row r="2230" spans="1:20" ht="42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9"/>
        <v>42232.278194444443</v>
      </c>
      <c r="K2230">
        <v>1437115236</v>
      </c>
      <c r="L2230" s="10">
        <f t="shared" si="140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1174.49</v>
      </c>
      <c r="R2230" s="7">
        <f t="shared" si="141"/>
        <v>5944.45</v>
      </c>
      <c r="S2230" t="s">
        <v>8337</v>
      </c>
      <c r="T2230" t="s">
        <v>8355</v>
      </c>
    </row>
    <row r="2231" spans="1:20" ht="42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9"/>
        <v>41520.166666666664</v>
      </c>
      <c r="K2231">
        <v>1375113391</v>
      </c>
      <c r="L2231" s="10">
        <f t="shared" si="140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171.04755366949576</v>
      </c>
      <c r="R2231" s="7">
        <f t="shared" si="141"/>
        <v>7121.665</v>
      </c>
      <c r="S2231" t="s">
        <v>8337</v>
      </c>
      <c r="T2231" t="s">
        <v>8355</v>
      </c>
    </row>
    <row r="2232" spans="1:20" ht="42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9"/>
        <v>41754.881099537037</v>
      </c>
      <c r="K2232">
        <v>1395868127</v>
      </c>
      <c r="L2232" s="10">
        <f t="shared" si="140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125.9529411764706</v>
      </c>
      <c r="R2232" s="7">
        <f t="shared" si="141"/>
        <v>5602</v>
      </c>
      <c r="S2232" t="s">
        <v>8337</v>
      </c>
      <c r="T2232" t="s">
        <v>8355</v>
      </c>
    </row>
    <row r="2233" spans="1:20" ht="42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9"/>
        <v>41450.208333333336</v>
      </c>
      <c r="K2233">
        <v>1369864301</v>
      </c>
      <c r="L2233" s="10">
        <f t="shared" si="140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1212.1296000000002</v>
      </c>
      <c r="R2233" s="7">
        <f t="shared" si="141"/>
        <v>15708.12</v>
      </c>
      <c r="S2233" t="s">
        <v>8337</v>
      </c>
      <c r="T2233" t="s">
        <v>8355</v>
      </c>
    </row>
    <row r="2234" spans="1:20" ht="42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9"/>
        <v>41839.125</v>
      </c>
      <c r="K2234">
        <v>1402945408</v>
      </c>
      <c r="L2234" s="10">
        <f t="shared" si="140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ref="Q2234:Q2297" si="142">(1+((E2234-D2234)/D2234))*100</f>
        <v>495.8</v>
      </c>
      <c r="R2234" s="7">
        <f t="shared" si="141"/>
        <v>12889</v>
      </c>
      <c r="S2234" t="s">
        <v>8337</v>
      </c>
      <c r="T2234" t="s">
        <v>8355</v>
      </c>
    </row>
    <row r="2235" spans="1:20" ht="42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9"/>
        <v>42352</v>
      </c>
      <c r="K2235">
        <v>1448269539</v>
      </c>
      <c r="L2235" s="10">
        <f t="shared" si="140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42"/>
        <v>332.03999999999996</v>
      </c>
      <c r="R2235" s="7">
        <f t="shared" si="141"/>
        <v>4346</v>
      </c>
      <c r="S2235" t="s">
        <v>8337</v>
      </c>
      <c r="T2235" t="s">
        <v>8355</v>
      </c>
    </row>
    <row r="2236" spans="1:20" ht="42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9"/>
        <v>42740.824618055558</v>
      </c>
      <c r="K2236">
        <v>1481053647</v>
      </c>
      <c r="L2236" s="10">
        <f t="shared" si="140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42"/>
        <v>1165</v>
      </c>
      <c r="R2236" s="7">
        <f t="shared" si="141"/>
        <v>596.5</v>
      </c>
      <c r="S2236" t="s">
        <v>8337</v>
      </c>
      <c r="T2236" t="s">
        <v>8355</v>
      </c>
    </row>
    <row r="2237" spans="1:20" ht="28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9"/>
        <v>42091.980451388896</v>
      </c>
      <c r="K2237">
        <v>1424997111</v>
      </c>
      <c r="L2237" s="10">
        <f t="shared" si="140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42"/>
        <v>153.3153846153846</v>
      </c>
      <c r="R2237" s="7">
        <f t="shared" si="141"/>
        <v>10039</v>
      </c>
      <c r="S2237" t="s">
        <v>8337</v>
      </c>
      <c r="T2237" t="s">
        <v>8355</v>
      </c>
    </row>
    <row r="2238" spans="1:20" ht="42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9"/>
        <v>42401.617164351846</v>
      </c>
      <c r="K2238">
        <v>1451746123</v>
      </c>
      <c r="L2238" s="10">
        <f t="shared" si="140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42"/>
        <v>537.10714285714289</v>
      </c>
      <c r="R2238" s="7">
        <f t="shared" si="141"/>
        <v>7859.5</v>
      </c>
      <c r="S2238" t="s">
        <v>8337</v>
      </c>
      <c r="T2238" t="s">
        <v>8355</v>
      </c>
    </row>
    <row r="2239" spans="1:20" ht="42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9"/>
        <v>41955.332638888889</v>
      </c>
      <c r="K2239">
        <v>1412294683</v>
      </c>
      <c r="L2239" s="10">
        <f t="shared" si="140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42"/>
        <v>352.92777777777775</v>
      </c>
      <c r="R2239" s="7">
        <f t="shared" si="141"/>
        <v>32255</v>
      </c>
      <c r="S2239" t="s">
        <v>8337</v>
      </c>
      <c r="T2239" t="s">
        <v>8355</v>
      </c>
    </row>
    <row r="2240" spans="1:20" ht="28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9"/>
        <v>42804.621712962966</v>
      </c>
      <c r="K2240">
        <v>1486565716</v>
      </c>
      <c r="L2240" s="10">
        <f t="shared" si="140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42"/>
        <v>137.4</v>
      </c>
      <c r="R2240" s="7">
        <f t="shared" si="141"/>
        <v>2787.5</v>
      </c>
      <c r="S2240" t="s">
        <v>8337</v>
      </c>
      <c r="T2240" t="s">
        <v>8355</v>
      </c>
    </row>
    <row r="2241" spans="1:20" ht="28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9"/>
        <v>41609.168055555558</v>
      </c>
      <c r="K2241">
        <v>1382742014</v>
      </c>
      <c r="L2241" s="10">
        <f t="shared" si="140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42"/>
        <v>128.02668</v>
      </c>
      <c r="R2241" s="7">
        <f t="shared" si="141"/>
        <v>16216.334999999999</v>
      </c>
      <c r="S2241" t="s">
        <v>8337</v>
      </c>
      <c r="T2241" t="s">
        <v>8355</v>
      </c>
    </row>
    <row r="2242" spans="1:20" ht="42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9"/>
        <v>42482.825740740736</v>
      </c>
      <c r="K2242">
        <v>1458762544</v>
      </c>
      <c r="L2242" s="10">
        <f t="shared" si="140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42"/>
        <v>270.68</v>
      </c>
      <c r="R2242" s="7">
        <f t="shared" si="141"/>
        <v>6815</v>
      </c>
      <c r="S2242" t="s">
        <v>8337</v>
      </c>
      <c r="T2242" t="s">
        <v>8355</v>
      </c>
    </row>
    <row r="2243" spans="1:20" ht="42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3">(((I2243/60)/60)/24)+DATE(1970,1,1)</f>
        <v>42796.827546296292</v>
      </c>
      <c r="K2243">
        <v>1485892300</v>
      </c>
      <c r="L2243" s="10">
        <f t="shared" ref="L2243:L2306" si="144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2"/>
        <v>806.4</v>
      </c>
      <c r="R2243" s="7">
        <f t="shared" ref="R2243:R2306" si="145">AVERAGE(E2243,N2243)</f>
        <v>4113.5</v>
      </c>
      <c r="S2243" t="s">
        <v>8337</v>
      </c>
      <c r="T2243" t="s">
        <v>8355</v>
      </c>
    </row>
    <row r="2244" spans="1:20" ht="28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3"/>
        <v>41605.126388888886</v>
      </c>
      <c r="K2244">
        <v>1382449733</v>
      </c>
      <c r="L2244" s="10">
        <f t="shared" si="144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1360.0976000000001</v>
      </c>
      <c r="R2244" s="7">
        <f t="shared" si="145"/>
        <v>69267.38</v>
      </c>
      <c r="S2244" t="s">
        <v>8337</v>
      </c>
      <c r="T2244" t="s">
        <v>8355</v>
      </c>
    </row>
    <row r="2245" spans="1:20" ht="42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3"/>
        <v>42807.125</v>
      </c>
      <c r="K2245">
        <v>1488823290</v>
      </c>
      <c r="L2245" s="10">
        <f t="shared" si="144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930250</v>
      </c>
      <c r="R2245" s="7">
        <f t="shared" si="145"/>
        <v>5668.75</v>
      </c>
      <c r="S2245" t="s">
        <v>8337</v>
      </c>
      <c r="T2245" t="s">
        <v>8355</v>
      </c>
    </row>
    <row r="2246" spans="1:20" ht="42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3"/>
        <v>42659.854166666672</v>
      </c>
      <c r="K2246">
        <v>1475609946</v>
      </c>
      <c r="L2246" s="10">
        <f t="shared" si="144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377.02</v>
      </c>
      <c r="R2246" s="7">
        <f t="shared" si="145"/>
        <v>9570.5</v>
      </c>
      <c r="S2246" t="s">
        <v>8337</v>
      </c>
      <c r="T2246" t="s">
        <v>8355</v>
      </c>
    </row>
    <row r="2247" spans="1:20" ht="42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3"/>
        <v>41691.75</v>
      </c>
      <c r="K2247">
        <v>1390323617</v>
      </c>
      <c r="L2247" s="10">
        <f t="shared" si="144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2647.0250000000001</v>
      </c>
      <c r="R2247" s="7">
        <f t="shared" si="145"/>
        <v>53930.5</v>
      </c>
      <c r="S2247" t="s">
        <v>8337</v>
      </c>
      <c r="T2247" t="s">
        <v>8355</v>
      </c>
    </row>
    <row r="2248" spans="1:20" ht="42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3"/>
        <v>42251.79178240741</v>
      </c>
      <c r="K2248">
        <v>1438801210</v>
      </c>
      <c r="L2248" s="10">
        <f t="shared" si="144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100.12</v>
      </c>
      <c r="R2248" s="7">
        <f t="shared" si="145"/>
        <v>1280</v>
      </c>
      <c r="S2248" t="s">
        <v>8337</v>
      </c>
      <c r="T2248" t="s">
        <v>8355</v>
      </c>
    </row>
    <row r="2249" spans="1:20" ht="28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3"/>
        <v>42214.666261574079</v>
      </c>
      <c r="K2249">
        <v>1436975965</v>
      </c>
      <c r="L2249" s="10">
        <f t="shared" si="144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104.45405405405405</v>
      </c>
      <c r="R2249" s="7">
        <f t="shared" si="145"/>
        <v>9852</v>
      </c>
      <c r="S2249" t="s">
        <v>8337</v>
      </c>
      <c r="T2249" t="s">
        <v>8355</v>
      </c>
    </row>
    <row r="2250" spans="1:20" ht="42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3"/>
        <v>42718.875902777778</v>
      </c>
      <c r="K2250">
        <v>1479157278</v>
      </c>
      <c r="L2250" s="10">
        <f t="shared" si="144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107.21428571428571</v>
      </c>
      <c r="R2250" s="7">
        <f t="shared" si="145"/>
        <v>3816.5</v>
      </c>
      <c r="S2250" t="s">
        <v>8337</v>
      </c>
      <c r="T2250" t="s">
        <v>8355</v>
      </c>
    </row>
    <row r="2251" spans="1:20" ht="42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3"/>
        <v>41366.661631944444</v>
      </c>
      <c r="K2251">
        <v>1362329565</v>
      </c>
      <c r="L2251" s="10">
        <f t="shared" si="144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168.77142857142857</v>
      </c>
      <c r="R2251" s="7">
        <f t="shared" si="145"/>
        <v>3043.5</v>
      </c>
      <c r="S2251" t="s">
        <v>8337</v>
      </c>
      <c r="T2251" t="s">
        <v>8355</v>
      </c>
    </row>
    <row r="2252" spans="1:20" ht="42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3"/>
        <v>42707.0471412037</v>
      </c>
      <c r="K2252">
        <v>1478131673</v>
      </c>
      <c r="L2252" s="10">
        <f t="shared" si="144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975.11200000000008</v>
      </c>
      <c r="R2252" s="7">
        <f t="shared" si="145"/>
        <v>122174.5</v>
      </c>
      <c r="S2252" t="s">
        <v>8337</v>
      </c>
      <c r="T2252" t="s">
        <v>8355</v>
      </c>
    </row>
    <row r="2253" spans="1:20" ht="42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3"/>
        <v>41867.34579861111</v>
      </c>
      <c r="K2253">
        <v>1406362677</v>
      </c>
      <c r="L2253" s="10">
        <f t="shared" si="144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134.44929411764707</v>
      </c>
      <c r="R2253" s="7">
        <f t="shared" si="145"/>
        <v>5954.0950000000003</v>
      </c>
      <c r="S2253" t="s">
        <v>8337</v>
      </c>
      <c r="T2253" t="s">
        <v>8355</v>
      </c>
    </row>
    <row r="2254" spans="1:20" ht="42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3"/>
        <v>42588.327986111108</v>
      </c>
      <c r="K2254">
        <v>1469173938</v>
      </c>
      <c r="L2254" s="10">
        <f t="shared" si="144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272.27777777777777</v>
      </c>
      <c r="R2254" s="7">
        <f t="shared" si="145"/>
        <v>12377</v>
      </c>
      <c r="S2254" t="s">
        <v>8337</v>
      </c>
      <c r="T2254" t="s">
        <v>8355</v>
      </c>
    </row>
    <row r="2255" spans="1:20" ht="42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3"/>
        <v>42326.672997685186</v>
      </c>
      <c r="K2255">
        <v>1445267347</v>
      </c>
      <c r="L2255" s="10">
        <f t="shared" si="144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112.6875</v>
      </c>
      <c r="R2255" s="7">
        <f t="shared" si="145"/>
        <v>4549.5</v>
      </c>
      <c r="S2255" t="s">
        <v>8337</v>
      </c>
      <c r="T2255" t="s">
        <v>8355</v>
      </c>
    </row>
    <row r="2256" spans="1:20" ht="28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3"/>
        <v>42759.647777777776</v>
      </c>
      <c r="K2256">
        <v>1484667168</v>
      </c>
      <c r="L2256" s="10">
        <f t="shared" si="144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459.8</v>
      </c>
      <c r="R2256" s="7">
        <f t="shared" si="145"/>
        <v>1248</v>
      </c>
      <c r="S2256" t="s">
        <v>8337</v>
      </c>
      <c r="T2256" t="s">
        <v>8355</v>
      </c>
    </row>
    <row r="2257" spans="1:20" ht="28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3"/>
        <v>42497.951979166668</v>
      </c>
      <c r="K2257">
        <v>1460069451</v>
      </c>
      <c r="L2257" s="10">
        <f t="shared" si="144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286.65822784810126</v>
      </c>
      <c r="R2257" s="7">
        <f t="shared" si="145"/>
        <v>5797</v>
      </c>
      <c r="S2257" t="s">
        <v>8337</v>
      </c>
      <c r="T2257" t="s">
        <v>8355</v>
      </c>
    </row>
    <row r="2258" spans="1:20" ht="42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3"/>
        <v>42696.451921296291</v>
      </c>
      <c r="K2258">
        <v>1478602246</v>
      </c>
      <c r="L2258" s="10">
        <f t="shared" si="144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222.70833333333334</v>
      </c>
      <c r="R2258" s="7">
        <f t="shared" si="145"/>
        <v>559.5</v>
      </c>
      <c r="S2258" t="s">
        <v>8337</v>
      </c>
      <c r="T2258" t="s">
        <v>8355</v>
      </c>
    </row>
    <row r="2259" spans="1:20" ht="42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3"/>
        <v>42540.958333333328</v>
      </c>
      <c r="K2259">
        <v>1463351329</v>
      </c>
      <c r="L2259" s="10">
        <f t="shared" si="144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636.14</v>
      </c>
      <c r="R2259" s="7">
        <f t="shared" si="145"/>
        <v>8036.25</v>
      </c>
      <c r="S2259" t="s">
        <v>8337</v>
      </c>
      <c r="T2259" t="s">
        <v>8355</v>
      </c>
    </row>
    <row r="2260" spans="1:20" ht="28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3"/>
        <v>42166.75100694444</v>
      </c>
      <c r="K2260">
        <v>1431453687</v>
      </c>
      <c r="L2260" s="10">
        <f t="shared" si="144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146.5</v>
      </c>
      <c r="R2260" s="7">
        <f t="shared" si="145"/>
        <v>1714</v>
      </c>
      <c r="S2260" t="s">
        <v>8337</v>
      </c>
      <c r="T2260" t="s">
        <v>8355</v>
      </c>
    </row>
    <row r="2261" spans="1:20" ht="42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3"/>
        <v>42712.804814814815</v>
      </c>
      <c r="K2261">
        <v>1480360736</v>
      </c>
      <c r="L2261" s="10">
        <f t="shared" si="144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1867.1</v>
      </c>
      <c r="R2261" s="7">
        <f t="shared" si="145"/>
        <v>9438.5</v>
      </c>
      <c r="S2261" t="s">
        <v>8337</v>
      </c>
      <c r="T2261" t="s">
        <v>8355</v>
      </c>
    </row>
    <row r="2262" spans="1:20" ht="42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3"/>
        <v>41724.975115740745</v>
      </c>
      <c r="K2262">
        <v>1393287850</v>
      </c>
      <c r="L2262" s="10">
        <f t="shared" si="144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326.92</v>
      </c>
      <c r="R2262" s="7">
        <f t="shared" si="145"/>
        <v>4128.5</v>
      </c>
      <c r="S2262" t="s">
        <v>8337</v>
      </c>
      <c r="T2262" t="s">
        <v>8355</v>
      </c>
    </row>
    <row r="2263" spans="1:20" ht="42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3"/>
        <v>42780.724768518514</v>
      </c>
      <c r="K2263">
        <v>1485278620</v>
      </c>
      <c r="L2263" s="10">
        <f t="shared" si="144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779.5</v>
      </c>
      <c r="R2263" s="7">
        <f t="shared" si="145"/>
        <v>4002.5</v>
      </c>
      <c r="S2263" t="s">
        <v>8337</v>
      </c>
      <c r="T2263" t="s">
        <v>8355</v>
      </c>
    </row>
    <row r="2264" spans="1:20" ht="28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3"/>
        <v>41961</v>
      </c>
      <c r="K2264">
        <v>1413295358</v>
      </c>
      <c r="L2264" s="10">
        <f t="shared" si="144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154.15151515151516</v>
      </c>
      <c r="R2264" s="7">
        <f t="shared" si="145"/>
        <v>2634</v>
      </c>
      <c r="S2264" t="s">
        <v>8337</v>
      </c>
      <c r="T2264" t="s">
        <v>8355</v>
      </c>
    </row>
    <row r="2265" spans="1:20" ht="42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3"/>
        <v>42035.832326388889</v>
      </c>
      <c r="K2265">
        <v>1420919913</v>
      </c>
      <c r="L2265" s="10">
        <f t="shared" si="144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115.54666666666667</v>
      </c>
      <c r="R2265" s="7">
        <f t="shared" si="145"/>
        <v>4363</v>
      </c>
      <c r="S2265" t="s">
        <v>8337</v>
      </c>
      <c r="T2265" t="s">
        <v>8355</v>
      </c>
    </row>
    <row r="2266" spans="1:20" ht="42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3"/>
        <v>42513.125</v>
      </c>
      <c r="K2266">
        <v>1462543114</v>
      </c>
      <c r="L2266" s="10">
        <f t="shared" si="144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180.03333333333333</v>
      </c>
      <c r="R2266" s="7">
        <f t="shared" si="145"/>
        <v>5623.5</v>
      </c>
      <c r="S2266" t="s">
        <v>8337</v>
      </c>
      <c r="T2266" t="s">
        <v>8355</v>
      </c>
    </row>
    <row r="2267" spans="1:20" ht="42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3"/>
        <v>42696.853090277778</v>
      </c>
      <c r="K2267">
        <v>1479241707</v>
      </c>
      <c r="L2267" s="10">
        <f t="shared" si="144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298.50000000000006</v>
      </c>
      <c r="R2267" s="7">
        <f t="shared" si="145"/>
        <v>307</v>
      </c>
      <c r="S2267" t="s">
        <v>8337</v>
      </c>
      <c r="T2267" t="s">
        <v>8355</v>
      </c>
    </row>
    <row r="2268" spans="1:20" ht="42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3"/>
        <v>42487.083333333328</v>
      </c>
      <c r="K2268">
        <v>1460235592</v>
      </c>
      <c r="L2268" s="10">
        <f t="shared" si="144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320.26666666666665</v>
      </c>
      <c r="R2268" s="7">
        <f t="shared" si="145"/>
        <v>2499</v>
      </c>
      <c r="S2268" t="s">
        <v>8337</v>
      </c>
      <c r="T2268" t="s">
        <v>8355</v>
      </c>
    </row>
    <row r="2269" spans="1:20" ht="42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3"/>
        <v>41994.041666666672</v>
      </c>
      <c r="K2269">
        <v>1416945297</v>
      </c>
      <c r="L2269" s="10">
        <f t="shared" si="144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380.52499999999998</v>
      </c>
      <c r="R2269" s="7">
        <f t="shared" si="145"/>
        <v>38254.5</v>
      </c>
      <c r="S2269" t="s">
        <v>8337</v>
      </c>
      <c r="T2269" t="s">
        <v>8355</v>
      </c>
    </row>
    <row r="2270" spans="1:20" ht="42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3"/>
        <v>42806.082349537035</v>
      </c>
      <c r="K2270">
        <v>1486691915</v>
      </c>
      <c r="L2270" s="10">
        <f t="shared" si="144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102.60000000000001</v>
      </c>
      <c r="R2270" s="7">
        <f t="shared" si="145"/>
        <v>14461</v>
      </c>
      <c r="S2270" t="s">
        <v>8337</v>
      </c>
      <c r="T2270" t="s">
        <v>8355</v>
      </c>
    </row>
    <row r="2271" spans="1:20" ht="42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3"/>
        <v>42801.208333333328</v>
      </c>
      <c r="K2271">
        <v>1486745663</v>
      </c>
      <c r="L2271" s="10">
        <f t="shared" si="144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1801.64</v>
      </c>
      <c r="R2271" s="7">
        <f t="shared" si="145"/>
        <v>22971.5</v>
      </c>
      <c r="S2271" t="s">
        <v>8337</v>
      </c>
      <c r="T2271" t="s">
        <v>8355</v>
      </c>
    </row>
    <row r="2272" spans="1:20" ht="42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3"/>
        <v>42745.915972222225</v>
      </c>
      <c r="K2272">
        <v>1482353513</v>
      </c>
      <c r="L2272" s="10">
        <f t="shared" si="144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720.24800000000005</v>
      </c>
      <c r="R2272" s="7">
        <f t="shared" si="145"/>
        <v>90866</v>
      </c>
      <c r="S2272" t="s">
        <v>8337</v>
      </c>
      <c r="T2272" t="s">
        <v>8355</v>
      </c>
    </row>
    <row r="2273" spans="1:20" ht="42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3"/>
        <v>42714.000046296293</v>
      </c>
      <c r="K2273">
        <v>1478736004</v>
      </c>
      <c r="L2273" s="10">
        <f t="shared" si="144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283.08999999999997</v>
      </c>
      <c r="R2273" s="7">
        <f t="shared" si="145"/>
        <v>28973</v>
      </c>
      <c r="S2273" t="s">
        <v>8337</v>
      </c>
      <c r="T2273" t="s">
        <v>8355</v>
      </c>
    </row>
    <row r="2274" spans="1:20" ht="42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3"/>
        <v>42345.699490740735</v>
      </c>
      <c r="K2274">
        <v>1446914836</v>
      </c>
      <c r="L2274" s="10">
        <f t="shared" si="144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1356.6000000000001</v>
      </c>
      <c r="R2274" s="7">
        <f t="shared" si="145"/>
        <v>7255</v>
      </c>
      <c r="S2274" t="s">
        <v>8337</v>
      </c>
      <c r="T2274" t="s">
        <v>8355</v>
      </c>
    </row>
    <row r="2275" spans="1:20" ht="42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3"/>
        <v>42806.507430555561</v>
      </c>
      <c r="K2275">
        <v>1487164242</v>
      </c>
      <c r="L2275" s="10">
        <f t="shared" si="144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220.35999999999999</v>
      </c>
      <c r="R2275" s="7">
        <f t="shared" si="145"/>
        <v>2828</v>
      </c>
      <c r="S2275" t="s">
        <v>8337</v>
      </c>
      <c r="T2275" t="s">
        <v>8355</v>
      </c>
    </row>
    <row r="2276" spans="1:20" ht="57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3"/>
        <v>41693.500659722224</v>
      </c>
      <c r="K2276">
        <v>1390564857</v>
      </c>
      <c r="L2276" s="10">
        <f t="shared" si="144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119.6</v>
      </c>
      <c r="R2276" s="7">
        <f t="shared" si="145"/>
        <v>1544.5</v>
      </c>
      <c r="S2276" t="s">
        <v>8337</v>
      </c>
      <c r="T2276" t="s">
        <v>8355</v>
      </c>
    </row>
    <row r="2277" spans="1:20" ht="42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3"/>
        <v>41995.616655092599</v>
      </c>
      <c r="K2277">
        <v>1416667679</v>
      </c>
      <c r="L2277" s="10">
        <f t="shared" si="144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407.76923076923077</v>
      </c>
      <c r="R2277" s="7">
        <f t="shared" si="145"/>
        <v>1364.75</v>
      </c>
      <c r="S2277" t="s">
        <v>8337</v>
      </c>
      <c r="T2277" t="s">
        <v>8355</v>
      </c>
    </row>
    <row r="2278" spans="1:20" ht="42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3"/>
        <v>41644.651493055557</v>
      </c>
      <c r="K2278">
        <v>1386344289</v>
      </c>
      <c r="L2278" s="10">
        <f t="shared" si="144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105.81826105905425</v>
      </c>
      <c r="R2278" s="7">
        <f t="shared" si="145"/>
        <v>2465.5</v>
      </c>
      <c r="S2278" t="s">
        <v>8337</v>
      </c>
      <c r="T2278" t="s">
        <v>8355</v>
      </c>
    </row>
    <row r="2279" spans="1:20" ht="42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3"/>
        <v>40966.678506944445</v>
      </c>
      <c r="K2279">
        <v>1327767423</v>
      </c>
      <c r="L2279" s="10">
        <f t="shared" si="144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141.08235294117648</v>
      </c>
      <c r="R2279" s="7">
        <f t="shared" si="145"/>
        <v>6099.5</v>
      </c>
      <c r="S2279" t="s">
        <v>8337</v>
      </c>
      <c r="T2279" t="s">
        <v>8355</v>
      </c>
    </row>
    <row r="2280" spans="1:20" ht="28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3"/>
        <v>42372.957638888889</v>
      </c>
      <c r="K2280">
        <v>1448902867</v>
      </c>
      <c r="L2280" s="10">
        <f t="shared" si="144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270.7</v>
      </c>
      <c r="R2280" s="7">
        <f t="shared" si="145"/>
        <v>2758</v>
      </c>
      <c r="S2280" t="s">
        <v>8337</v>
      </c>
      <c r="T2280" t="s">
        <v>8355</v>
      </c>
    </row>
    <row r="2281" spans="1:20" ht="42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3"/>
        <v>42039.166666666672</v>
      </c>
      <c r="K2281">
        <v>1421436099</v>
      </c>
      <c r="L2281" s="10">
        <f t="shared" si="144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153.80000000000001</v>
      </c>
      <c r="R2281" s="7">
        <f t="shared" si="145"/>
        <v>785</v>
      </c>
      <c r="S2281" t="s">
        <v>8337</v>
      </c>
      <c r="T2281" t="s">
        <v>8355</v>
      </c>
    </row>
    <row r="2282" spans="1:20" ht="57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3"/>
        <v>42264.624895833331</v>
      </c>
      <c r="K2282">
        <v>1439909991</v>
      </c>
      <c r="L2282" s="10">
        <f t="shared" si="144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403.57653061224488</v>
      </c>
      <c r="R2282" s="7">
        <f t="shared" si="145"/>
        <v>20015.25</v>
      </c>
      <c r="S2282" t="s">
        <v>8337</v>
      </c>
      <c r="T2282" t="s">
        <v>8355</v>
      </c>
    </row>
    <row r="2283" spans="1:20" ht="42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3"/>
        <v>40749.284722222219</v>
      </c>
      <c r="K2283">
        <v>1306219897</v>
      </c>
      <c r="L2283" s="10">
        <f t="shared" si="144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185</v>
      </c>
      <c r="R2283" s="7">
        <f t="shared" si="145"/>
        <v>283</v>
      </c>
      <c r="S2283" t="s">
        <v>8329</v>
      </c>
      <c r="T2283" t="s">
        <v>8330</v>
      </c>
    </row>
    <row r="2284" spans="1:20" ht="28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3"/>
        <v>42383.17460648148</v>
      </c>
      <c r="K2284">
        <v>1447560686</v>
      </c>
      <c r="L2284" s="10">
        <f t="shared" si="144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185.33333333333334</v>
      </c>
      <c r="R2284" s="7">
        <f t="shared" si="145"/>
        <v>701</v>
      </c>
      <c r="S2284" t="s">
        <v>8329</v>
      </c>
      <c r="T2284" t="s">
        <v>8330</v>
      </c>
    </row>
    <row r="2285" spans="1:20" ht="42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3"/>
        <v>41038.083379629628</v>
      </c>
      <c r="K2285">
        <v>1331348404</v>
      </c>
      <c r="L2285" s="10">
        <f t="shared" si="144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100.85533333333332</v>
      </c>
      <c r="R2285" s="7">
        <f t="shared" si="145"/>
        <v>1536.83</v>
      </c>
      <c r="S2285" t="s">
        <v>8329</v>
      </c>
      <c r="T2285" t="s">
        <v>8330</v>
      </c>
    </row>
    <row r="2286" spans="1:20" ht="28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3"/>
        <v>40614.166666666664</v>
      </c>
      <c r="K2286">
        <v>1297451245</v>
      </c>
      <c r="L2286" s="10">
        <f t="shared" si="144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106.22116666666668</v>
      </c>
      <c r="R2286" s="7">
        <f t="shared" si="145"/>
        <v>3216.1350000000002</v>
      </c>
      <c r="S2286" t="s">
        <v>8329</v>
      </c>
      <c r="T2286" t="s">
        <v>8330</v>
      </c>
    </row>
    <row r="2287" spans="1:20" ht="42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3"/>
        <v>41089.185682870368</v>
      </c>
      <c r="K2287">
        <v>1338352043</v>
      </c>
      <c r="L2287" s="10">
        <f t="shared" si="144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121.36666666666667</v>
      </c>
      <c r="R2287" s="7">
        <f t="shared" si="145"/>
        <v>1860</v>
      </c>
      <c r="S2287" t="s">
        <v>8329</v>
      </c>
      <c r="T2287" t="s">
        <v>8330</v>
      </c>
    </row>
    <row r="2288" spans="1:20" ht="42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3"/>
        <v>41523.165972222225</v>
      </c>
      <c r="K2288">
        <v>1376003254</v>
      </c>
      <c r="L2288" s="10">
        <f t="shared" si="144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100.06666666666666</v>
      </c>
      <c r="R2288" s="7">
        <f t="shared" si="145"/>
        <v>757.5</v>
      </c>
      <c r="S2288" t="s">
        <v>8329</v>
      </c>
      <c r="T2288" t="s">
        <v>8330</v>
      </c>
    </row>
    <row r="2289" spans="1:20" ht="42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3"/>
        <v>41813.667361111111</v>
      </c>
      <c r="K2289">
        <v>1401724860</v>
      </c>
      <c r="L2289" s="10">
        <f t="shared" si="144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119.97755555555555</v>
      </c>
      <c r="R2289" s="7">
        <f t="shared" si="145"/>
        <v>2752.4949999999999</v>
      </c>
      <c r="S2289" t="s">
        <v>8329</v>
      </c>
      <c r="T2289" t="s">
        <v>8330</v>
      </c>
    </row>
    <row r="2290" spans="1:20" ht="42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3"/>
        <v>41086.75</v>
      </c>
      <c r="K2290">
        <v>1339098689</v>
      </c>
      <c r="L2290" s="10">
        <f t="shared" si="144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100.1</v>
      </c>
      <c r="R2290" s="7">
        <f t="shared" si="145"/>
        <v>513</v>
      </c>
      <c r="S2290" t="s">
        <v>8329</v>
      </c>
      <c r="T2290" t="s">
        <v>8330</v>
      </c>
    </row>
    <row r="2291" spans="1:20" ht="42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3"/>
        <v>41614.973611111112</v>
      </c>
      <c r="K2291">
        <v>1382659060</v>
      </c>
      <c r="L2291" s="10">
        <f t="shared" si="144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107.4</v>
      </c>
      <c r="R2291" s="7">
        <f t="shared" si="145"/>
        <v>818</v>
      </c>
      <c r="S2291" t="s">
        <v>8329</v>
      </c>
      <c r="T2291" t="s">
        <v>8330</v>
      </c>
    </row>
    <row r="2292" spans="1:20" ht="42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3"/>
        <v>40148.708333333336</v>
      </c>
      <c r="K2292">
        <v>1252908330</v>
      </c>
      <c r="L2292" s="10">
        <f t="shared" si="144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104.06666666666666</v>
      </c>
      <c r="R2292" s="7">
        <f t="shared" si="145"/>
        <v>795</v>
      </c>
      <c r="S2292" t="s">
        <v>8329</v>
      </c>
      <c r="T2292" t="s">
        <v>8330</v>
      </c>
    </row>
    <row r="2293" spans="1:20" ht="42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3"/>
        <v>41022.166666666664</v>
      </c>
      <c r="K2293">
        <v>1332199618</v>
      </c>
      <c r="L2293" s="10">
        <f t="shared" si="144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172.8</v>
      </c>
      <c r="R2293" s="7">
        <f t="shared" si="145"/>
        <v>2181.5</v>
      </c>
      <c r="S2293" t="s">
        <v>8329</v>
      </c>
      <c r="T2293" t="s">
        <v>8330</v>
      </c>
    </row>
    <row r="2294" spans="1:20" ht="42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3"/>
        <v>41017.697638888887</v>
      </c>
      <c r="K2294">
        <v>1332175476</v>
      </c>
      <c r="L2294" s="10">
        <f t="shared" si="144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107.2505</v>
      </c>
      <c r="R2294" s="7">
        <f t="shared" si="145"/>
        <v>1095.5050000000001</v>
      </c>
      <c r="S2294" t="s">
        <v>8329</v>
      </c>
      <c r="T2294" t="s">
        <v>8330</v>
      </c>
    </row>
    <row r="2295" spans="1:20" ht="28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3"/>
        <v>41177.165972222225</v>
      </c>
      <c r="K2295">
        <v>1346345999</v>
      </c>
      <c r="L2295" s="10">
        <f t="shared" si="144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108.23529411764706</v>
      </c>
      <c r="R2295" s="7">
        <f t="shared" si="145"/>
        <v>473.5</v>
      </c>
      <c r="S2295" t="s">
        <v>8329</v>
      </c>
      <c r="T2295" t="s">
        <v>8330</v>
      </c>
    </row>
    <row r="2296" spans="1:20" ht="42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3"/>
        <v>41294.72314814815</v>
      </c>
      <c r="K2296">
        <v>1356110480</v>
      </c>
      <c r="L2296" s="10">
        <f t="shared" si="144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146.08080000000001</v>
      </c>
      <c r="R2296" s="7">
        <f t="shared" si="145"/>
        <v>3708.02</v>
      </c>
      <c r="S2296" t="s">
        <v>8329</v>
      </c>
      <c r="T2296" t="s">
        <v>8330</v>
      </c>
    </row>
    <row r="2297" spans="1:20" ht="42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3"/>
        <v>41300.954351851848</v>
      </c>
      <c r="K2297">
        <v>1356648856</v>
      </c>
      <c r="L2297" s="10">
        <f t="shared" si="144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125.25</v>
      </c>
      <c r="R2297" s="7">
        <f t="shared" si="145"/>
        <v>768.5</v>
      </c>
      <c r="S2297" t="s">
        <v>8329</v>
      </c>
      <c r="T2297" t="s">
        <v>8330</v>
      </c>
    </row>
    <row r="2298" spans="1:20" ht="42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3"/>
        <v>40962.731782407405</v>
      </c>
      <c r="K2298">
        <v>1326994426</v>
      </c>
      <c r="L2298" s="10">
        <f t="shared" si="144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ref="Q2298:Q2361" si="146">(1+((E2298-D2298)/D2298))*100</f>
        <v>149.07142857142856</v>
      </c>
      <c r="R2298" s="7">
        <f t="shared" si="145"/>
        <v>5290</v>
      </c>
      <c r="S2298" t="s">
        <v>8329</v>
      </c>
      <c r="T2298" t="s">
        <v>8330</v>
      </c>
    </row>
    <row r="2299" spans="1:20" ht="28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3"/>
        <v>40982.165972222225</v>
      </c>
      <c r="K2299">
        <v>1328749249</v>
      </c>
      <c r="L2299" s="10">
        <f t="shared" si="144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6"/>
        <v>100.6</v>
      </c>
      <c r="R2299" s="7">
        <f t="shared" si="145"/>
        <v>512.5</v>
      </c>
      <c r="S2299" t="s">
        <v>8329</v>
      </c>
      <c r="T2299" t="s">
        <v>8330</v>
      </c>
    </row>
    <row r="2300" spans="1:20" ht="42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3"/>
        <v>41724.798993055556</v>
      </c>
      <c r="K2300">
        <v>1393272633</v>
      </c>
      <c r="L2300" s="10">
        <f t="shared" si="144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6"/>
        <v>105.07333333333332</v>
      </c>
      <c r="R2300" s="7">
        <f t="shared" si="145"/>
        <v>15905</v>
      </c>
      <c r="S2300" t="s">
        <v>8329</v>
      </c>
      <c r="T2300" t="s">
        <v>8330</v>
      </c>
    </row>
    <row r="2301" spans="1:20" ht="42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3"/>
        <v>40580.032511574071</v>
      </c>
      <c r="K2301">
        <v>1295657209</v>
      </c>
      <c r="L2301" s="10">
        <f t="shared" si="144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6"/>
        <v>350.16666666666663</v>
      </c>
      <c r="R2301" s="7">
        <f t="shared" si="145"/>
        <v>532.25</v>
      </c>
      <c r="S2301" t="s">
        <v>8329</v>
      </c>
      <c r="T2301" t="s">
        <v>8330</v>
      </c>
    </row>
    <row r="2302" spans="1:20" ht="42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3"/>
        <v>41088.727037037039</v>
      </c>
      <c r="K2302">
        <v>1339694816</v>
      </c>
      <c r="L2302" s="10">
        <f t="shared" si="144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6"/>
        <v>101.25</v>
      </c>
      <c r="R2302" s="7">
        <f t="shared" si="145"/>
        <v>408.5</v>
      </c>
      <c r="S2302" t="s">
        <v>8329</v>
      </c>
      <c r="T2302" t="s">
        <v>8330</v>
      </c>
    </row>
    <row r="2303" spans="1:20" ht="28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3"/>
        <v>41446.146944444445</v>
      </c>
      <c r="K2303">
        <v>1369193496</v>
      </c>
      <c r="L2303" s="10">
        <f t="shared" si="144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6"/>
        <v>133.6044</v>
      </c>
      <c r="R2303" s="7">
        <f t="shared" si="145"/>
        <v>3445.61</v>
      </c>
      <c r="S2303" t="s">
        <v>8329</v>
      </c>
      <c r="T2303" t="s">
        <v>8333</v>
      </c>
    </row>
    <row r="2304" spans="1:20" ht="42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3"/>
        <v>41639.291666666664</v>
      </c>
      <c r="K2304">
        <v>1385585434</v>
      </c>
      <c r="L2304" s="10">
        <f t="shared" si="144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6"/>
        <v>170.65217391304347</v>
      </c>
      <c r="R2304" s="7">
        <f t="shared" si="145"/>
        <v>2005</v>
      </c>
      <c r="S2304" t="s">
        <v>8329</v>
      </c>
      <c r="T2304" t="s">
        <v>8333</v>
      </c>
    </row>
    <row r="2305" spans="1:20" ht="42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3"/>
        <v>40890.152731481481</v>
      </c>
      <c r="K2305">
        <v>1320287996</v>
      </c>
      <c r="L2305" s="10">
        <f t="shared" si="144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6"/>
        <v>109.35829457364341</v>
      </c>
      <c r="R2305" s="7">
        <f t="shared" si="145"/>
        <v>3578.3049999999998</v>
      </c>
      <c r="S2305" t="s">
        <v>8329</v>
      </c>
      <c r="T2305" t="s">
        <v>8333</v>
      </c>
    </row>
    <row r="2306" spans="1:20" ht="42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3"/>
        <v>40544.207638888889</v>
      </c>
      <c r="K2306">
        <v>1290281691</v>
      </c>
      <c r="L2306" s="10">
        <f t="shared" si="144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6"/>
        <v>100.70033333333335</v>
      </c>
      <c r="R2306" s="7">
        <f t="shared" si="145"/>
        <v>3077.51</v>
      </c>
      <c r="S2306" t="s">
        <v>8329</v>
      </c>
      <c r="T2306" t="s">
        <v>8333</v>
      </c>
    </row>
    <row r="2307" spans="1:20" ht="42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7">(((I2307/60)/60)/24)+DATE(1970,1,1)</f>
        <v>41859.75</v>
      </c>
      <c r="K2307">
        <v>1405356072</v>
      </c>
      <c r="L2307" s="10">
        <f t="shared" ref="L2307:L2370" si="148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6"/>
        <v>101.22777777777779</v>
      </c>
      <c r="R2307" s="7">
        <f t="shared" ref="R2307:R2370" si="149">AVERAGE(E2307,N2307)</f>
        <v>9194</v>
      </c>
      <c r="S2307" t="s">
        <v>8329</v>
      </c>
      <c r="T2307" t="s">
        <v>8333</v>
      </c>
    </row>
    <row r="2308" spans="1:20" ht="42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7"/>
        <v>40978.16815972222</v>
      </c>
      <c r="K2308">
        <v>1328760129</v>
      </c>
      <c r="L2308" s="10">
        <f t="shared" si="14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106.75857142857143</v>
      </c>
      <c r="R2308" s="7">
        <f t="shared" si="149"/>
        <v>1904.7750000000001</v>
      </c>
      <c r="S2308" t="s">
        <v>8329</v>
      </c>
      <c r="T2308" t="s">
        <v>8333</v>
      </c>
    </row>
    <row r="2309" spans="1:20" ht="42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7"/>
        <v>41034.802407407406</v>
      </c>
      <c r="K2309">
        <v>1333653333</v>
      </c>
      <c r="L2309" s="10">
        <f t="shared" si="148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106.65777537961894</v>
      </c>
      <c r="R2309" s="7">
        <f t="shared" si="149"/>
        <v>1085.1300000000001</v>
      </c>
      <c r="S2309" t="s">
        <v>8329</v>
      </c>
      <c r="T2309" t="s">
        <v>8333</v>
      </c>
    </row>
    <row r="2310" spans="1:20" ht="42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7"/>
        <v>41880.041666666664</v>
      </c>
      <c r="K2310">
        <v>1406847996</v>
      </c>
      <c r="L2310" s="10">
        <f t="shared" si="14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101.30622</v>
      </c>
      <c r="R2310" s="7">
        <f t="shared" si="149"/>
        <v>25633.555</v>
      </c>
      <c r="S2310" t="s">
        <v>8329</v>
      </c>
      <c r="T2310" t="s">
        <v>8333</v>
      </c>
    </row>
    <row r="2311" spans="1:20" ht="42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7"/>
        <v>41342.987696759257</v>
      </c>
      <c r="K2311">
        <v>1359848537</v>
      </c>
      <c r="L2311" s="10">
        <f t="shared" si="14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106.67450000000001</v>
      </c>
      <c r="R2311" s="7">
        <f t="shared" si="149"/>
        <v>3253.7350000000001</v>
      </c>
      <c r="S2311" t="s">
        <v>8329</v>
      </c>
      <c r="T2311" t="s">
        <v>8333</v>
      </c>
    </row>
    <row r="2312" spans="1:20" ht="42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7"/>
        <v>41354.752488425926</v>
      </c>
      <c r="K2312">
        <v>1361300615</v>
      </c>
      <c r="L2312" s="10">
        <f t="shared" si="14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428.83978378378379</v>
      </c>
      <c r="R2312" s="7">
        <f t="shared" si="149"/>
        <v>40279.68</v>
      </c>
      <c r="S2312" t="s">
        <v>8329</v>
      </c>
      <c r="T2312" t="s">
        <v>8333</v>
      </c>
    </row>
    <row r="2313" spans="1:20" ht="42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7"/>
        <v>41766.004502314812</v>
      </c>
      <c r="K2313">
        <v>1396829189</v>
      </c>
      <c r="L2313" s="10">
        <f t="shared" si="14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104.11111111111111</v>
      </c>
      <c r="R2313" s="7">
        <f t="shared" si="149"/>
        <v>4737</v>
      </c>
      <c r="S2313" t="s">
        <v>8329</v>
      </c>
      <c r="T2313" t="s">
        <v>8333</v>
      </c>
    </row>
    <row r="2314" spans="1:20" ht="42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7"/>
        <v>41747.958333333336</v>
      </c>
      <c r="K2314">
        <v>1395155478</v>
      </c>
      <c r="L2314" s="10">
        <f t="shared" si="14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107.86666666666666</v>
      </c>
      <c r="R2314" s="7">
        <f t="shared" si="149"/>
        <v>1657.5</v>
      </c>
      <c r="S2314" t="s">
        <v>8329</v>
      </c>
      <c r="T2314" t="s">
        <v>8333</v>
      </c>
    </row>
    <row r="2315" spans="1:20" ht="28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7"/>
        <v>41032.958634259259</v>
      </c>
      <c r="K2315">
        <v>1333494026</v>
      </c>
      <c r="L2315" s="10">
        <f t="shared" si="14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175.84040000000002</v>
      </c>
      <c r="R2315" s="7">
        <f t="shared" si="149"/>
        <v>4474.51</v>
      </c>
      <c r="S2315" t="s">
        <v>8329</v>
      </c>
      <c r="T2315" t="s">
        <v>8333</v>
      </c>
    </row>
    <row r="2316" spans="1:20" ht="42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7"/>
        <v>41067.551585648151</v>
      </c>
      <c r="K2316">
        <v>1336482857</v>
      </c>
      <c r="L2316" s="10">
        <f t="shared" si="14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156.97</v>
      </c>
      <c r="R2316" s="7">
        <f t="shared" si="149"/>
        <v>966.82</v>
      </c>
      <c r="S2316" t="s">
        <v>8329</v>
      </c>
      <c r="T2316" t="s">
        <v>8333</v>
      </c>
    </row>
    <row r="2317" spans="1:20" ht="42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7"/>
        <v>41034.72619212963</v>
      </c>
      <c r="K2317">
        <v>1333646743</v>
      </c>
      <c r="L2317" s="10">
        <f t="shared" si="14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102.60000000000001</v>
      </c>
      <c r="R2317" s="7">
        <f t="shared" si="149"/>
        <v>1314.5</v>
      </c>
      <c r="S2317" t="s">
        <v>8329</v>
      </c>
      <c r="T2317" t="s">
        <v>8333</v>
      </c>
    </row>
    <row r="2318" spans="1:20" ht="57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7"/>
        <v>40156.76666666667</v>
      </c>
      <c r="K2318">
        <v>1253726650</v>
      </c>
      <c r="L2318" s="10">
        <f t="shared" si="14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104.04266666666666</v>
      </c>
      <c r="R2318" s="7">
        <f t="shared" si="149"/>
        <v>7903.2</v>
      </c>
      <c r="S2318" t="s">
        <v>8329</v>
      </c>
      <c r="T2318" t="s">
        <v>8333</v>
      </c>
    </row>
    <row r="2319" spans="1:20" ht="42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7"/>
        <v>40224.208333333336</v>
      </c>
      <c r="K2319">
        <v>1263474049</v>
      </c>
      <c r="L2319" s="10">
        <f t="shared" si="14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104</v>
      </c>
      <c r="R2319" s="7">
        <f t="shared" si="149"/>
        <v>219</v>
      </c>
      <c r="S2319" t="s">
        <v>8329</v>
      </c>
      <c r="T2319" t="s">
        <v>8333</v>
      </c>
    </row>
    <row r="2320" spans="1:20" ht="57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7"/>
        <v>40082.165972222225</v>
      </c>
      <c r="K2320">
        <v>1251214014</v>
      </c>
      <c r="L2320" s="10">
        <f t="shared" si="14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121.05999999999999</v>
      </c>
      <c r="R2320" s="7">
        <f t="shared" si="149"/>
        <v>3108</v>
      </c>
      <c r="S2320" t="s">
        <v>8329</v>
      </c>
      <c r="T2320" t="s">
        <v>8333</v>
      </c>
    </row>
    <row r="2321" spans="1:20" ht="42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7"/>
        <v>41623.082002314812</v>
      </c>
      <c r="K2321">
        <v>1384480685</v>
      </c>
      <c r="L2321" s="10">
        <f t="shared" si="14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107.69999999999999</v>
      </c>
      <c r="R2321" s="7">
        <f t="shared" si="149"/>
        <v>1654</v>
      </c>
      <c r="S2321" t="s">
        <v>8329</v>
      </c>
      <c r="T2321" t="s">
        <v>8333</v>
      </c>
    </row>
    <row r="2322" spans="1:20" ht="42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7"/>
        <v>41731.775462962964</v>
      </c>
      <c r="K2322">
        <v>1393443400</v>
      </c>
      <c r="L2322" s="10">
        <f t="shared" si="14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108.66</v>
      </c>
      <c r="R2322" s="7">
        <f t="shared" si="149"/>
        <v>2761</v>
      </c>
      <c r="S2322" t="s">
        <v>8329</v>
      </c>
      <c r="T2322" t="s">
        <v>8333</v>
      </c>
    </row>
    <row r="2323" spans="1:20" ht="42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7"/>
        <v>42829.21876157407</v>
      </c>
      <c r="K2323">
        <v>1488694501</v>
      </c>
      <c r="L2323" s="10">
        <f t="shared" si="14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39.120962394619681</v>
      </c>
      <c r="R2323" s="7">
        <f t="shared" si="149"/>
        <v>2097</v>
      </c>
      <c r="S2323" t="s">
        <v>8340</v>
      </c>
      <c r="T2323" t="s">
        <v>8356</v>
      </c>
    </row>
    <row r="2324" spans="1:20" ht="42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7"/>
        <v>42834.853807870371</v>
      </c>
      <c r="K2324">
        <v>1489181369</v>
      </c>
      <c r="L2324" s="10">
        <f t="shared" si="14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3.1481481481481444</v>
      </c>
      <c r="R2324" s="7">
        <f t="shared" si="149"/>
        <v>44.5</v>
      </c>
      <c r="S2324" t="s">
        <v>8340</v>
      </c>
      <c r="T2324" t="s">
        <v>8356</v>
      </c>
    </row>
    <row r="2325" spans="1:20" ht="42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7"/>
        <v>42814.755173611105</v>
      </c>
      <c r="K2325">
        <v>1489428447</v>
      </c>
      <c r="L2325" s="10">
        <f t="shared" si="14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48</v>
      </c>
      <c r="R2325" s="7">
        <f t="shared" si="149"/>
        <v>62</v>
      </c>
      <c r="S2325" t="s">
        <v>8340</v>
      </c>
      <c r="T2325" t="s">
        <v>8356</v>
      </c>
    </row>
    <row r="2326" spans="1:20" ht="28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7"/>
        <v>42820.843576388885</v>
      </c>
      <c r="K2326">
        <v>1487970885</v>
      </c>
      <c r="L2326" s="10">
        <f t="shared" si="14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20.733333333333338</v>
      </c>
      <c r="R2326" s="7">
        <f t="shared" si="149"/>
        <v>808</v>
      </c>
      <c r="S2326" t="s">
        <v>8340</v>
      </c>
      <c r="T2326" t="s">
        <v>8356</v>
      </c>
    </row>
    <row r="2327" spans="1:20" ht="42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7"/>
        <v>42823.980682870373</v>
      </c>
      <c r="K2327">
        <v>1488241931</v>
      </c>
      <c r="L2327" s="10">
        <f t="shared" si="14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7.9999999999999964</v>
      </c>
      <c r="R2327" s="7">
        <f t="shared" si="149"/>
        <v>43.5</v>
      </c>
      <c r="S2327" t="s">
        <v>8340</v>
      </c>
      <c r="T2327" t="s">
        <v>8356</v>
      </c>
    </row>
    <row r="2328" spans="1:20" ht="42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7"/>
        <v>42855.708333333328</v>
      </c>
      <c r="K2328">
        <v>1489106948</v>
      </c>
      <c r="L2328" s="10">
        <f t="shared" si="14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0.71999999999999842</v>
      </c>
      <c r="R2328" s="7">
        <f t="shared" si="149"/>
        <v>54.5</v>
      </c>
      <c r="S2328" t="s">
        <v>8340</v>
      </c>
      <c r="T2328" t="s">
        <v>8356</v>
      </c>
    </row>
    <row r="2329" spans="1:20" ht="28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7"/>
        <v>41877.917129629634</v>
      </c>
      <c r="K2329">
        <v>1406066440</v>
      </c>
      <c r="L2329" s="10">
        <f t="shared" si="14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526.09431428571429</v>
      </c>
      <c r="R2329" s="7">
        <f t="shared" si="149"/>
        <v>93744.005000000005</v>
      </c>
      <c r="S2329" t="s">
        <v>8340</v>
      </c>
      <c r="T2329" t="s">
        <v>8356</v>
      </c>
    </row>
    <row r="2330" spans="1:20" ht="57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7"/>
        <v>42169.781678240746</v>
      </c>
      <c r="K2330">
        <v>1431715537</v>
      </c>
      <c r="L2330" s="10">
        <f t="shared" si="14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254.45000000000002</v>
      </c>
      <c r="R2330" s="7">
        <f t="shared" si="149"/>
        <v>12991</v>
      </c>
      <c r="S2330" t="s">
        <v>8340</v>
      </c>
      <c r="T2330" t="s">
        <v>8356</v>
      </c>
    </row>
    <row r="2331" spans="1:20" ht="42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7"/>
        <v>41837.624374999999</v>
      </c>
      <c r="K2331">
        <v>1403017146</v>
      </c>
      <c r="L2331" s="10">
        <f t="shared" si="14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105.91999999999999</v>
      </c>
      <c r="R2331" s="7">
        <f t="shared" si="149"/>
        <v>13302.5</v>
      </c>
      <c r="S2331" t="s">
        <v>8340</v>
      </c>
      <c r="T2331" t="s">
        <v>8356</v>
      </c>
    </row>
    <row r="2332" spans="1:20" ht="42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7"/>
        <v>42363</v>
      </c>
      <c r="K2332">
        <v>1448400943</v>
      </c>
      <c r="L2332" s="10">
        <f t="shared" si="14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102.42285714285715</v>
      </c>
      <c r="R2332" s="7">
        <f t="shared" si="149"/>
        <v>18005.5</v>
      </c>
      <c r="S2332" t="s">
        <v>8340</v>
      </c>
      <c r="T2332" t="s">
        <v>8356</v>
      </c>
    </row>
    <row r="2333" spans="1:20" ht="42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7"/>
        <v>41869.005671296298</v>
      </c>
      <c r="K2333">
        <v>1405728490</v>
      </c>
      <c r="L2333" s="10">
        <f t="shared" si="14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144.31375000000003</v>
      </c>
      <c r="R2333" s="7">
        <f t="shared" si="149"/>
        <v>5914.05</v>
      </c>
      <c r="S2333" t="s">
        <v>8340</v>
      </c>
      <c r="T2333" t="s">
        <v>8356</v>
      </c>
    </row>
    <row r="2334" spans="1:20" ht="42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7"/>
        <v>42041.628136574072</v>
      </c>
      <c r="K2334">
        <v>1420643071</v>
      </c>
      <c r="L2334" s="10">
        <f t="shared" si="14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106.30800000000001</v>
      </c>
      <c r="R2334" s="7">
        <f t="shared" si="149"/>
        <v>13464.5</v>
      </c>
      <c r="S2334" t="s">
        <v>8340</v>
      </c>
      <c r="T2334" t="s">
        <v>8356</v>
      </c>
    </row>
    <row r="2335" spans="1:20" ht="42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7"/>
        <v>41788.743055555555</v>
      </c>
      <c r="K2335">
        <v>1399563390</v>
      </c>
      <c r="L2335" s="10">
        <f t="shared" si="14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212.16666666666666</v>
      </c>
      <c r="R2335" s="7">
        <f t="shared" si="149"/>
        <v>683.5</v>
      </c>
      <c r="S2335" t="s">
        <v>8340</v>
      </c>
      <c r="T2335" t="s">
        <v>8356</v>
      </c>
    </row>
    <row r="2336" spans="1:20" ht="42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7"/>
        <v>41948.731944444444</v>
      </c>
      <c r="K2336">
        <v>1412611498</v>
      </c>
      <c r="L2336" s="10">
        <f t="shared" si="14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101.95</v>
      </c>
      <c r="R2336" s="7">
        <f t="shared" si="149"/>
        <v>2072.5</v>
      </c>
      <c r="S2336" t="s">
        <v>8340</v>
      </c>
      <c r="T2336" t="s">
        <v>8356</v>
      </c>
    </row>
    <row r="2337" spans="1:20" ht="42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7"/>
        <v>41801.572256944448</v>
      </c>
      <c r="K2337">
        <v>1399902243</v>
      </c>
      <c r="L2337" s="10">
        <f t="shared" si="14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102.27200000000001</v>
      </c>
      <c r="R2337" s="7">
        <f t="shared" si="149"/>
        <v>12894.5</v>
      </c>
      <c r="S2337" t="s">
        <v>8340</v>
      </c>
      <c r="T2337" t="s">
        <v>8356</v>
      </c>
    </row>
    <row r="2338" spans="1:20" ht="42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7"/>
        <v>41706.924710648149</v>
      </c>
      <c r="K2338">
        <v>1390860695</v>
      </c>
      <c r="L2338" s="10">
        <f t="shared" si="14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520.73254999999995</v>
      </c>
      <c r="R2338" s="7">
        <f t="shared" si="149"/>
        <v>53155.754999999997</v>
      </c>
      <c r="S2338" t="s">
        <v>8340</v>
      </c>
      <c r="T2338" t="s">
        <v>8356</v>
      </c>
    </row>
    <row r="2339" spans="1:20" ht="28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7"/>
        <v>41816.640543981484</v>
      </c>
      <c r="K2339">
        <v>1401204143</v>
      </c>
      <c r="L2339" s="10">
        <f t="shared" si="14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110.65833333333333</v>
      </c>
      <c r="R2339" s="7">
        <f t="shared" si="149"/>
        <v>6729</v>
      </c>
      <c r="S2339" t="s">
        <v>8340</v>
      </c>
      <c r="T2339" t="s">
        <v>8356</v>
      </c>
    </row>
    <row r="2340" spans="1:20" ht="42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7"/>
        <v>41819.896805555552</v>
      </c>
      <c r="K2340">
        <v>1401485484</v>
      </c>
      <c r="L2340" s="10">
        <f t="shared" si="14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101.14333333333335</v>
      </c>
      <c r="R2340" s="7">
        <f t="shared" si="149"/>
        <v>7647.25</v>
      </c>
      <c r="S2340" t="s">
        <v>8340</v>
      </c>
      <c r="T2340" t="s">
        <v>8356</v>
      </c>
    </row>
    <row r="2341" spans="1:20" ht="42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7"/>
        <v>42723.332638888889</v>
      </c>
      <c r="K2341">
        <v>1479496309</v>
      </c>
      <c r="L2341" s="10">
        <f t="shared" si="14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294.20799999999997</v>
      </c>
      <c r="R2341" s="7">
        <f t="shared" si="149"/>
        <v>37328</v>
      </c>
      <c r="S2341" t="s">
        <v>8340</v>
      </c>
      <c r="T2341" t="s">
        <v>8356</v>
      </c>
    </row>
    <row r="2342" spans="1:20" ht="42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7"/>
        <v>42673.642800925925</v>
      </c>
      <c r="K2342">
        <v>1475249138</v>
      </c>
      <c r="L2342" s="10">
        <f t="shared" si="14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105.77749999999999</v>
      </c>
      <c r="R2342" s="7">
        <f t="shared" si="149"/>
        <v>21357</v>
      </c>
      <c r="S2342" t="s">
        <v>8340</v>
      </c>
      <c r="T2342" t="s">
        <v>8356</v>
      </c>
    </row>
    <row r="2343" spans="1:20" ht="42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7"/>
        <v>42197.813703703709</v>
      </c>
      <c r="K2343">
        <v>1434137504</v>
      </c>
      <c r="L2343" s="10">
        <f t="shared" si="14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7">
        <f t="shared" si="149"/>
        <v>0</v>
      </c>
      <c r="S2343" t="s">
        <v>8323</v>
      </c>
      <c r="T2343" t="s">
        <v>8324</v>
      </c>
    </row>
    <row r="2344" spans="1:20" ht="42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7"/>
        <v>41918.208333333336</v>
      </c>
      <c r="K2344">
        <v>1410799870</v>
      </c>
      <c r="L2344" s="10">
        <f t="shared" si="14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7">
        <f t="shared" si="149"/>
        <v>0</v>
      </c>
      <c r="S2344" t="s">
        <v>8323</v>
      </c>
      <c r="T2344" t="s">
        <v>8324</v>
      </c>
    </row>
    <row r="2345" spans="1:20" ht="42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7"/>
        <v>42377.82430555555</v>
      </c>
      <c r="K2345">
        <v>1447962505</v>
      </c>
      <c r="L2345" s="10">
        <f t="shared" si="14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3.0000000000000027</v>
      </c>
      <c r="R2345" s="7">
        <f t="shared" si="149"/>
        <v>150.5</v>
      </c>
      <c r="S2345" t="s">
        <v>8323</v>
      </c>
      <c r="T2345" t="s">
        <v>8324</v>
      </c>
    </row>
    <row r="2346" spans="1:20" ht="42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7"/>
        <v>42545.727650462963</v>
      </c>
      <c r="K2346">
        <v>1464197269</v>
      </c>
      <c r="L2346" s="10">
        <f t="shared" si="14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0.10000000000000009</v>
      </c>
      <c r="R2346" s="7">
        <f t="shared" si="149"/>
        <v>1</v>
      </c>
      <c r="S2346" t="s">
        <v>8323</v>
      </c>
      <c r="T2346" t="s">
        <v>8324</v>
      </c>
    </row>
    <row r="2347" spans="1:20" ht="42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7"/>
        <v>42094.985416666663</v>
      </c>
      <c r="K2347">
        <v>1424822556</v>
      </c>
      <c r="L2347" s="10">
        <f t="shared" si="14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7">
        <f t="shared" si="149"/>
        <v>0</v>
      </c>
      <c r="S2347" t="s">
        <v>8323</v>
      </c>
      <c r="T2347" t="s">
        <v>8324</v>
      </c>
    </row>
    <row r="2348" spans="1:20" ht="42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7"/>
        <v>42660.79896990741</v>
      </c>
      <c r="K2348">
        <v>1472843431</v>
      </c>
      <c r="L2348" s="10">
        <f t="shared" si="14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6.5000000000003944E-2</v>
      </c>
      <c r="R2348" s="7">
        <f t="shared" si="149"/>
        <v>21</v>
      </c>
      <c r="S2348" t="s">
        <v>8323</v>
      </c>
      <c r="T2348" t="s">
        <v>8324</v>
      </c>
    </row>
    <row r="2349" spans="1:20" ht="42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7"/>
        <v>42607.607361111113</v>
      </c>
      <c r="K2349">
        <v>1469543676</v>
      </c>
      <c r="L2349" s="10">
        <f t="shared" si="14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1.5000000000000013</v>
      </c>
      <c r="R2349" s="7">
        <f t="shared" si="149"/>
        <v>8</v>
      </c>
      <c r="S2349" t="s">
        <v>8323</v>
      </c>
      <c r="T2349" t="s">
        <v>8324</v>
      </c>
    </row>
    <row r="2350" spans="1:20" ht="42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7"/>
        <v>42420.932152777779</v>
      </c>
      <c r="K2350">
        <v>1450822938</v>
      </c>
      <c r="L2350" s="10">
        <f t="shared" si="14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0.38571428571428923</v>
      </c>
      <c r="R2350" s="7">
        <f t="shared" si="149"/>
        <v>137.5</v>
      </c>
      <c r="S2350" t="s">
        <v>8323</v>
      </c>
      <c r="T2350" t="s">
        <v>8324</v>
      </c>
    </row>
    <row r="2351" spans="1:20" ht="42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7"/>
        <v>42227.775787037041</v>
      </c>
      <c r="K2351">
        <v>1436812628</v>
      </c>
      <c r="L2351" s="10">
        <f t="shared" si="14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7">
        <f t="shared" si="149"/>
        <v>0</v>
      </c>
      <c r="S2351" t="s">
        <v>8323</v>
      </c>
      <c r="T2351" t="s">
        <v>8324</v>
      </c>
    </row>
    <row r="2352" spans="1:20" ht="42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7"/>
        <v>42738.842245370368</v>
      </c>
      <c r="K2352">
        <v>1480882370</v>
      </c>
      <c r="L2352" s="10">
        <f t="shared" si="14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7">
        <f t="shared" si="149"/>
        <v>0</v>
      </c>
      <c r="S2352" t="s">
        <v>8323</v>
      </c>
      <c r="T2352" t="s">
        <v>8324</v>
      </c>
    </row>
    <row r="2353" spans="1:20" ht="28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7"/>
        <v>42124.101145833338</v>
      </c>
      <c r="K2353">
        <v>1427768739</v>
      </c>
      <c r="L2353" s="10">
        <f t="shared" si="14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0.57142857142856718</v>
      </c>
      <c r="R2353" s="7">
        <f t="shared" si="149"/>
        <v>57.5</v>
      </c>
      <c r="S2353" t="s">
        <v>8323</v>
      </c>
      <c r="T2353" t="s">
        <v>8324</v>
      </c>
    </row>
    <row r="2354" spans="1:20" ht="42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7"/>
        <v>42161.633703703701</v>
      </c>
      <c r="K2354">
        <v>1428419552</v>
      </c>
      <c r="L2354" s="10">
        <f t="shared" si="14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7">
        <f t="shared" si="149"/>
        <v>0</v>
      </c>
      <c r="S2354" t="s">
        <v>8323</v>
      </c>
      <c r="T2354" t="s">
        <v>8324</v>
      </c>
    </row>
    <row r="2355" spans="1:20" ht="42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7"/>
        <v>42115.676180555558</v>
      </c>
      <c r="K2355">
        <v>1428596022</v>
      </c>
      <c r="L2355" s="10">
        <f t="shared" si="14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7">
        <f t="shared" si="149"/>
        <v>0</v>
      </c>
      <c r="S2355" t="s">
        <v>8323</v>
      </c>
      <c r="T2355" t="s">
        <v>8324</v>
      </c>
    </row>
    <row r="2356" spans="1:20" ht="42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7"/>
        <v>42014.722916666666</v>
      </c>
      <c r="K2356">
        <v>1415726460</v>
      </c>
      <c r="L2356" s="10">
        <f t="shared" si="14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7.1428571428566734E-2</v>
      </c>
      <c r="R2356" s="7">
        <f t="shared" si="149"/>
        <v>13</v>
      </c>
      <c r="S2356" t="s">
        <v>8323</v>
      </c>
      <c r="T2356" t="s">
        <v>8324</v>
      </c>
    </row>
    <row r="2357" spans="1:20" ht="42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7"/>
        <v>42126.918240740735</v>
      </c>
      <c r="K2357">
        <v>1428012136</v>
      </c>
      <c r="L2357" s="10">
        <f t="shared" si="14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0.68749999999999645</v>
      </c>
      <c r="R2357" s="7">
        <f t="shared" si="149"/>
        <v>28.5</v>
      </c>
      <c r="S2357" t="s">
        <v>8323</v>
      </c>
      <c r="T2357" t="s">
        <v>8324</v>
      </c>
    </row>
    <row r="2358" spans="1:20" ht="28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7"/>
        <v>42160.78361111111</v>
      </c>
      <c r="K2358">
        <v>1430938104</v>
      </c>
      <c r="L2358" s="10">
        <f t="shared" si="14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7">
        <f t="shared" si="149"/>
        <v>0</v>
      </c>
      <c r="S2358" t="s">
        <v>8323</v>
      </c>
      <c r="T2358" t="s">
        <v>8324</v>
      </c>
    </row>
    <row r="2359" spans="1:20" ht="28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7"/>
        <v>42294.620115740734</v>
      </c>
      <c r="K2359">
        <v>1442501578</v>
      </c>
      <c r="L2359" s="10">
        <f t="shared" si="14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7">
        <f t="shared" si="149"/>
        <v>0</v>
      </c>
      <c r="S2359" t="s">
        <v>8323</v>
      </c>
      <c r="T2359" t="s">
        <v>8324</v>
      </c>
    </row>
    <row r="2360" spans="1:20" ht="42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7"/>
        <v>42035.027083333334</v>
      </c>
      <c r="K2360">
        <v>1417818036</v>
      </c>
      <c r="L2360" s="10">
        <f t="shared" si="14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7">
        <f t="shared" si="149"/>
        <v>0</v>
      </c>
      <c r="S2360" t="s">
        <v>8323</v>
      </c>
      <c r="T2360" t="s">
        <v>8324</v>
      </c>
    </row>
    <row r="2361" spans="1:20" ht="42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7"/>
        <v>42219.649583333332</v>
      </c>
      <c r="K2361">
        <v>1433432124</v>
      </c>
      <c r="L2361" s="10">
        <f t="shared" si="14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14.680000000000003</v>
      </c>
      <c r="R2361" s="7">
        <f t="shared" si="149"/>
        <v>552</v>
      </c>
      <c r="S2361" t="s">
        <v>8323</v>
      </c>
      <c r="T2361" t="s">
        <v>8324</v>
      </c>
    </row>
    <row r="2362" spans="1:20" ht="42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7"/>
        <v>42407.70694444445</v>
      </c>
      <c r="K2362">
        <v>1452272280</v>
      </c>
      <c r="L2362" s="10">
        <f t="shared" si="14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ref="Q2362:Q2425" si="150">(1+((E2362-D2362)/D2362))*100</f>
        <v>3.9999999999995595E-2</v>
      </c>
      <c r="R2362" s="7">
        <f t="shared" si="149"/>
        <v>1.5</v>
      </c>
      <c r="S2362" t="s">
        <v>8323</v>
      </c>
      <c r="T2362" t="s">
        <v>8324</v>
      </c>
    </row>
    <row r="2363" spans="1:20" ht="42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7"/>
        <v>42490.916666666672</v>
      </c>
      <c r="K2363">
        <v>1459975008</v>
      </c>
      <c r="L2363" s="10">
        <f t="shared" si="14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50"/>
        <v>0</v>
      </c>
      <c r="R2363" s="7">
        <f t="shared" si="149"/>
        <v>0</v>
      </c>
      <c r="S2363" t="s">
        <v>8323</v>
      </c>
      <c r="T2363" t="s">
        <v>8324</v>
      </c>
    </row>
    <row r="2364" spans="1:20" ht="42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7"/>
        <v>41984.688310185185</v>
      </c>
      <c r="K2364">
        <v>1415723470</v>
      </c>
      <c r="L2364" s="10">
        <f t="shared" si="14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50"/>
        <v>28.571428571428569</v>
      </c>
      <c r="R2364" s="7">
        <f t="shared" si="149"/>
        <v>61</v>
      </c>
      <c r="S2364" t="s">
        <v>8323</v>
      </c>
      <c r="T2364" t="s">
        <v>8324</v>
      </c>
    </row>
    <row r="2365" spans="1:20" ht="42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7"/>
        <v>42367.011574074073</v>
      </c>
      <c r="K2365">
        <v>1447460200</v>
      </c>
      <c r="L2365" s="10">
        <f t="shared" si="14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50"/>
        <v>0</v>
      </c>
      <c r="R2365" s="7">
        <f t="shared" si="149"/>
        <v>0</v>
      </c>
      <c r="S2365" t="s">
        <v>8323</v>
      </c>
      <c r="T2365" t="s">
        <v>8324</v>
      </c>
    </row>
    <row r="2366" spans="1:20" ht="28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7"/>
        <v>42303.934675925921</v>
      </c>
      <c r="K2366">
        <v>1441146356</v>
      </c>
      <c r="L2366" s="10">
        <f t="shared" si="14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50"/>
        <v>0</v>
      </c>
      <c r="R2366" s="7">
        <f t="shared" si="149"/>
        <v>0</v>
      </c>
      <c r="S2366" t="s">
        <v>8323</v>
      </c>
      <c r="T2366" t="s">
        <v>8324</v>
      </c>
    </row>
    <row r="2367" spans="1:20" ht="42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7"/>
        <v>42386.958333333328</v>
      </c>
      <c r="K2367">
        <v>1449596425</v>
      </c>
      <c r="L2367" s="10">
        <f t="shared" si="14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50"/>
        <v>0</v>
      </c>
      <c r="R2367" s="7">
        <f t="shared" si="149"/>
        <v>0</v>
      </c>
      <c r="S2367" t="s">
        <v>8323</v>
      </c>
      <c r="T2367" t="s">
        <v>8324</v>
      </c>
    </row>
    <row r="2368" spans="1:20" ht="42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7"/>
        <v>42298.531631944439</v>
      </c>
      <c r="K2368">
        <v>1442839533</v>
      </c>
      <c r="L2368" s="10">
        <f t="shared" si="14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50"/>
        <v>10.519999999999996</v>
      </c>
      <c r="R2368" s="7">
        <f t="shared" si="149"/>
        <v>1328.5</v>
      </c>
      <c r="S2368" t="s">
        <v>8323</v>
      </c>
      <c r="T2368" t="s">
        <v>8324</v>
      </c>
    </row>
    <row r="2369" spans="1:20" ht="42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7"/>
        <v>42485.928425925929</v>
      </c>
      <c r="K2369">
        <v>1456442216</v>
      </c>
      <c r="L2369" s="10">
        <f t="shared" si="14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50"/>
        <v>1.3399999999999967</v>
      </c>
      <c r="R2369" s="7">
        <f t="shared" si="149"/>
        <v>342</v>
      </c>
      <c r="S2369" t="s">
        <v>8323</v>
      </c>
      <c r="T2369" t="s">
        <v>8324</v>
      </c>
    </row>
    <row r="2370" spans="1:20" ht="42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7"/>
        <v>42108.680150462969</v>
      </c>
      <c r="K2370">
        <v>1425143965</v>
      </c>
      <c r="L2370" s="10">
        <f t="shared" si="14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50"/>
        <v>0.24999999999999467</v>
      </c>
      <c r="R2370" s="7">
        <f t="shared" si="149"/>
        <v>51</v>
      </c>
      <c r="S2370" t="s">
        <v>8323</v>
      </c>
      <c r="T2370" t="s">
        <v>8324</v>
      </c>
    </row>
    <row r="2371" spans="1:20" ht="42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51">(((I2371/60)/60)/24)+DATE(1970,1,1)</f>
        <v>42410.812627314815</v>
      </c>
      <c r="K2371">
        <v>1452540611</v>
      </c>
      <c r="L2371" s="10">
        <f t="shared" ref="L2371:L2434" si="15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50"/>
        <v>0</v>
      </c>
      <c r="R2371" s="7">
        <f t="shared" ref="R2371:R2434" si="153">AVERAGE(E2371,N2371)</f>
        <v>0</v>
      </c>
      <c r="S2371" t="s">
        <v>8323</v>
      </c>
      <c r="T2371" t="s">
        <v>8324</v>
      </c>
    </row>
    <row r="2372" spans="1:20" ht="42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51"/>
        <v>41991.18913194444</v>
      </c>
      <c r="K2372">
        <v>1416285141</v>
      </c>
      <c r="L2372" s="10">
        <f t="shared" si="15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0.32799999999999496</v>
      </c>
      <c r="R2372" s="7">
        <f t="shared" si="153"/>
        <v>43</v>
      </c>
      <c r="S2372" t="s">
        <v>8323</v>
      </c>
      <c r="T2372" t="s">
        <v>8324</v>
      </c>
    </row>
    <row r="2373" spans="1:20" ht="42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51"/>
        <v>42180.777731481481</v>
      </c>
      <c r="K2373">
        <v>1432665596</v>
      </c>
      <c r="L2373" s="10">
        <f t="shared" si="15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7">
        <f t="shared" si="153"/>
        <v>0</v>
      </c>
      <c r="S2373" t="s">
        <v>8323</v>
      </c>
      <c r="T2373" t="s">
        <v>8324</v>
      </c>
    </row>
    <row r="2374" spans="1:20" ht="42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51"/>
        <v>42118.069108796291</v>
      </c>
      <c r="K2374">
        <v>1427247571</v>
      </c>
      <c r="L2374" s="10">
        <f t="shared" si="15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3.2727272727272716</v>
      </c>
      <c r="R2374" s="7">
        <f t="shared" si="153"/>
        <v>93</v>
      </c>
      <c r="S2374" t="s">
        <v>8323</v>
      </c>
      <c r="T2374" t="s">
        <v>8324</v>
      </c>
    </row>
    <row r="2375" spans="1:20" ht="28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51"/>
        <v>42245.662314814821</v>
      </c>
      <c r="K2375">
        <v>1438271624</v>
      </c>
      <c r="L2375" s="10">
        <f t="shared" si="15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5.882352941177782E-3</v>
      </c>
      <c r="R2375" s="7">
        <f t="shared" si="153"/>
        <v>25.5</v>
      </c>
      <c r="S2375" t="s">
        <v>8323</v>
      </c>
      <c r="T2375" t="s">
        <v>8324</v>
      </c>
    </row>
    <row r="2376" spans="1:20" ht="42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51"/>
        <v>42047.843287037031</v>
      </c>
      <c r="K2376">
        <v>1421180060</v>
      </c>
      <c r="L2376" s="10">
        <f t="shared" si="15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4.5454545454548523E-2</v>
      </c>
      <c r="R2376" s="7">
        <f t="shared" si="153"/>
        <v>5.5</v>
      </c>
      <c r="S2376" t="s">
        <v>8323</v>
      </c>
      <c r="T2376" t="s">
        <v>8324</v>
      </c>
    </row>
    <row r="2377" spans="1:20" ht="42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51"/>
        <v>42622.836076388892</v>
      </c>
      <c r="K2377">
        <v>1470859437</v>
      </c>
      <c r="L2377" s="10">
        <f t="shared" si="15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7">
        <f t="shared" si="153"/>
        <v>0</v>
      </c>
      <c r="S2377" t="s">
        <v>8323</v>
      </c>
      <c r="T2377" t="s">
        <v>8324</v>
      </c>
    </row>
    <row r="2378" spans="1:20" ht="42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51"/>
        <v>42348.925532407404</v>
      </c>
      <c r="K2378">
        <v>1447193566</v>
      </c>
      <c r="L2378" s="10">
        <f t="shared" si="15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10.877666666666663</v>
      </c>
      <c r="R2378" s="7">
        <f t="shared" si="153"/>
        <v>165.16499999999999</v>
      </c>
      <c r="S2378" t="s">
        <v>8323</v>
      </c>
      <c r="T2378" t="s">
        <v>8324</v>
      </c>
    </row>
    <row r="2379" spans="1:20" ht="42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51"/>
        <v>42699.911840277782</v>
      </c>
      <c r="K2379">
        <v>1477515183</v>
      </c>
      <c r="L2379" s="10">
        <f t="shared" si="15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7">
        <f t="shared" si="153"/>
        <v>0</v>
      </c>
      <c r="S2379" t="s">
        <v>8323</v>
      </c>
      <c r="T2379" t="s">
        <v>8324</v>
      </c>
    </row>
    <row r="2380" spans="1:20" ht="28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51"/>
        <v>42242.013078703705</v>
      </c>
      <c r="K2380">
        <v>1438042730</v>
      </c>
      <c r="L2380" s="10">
        <f t="shared" si="15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7">
        <f t="shared" si="153"/>
        <v>0</v>
      </c>
      <c r="S2380" t="s">
        <v>8323</v>
      </c>
      <c r="T2380" t="s">
        <v>8324</v>
      </c>
    </row>
    <row r="2381" spans="1:20" ht="28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51"/>
        <v>42282.016388888893</v>
      </c>
      <c r="K2381">
        <v>1440116616</v>
      </c>
      <c r="L2381" s="10">
        <f t="shared" si="15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7">
        <f t="shared" si="153"/>
        <v>0</v>
      </c>
      <c r="S2381" t="s">
        <v>8323</v>
      </c>
      <c r="T2381" t="s">
        <v>8324</v>
      </c>
    </row>
    <row r="2382" spans="1:20" ht="42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51"/>
        <v>42278.793310185181</v>
      </c>
      <c r="K2382">
        <v>1441134142</v>
      </c>
      <c r="L2382" s="10">
        <f t="shared" si="15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0.36666666666667069</v>
      </c>
      <c r="R2382" s="7">
        <f t="shared" si="153"/>
        <v>29</v>
      </c>
      <c r="S2382" t="s">
        <v>8323</v>
      </c>
      <c r="T2382" t="s">
        <v>8324</v>
      </c>
    </row>
    <row r="2383" spans="1:20" ht="42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51"/>
        <v>42104.935740740737</v>
      </c>
      <c r="K2383">
        <v>1426112848</v>
      </c>
      <c r="L2383" s="10">
        <f t="shared" si="15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1.81933989577302</v>
      </c>
      <c r="R2383" s="7">
        <f t="shared" si="153"/>
        <v>789</v>
      </c>
      <c r="S2383" t="s">
        <v>8323</v>
      </c>
      <c r="T2383" t="s">
        <v>8324</v>
      </c>
    </row>
    <row r="2384" spans="1:20" ht="57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51"/>
        <v>42220.187534722223</v>
      </c>
      <c r="K2384">
        <v>1436502603</v>
      </c>
      <c r="L2384" s="10">
        <f t="shared" si="15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2.5000000000000022</v>
      </c>
      <c r="R2384" s="7">
        <f t="shared" si="153"/>
        <v>38.5</v>
      </c>
      <c r="S2384" t="s">
        <v>8323</v>
      </c>
      <c r="T2384" t="s">
        <v>8324</v>
      </c>
    </row>
    <row r="2385" spans="1:20" ht="42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51"/>
        <v>42057.056793981479</v>
      </c>
      <c r="K2385">
        <v>1421976107</v>
      </c>
      <c r="L2385" s="10">
        <f t="shared" si="15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4.3499999999999979</v>
      </c>
      <c r="R2385" s="7">
        <f t="shared" si="153"/>
        <v>219</v>
      </c>
      <c r="S2385" t="s">
        <v>8323</v>
      </c>
      <c r="T2385" t="s">
        <v>8324</v>
      </c>
    </row>
    <row r="2386" spans="1:20" ht="42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51"/>
        <v>41957.109293981484</v>
      </c>
      <c r="K2386">
        <v>1413337043</v>
      </c>
      <c r="L2386" s="10">
        <f t="shared" si="15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0.80000000000000071</v>
      </c>
      <c r="R2386" s="7">
        <f t="shared" si="153"/>
        <v>8</v>
      </c>
      <c r="S2386" t="s">
        <v>8323</v>
      </c>
      <c r="T2386" t="s">
        <v>8324</v>
      </c>
    </row>
    <row r="2387" spans="1:20" ht="42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51"/>
        <v>42221.70175925926</v>
      </c>
      <c r="K2387">
        <v>1436201432</v>
      </c>
      <c r="L2387" s="10">
        <f t="shared" si="15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1.2123076923076903</v>
      </c>
      <c r="R2387" s="7">
        <f t="shared" si="153"/>
        <v>397.5</v>
      </c>
      <c r="S2387" t="s">
        <v>8323</v>
      </c>
      <c r="T2387" t="s">
        <v>8324</v>
      </c>
    </row>
    <row r="2388" spans="1:20" ht="42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51"/>
        <v>42014.838240740741</v>
      </c>
      <c r="K2388">
        <v>1415736424</v>
      </c>
      <c r="L2388" s="10">
        <f t="shared" si="15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7">
        <f t="shared" si="153"/>
        <v>0</v>
      </c>
      <c r="S2388" t="s">
        <v>8323</v>
      </c>
      <c r="T2388" t="s">
        <v>8324</v>
      </c>
    </row>
    <row r="2389" spans="1:20" ht="42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51"/>
        <v>42573.626620370371</v>
      </c>
      <c r="K2389">
        <v>1465311740</v>
      </c>
      <c r="L2389" s="10">
        <f t="shared" si="15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0.68399999999999572</v>
      </c>
      <c r="R2389" s="7">
        <f t="shared" si="153"/>
        <v>514.5</v>
      </c>
      <c r="S2389" t="s">
        <v>8323</v>
      </c>
      <c r="T2389" t="s">
        <v>8324</v>
      </c>
    </row>
    <row r="2390" spans="1:20" ht="42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51"/>
        <v>42019.811805555553</v>
      </c>
      <c r="K2390">
        <v>1418761759</v>
      </c>
      <c r="L2390" s="10">
        <f t="shared" si="15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1.2513513513513486</v>
      </c>
      <c r="R2390" s="7">
        <f t="shared" si="153"/>
        <v>235.5</v>
      </c>
      <c r="S2390" t="s">
        <v>8323</v>
      </c>
      <c r="T2390" t="s">
        <v>8324</v>
      </c>
    </row>
    <row r="2391" spans="1:20" ht="57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51"/>
        <v>42210.915972222225</v>
      </c>
      <c r="K2391">
        <v>1435160452</v>
      </c>
      <c r="L2391" s="10">
        <f t="shared" si="15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0.187499999999996</v>
      </c>
      <c r="R2391" s="7">
        <f t="shared" si="153"/>
        <v>15.5</v>
      </c>
      <c r="S2391" t="s">
        <v>8323</v>
      </c>
      <c r="T2391" t="s">
        <v>8324</v>
      </c>
    </row>
    <row r="2392" spans="1:20" ht="42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51"/>
        <v>42008.262314814812</v>
      </c>
      <c r="K2392">
        <v>1416896264</v>
      </c>
      <c r="L2392" s="10">
        <f t="shared" si="15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7">
        <f t="shared" si="153"/>
        <v>0</v>
      </c>
      <c r="S2392" t="s">
        <v>8323</v>
      </c>
      <c r="T2392" t="s">
        <v>8324</v>
      </c>
    </row>
    <row r="2393" spans="1:20" ht="28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51"/>
        <v>42094.752824074079</v>
      </c>
      <c r="K2393">
        <v>1425236644</v>
      </c>
      <c r="L2393" s="10">
        <f t="shared" si="15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0.12499999999999734</v>
      </c>
      <c r="R2393" s="7">
        <f t="shared" si="153"/>
        <v>13</v>
      </c>
      <c r="S2393" t="s">
        <v>8323</v>
      </c>
      <c r="T2393" t="s">
        <v>8324</v>
      </c>
    </row>
    <row r="2394" spans="1:20" ht="42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51"/>
        <v>42306.120636574073</v>
      </c>
      <c r="K2394">
        <v>1443495223</v>
      </c>
      <c r="L2394" s="10">
        <f t="shared" si="15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7">
        <f t="shared" si="153"/>
        <v>0</v>
      </c>
      <c r="S2394" t="s">
        <v>8323</v>
      </c>
      <c r="T2394" t="s">
        <v>8324</v>
      </c>
    </row>
    <row r="2395" spans="1:20" ht="42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51"/>
        <v>42224.648344907408</v>
      </c>
      <c r="K2395">
        <v>1436456017</v>
      </c>
      <c r="L2395" s="10">
        <f t="shared" si="15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4.9999999999994493E-2</v>
      </c>
      <c r="R2395" s="7">
        <f t="shared" si="153"/>
        <v>25.5</v>
      </c>
      <c r="S2395" t="s">
        <v>8323</v>
      </c>
      <c r="T2395" t="s">
        <v>8324</v>
      </c>
    </row>
    <row r="2396" spans="1:20" ht="42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51"/>
        <v>42061.362187499995</v>
      </c>
      <c r="K2396">
        <v>1422348093</v>
      </c>
      <c r="L2396" s="10">
        <f t="shared" si="15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6.0000000000004494E-2</v>
      </c>
      <c r="R2396" s="7">
        <f t="shared" si="153"/>
        <v>2.5</v>
      </c>
      <c r="S2396" t="s">
        <v>8323</v>
      </c>
      <c r="T2396" t="s">
        <v>8324</v>
      </c>
    </row>
    <row r="2397" spans="1:20" ht="42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51"/>
        <v>42745.372916666667</v>
      </c>
      <c r="K2397">
        <v>1481597687</v>
      </c>
      <c r="L2397" s="10">
        <f t="shared" si="15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7">
        <f t="shared" si="153"/>
        <v>0</v>
      </c>
      <c r="S2397" t="s">
        <v>8323</v>
      </c>
      <c r="T2397" t="s">
        <v>8324</v>
      </c>
    </row>
    <row r="2398" spans="1:20" ht="42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51"/>
        <v>42292.849050925928</v>
      </c>
      <c r="K2398">
        <v>1442348558</v>
      </c>
      <c r="L2398" s="10">
        <f t="shared" si="15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0.20000000000000018</v>
      </c>
      <c r="R2398" s="7">
        <f t="shared" si="153"/>
        <v>5.5</v>
      </c>
      <c r="S2398" t="s">
        <v>8323</v>
      </c>
      <c r="T2398" t="s">
        <v>8324</v>
      </c>
    </row>
    <row r="2399" spans="1:20" ht="42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51"/>
        <v>42006.88490740741</v>
      </c>
      <c r="K2399">
        <v>1417641256</v>
      </c>
      <c r="L2399" s="10">
        <f t="shared" si="15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7">
        <f t="shared" si="153"/>
        <v>0</v>
      </c>
      <c r="S2399" t="s">
        <v>8323</v>
      </c>
      <c r="T2399" t="s">
        <v>8324</v>
      </c>
    </row>
    <row r="2400" spans="1:20" ht="42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51"/>
        <v>42187.916481481487</v>
      </c>
      <c r="K2400">
        <v>1433282384</v>
      </c>
      <c r="L2400" s="10">
        <f t="shared" si="15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7">
        <f t="shared" si="153"/>
        <v>0</v>
      </c>
      <c r="S2400" t="s">
        <v>8323</v>
      </c>
      <c r="T2400" t="s">
        <v>8324</v>
      </c>
    </row>
    <row r="2401" spans="1:20" ht="42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51"/>
        <v>41991.853078703702</v>
      </c>
      <c r="K2401">
        <v>1415910506</v>
      </c>
      <c r="L2401" s="10">
        <f t="shared" si="15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7">
        <f t="shared" si="153"/>
        <v>0</v>
      </c>
      <c r="S2401" t="s">
        <v>8323</v>
      </c>
      <c r="T2401" t="s">
        <v>8324</v>
      </c>
    </row>
    <row r="2402" spans="1:20" ht="42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51"/>
        <v>42474.268101851849</v>
      </c>
      <c r="K2402">
        <v>1458023164</v>
      </c>
      <c r="L2402" s="10">
        <f t="shared" si="15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7">
        <f t="shared" si="153"/>
        <v>0</v>
      </c>
      <c r="S2402" t="s">
        <v>8323</v>
      </c>
      <c r="T2402" t="s">
        <v>8324</v>
      </c>
    </row>
    <row r="2403" spans="1:20" ht="42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51"/>
        <v>42434.822870370372</v>
      </c>
      <c r="K2403">
        <v>1452023096</v>
      </c>
      <c r="L2403" s="10">
        <f t="shared" si="15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0.71785714285714786</v>
      </c>
      <c r="R2403" s="7">
        <f t="shared" si="153"/>
        <v>105</v>
      </c>
      <c r="S2403" t="s">
        <v>8340</v>
      </c>
      <c r="T2403" t="s">
        <v>8341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51"/>
        <v>42137.679756944446</v>
      </c>
      <c r="K2404">
        <v>1428941931</v>
      </c>
      <c r="L2404" s="10">
        <f t="shared" si="15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0.43333333333333002</v>
      </c>
      <c r="R2404" s="7">
        <f t="shared" si="153"/>
        <v>26.5</v>
      </c>
      <c r="S2404" t="s">
        <v>8340</v>
      </c>
      <c r="T2404" t="s">
        <v>8341</v>
      </c>
    </row>
    <row r="2405" spans="1:20" ht="42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51"/>
        <v>42459.840949074074</v>
      </c>
      <c r="K2405">
        <v>1454188258</v>
      </c>
      <c r="L2405" s="10">
        <f t="shared" si="15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16.833333333333332</v>
      </c>
      <c r="R2405" s="7">
        <f t="shared" si="153"/>
        <v>107</v>
      </c>
      <c r="S2405" t="s">
        <v>8340</v>
      </c>
      <c r="T2405" t="s">
        <v>8341</v>
      </c>
    </row>
    <row r="2406" spans="1:20" ht="42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51"/>
        <v>42372.03943287037</v>
      </c>
      <c r="K2406">
        <v>1449190607</v>
      </c>
      <c r="L2406" s="10">
        <f t="shared" si="15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7">
        <f t="shared" si="153"/>
        <v>0</v>
      </c>
      <c r="S2406" t="s">
        <v>8340</v>
      </c>
      <c r="T2406" t="s">
        <v>8341</v>
      </c>
    </row>
    <row r="2407" spans="1:20" ht="42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51"/>
        <v>42616.585358796292</v>
      </c>
      <c r="K2407">
        <v>1471096975</v>
      </c>
      <c r="L2407" s="10">
        <f t="shared" si="15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22.519999999999996</v>
      </c>
      <c r="R2407" s="7">
        <f t="shared" si="153"/>
        <v>573</v>
      </c>
      <c r="S2407" t="s">
        <v>8340</v>
      </c>
      <c r="T2407" t="s">
        <v>8341</v>
      </c>
    </row>
    <row r="2408" spans="1:20" ht="42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51"/>
        <v>42023.110995370371</v>
      </c>
      <c r="K2408">
        <v>1418179190</v>
      </c>
      <c r="L2408" s="10">
        <f t="shared" si="15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41.384615384615387</v>
      </c>
      <c r="R2408" s="7">
        <f t="shared" si="153"/>
        <v>680.5</v>
      </c>
      <c r="S2408" t="s">
        <v>8340</v>
      </c>
      <c r="T2408" t="s">
        <v>8341</v>
      </c>
    </row>
    <row r="2409" spans="1:20" ht="57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51"/>
        <v>42105.25</v>
      </c>
      <c r="K2409">
        <v>1426772928</v>
      </c>
      <c r="L2409" s="10">
        <f t="shared" si="15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25.259090909090908</v>
      </c>
      <c r="R2409" s="7">
        <f t="shared" si="153"/>
        <v>2795</v>
      </c>
      <c r="S2409" t="s">
        <v>8340</v>
      </c>
      <c r="T2409" t="s">
        <v>8341</v>
      </c>
    </row>
    <row r="2410" spans="1:20" ht="28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51"/>
        <v>41949.182372685187</v>
      </c>
      <c r="K2410">
        <v>1412652157</v>
      </c>
      <c r="L2410" s="10">
        <f t="shared" si="15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0.20000000000000018</v>
      </c>
      <c r="R2410" s="7">
        <f t="shared" si="153"/>
        <v>16</v>
      </c>
      <c r="S2410" t="s">
        <v>8340</v>
      </c>
      <c r="T2410" t="s">
        <v>8341</v>
      </c>
    </row>
    <row r="2411" spans="1:20" ht="28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51"/>
        <v>42234.875868055555</v>
      </c>
      <c r="K2411">
        <v>1437339675</v>
      </c>
      <c r="L2411" s="10">
        <f t="shared" si="15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1.8399999999999972</v>
      </c>
      <c r="R2411" s="7">
        <f t="shared" si="153"/>
        <v>233</v>
      </c>
      <c r="S2411" t="s">
        <v>8340</v>
      </c>
      <c r="T2411" t="s">
        <v>8341</v>
      </c>
    </row>
    <row r="2412" spans="1:20" ht="57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51"/>
        <v>42254.408275462964</v>
      </c>
      <c r="K2412">
        <v>1439027275</v>
      </c>
      <c r="L2412" s="10">
        <f t="shared" si="15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7">
        <f t="shared" si="153"/>
        <v>0</v>
      </c>
      <c r="S2412" t="s">
        <v>8340</v>
      </c>
      <c r="T2412" t="s">
        <v>8341</v>
      </c>
    </row>
    <row r="2413" spans="1:20" ht="42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51"/>
        <v>42241.732430555552</v>
      </c>
      <c r="K2413">
        <v>1437932082</v>
      </c>
      <c r="L2413" s="10">
        <f t="shared" si="15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0.60400000000000453</v>
      </c>
      <c r="R2413" s="7">
        <f t="shared" si="153"/>
        <v>77</v>
      </c>
      <c r="S2413" t="s">
        <v>8340</v>
      </c>
      <c r="T2413" t="s">
        <v>8341</v>
      </c>
    </row>
    <row r="2414" spans="1:20" ht="42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51"/>
        <v>42700.778622685189</v>
      </c>
      <c r="K2414">
        <v>1476294073</v>
      </c>
      <c r="L2414" s="10">
        <f t="shared" si="15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7">
        <f t="shared" si="153"/>
        <v>0</v>
      </c>
      <c r="S2414" t="s">
        <v>8340</v>
      </c>
      <c r="T2414" t="s">
        <v>8341</v>
      </c>
    </row>
    <row r="2415" spans="1:20" ht="42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51"/>
        <v>41790.979166666664</v>
      </c>
      <c r="K2415">
        <v>1398911882</v>
      </c>
      <c r="L2415" s="10">
        <f t="shared" si="15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0.83333333333333037</v>
      </c>
      <c r="R2415" s="7">
        <f t="shared" si="153"/>
        <v>14</v>
      </c>
      <c r="S2415" t="s">
        <v>8340</v>
      </c>
      <c r="T2415" t="s">
        <v>8341</v>
      </c>
    </row>
    <row r="2416" spans="1:20" ht="42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51"/>
        <v>42238.165972222225</v>
      </c>
      <c r="K2416">
        <v>1436805660</v>
      </c>
      <c r="L2416" s="10">
        <f t="shared" si="15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3.066666666666662</v>
      </c>
      <c r="R2416" s="7">
        <f t="shared" si="153"/>
        <v>236.5</v>
      </c>
      <c r="S2416" t="s">
        <v>8340</v>
      </c>
      <c r="T2416" t="s">
        <v>8341</v>
      </c>
    </row>
    <row r="2417" spans="1:20" ht="42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51"/>
        <v>42566.862800925926</v>
      </c>
      <c r="K2417">
        <v>1466023346</v>
      </c>
      <c r="L2417" s="10">
        <f t="shared" si="15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0.55833333333333846</v>
      </c>
      <c r="R2417" s="7">
        <f t="shared" si="153"/>
        <v>170.5</v>
      </c>
      <c r="S2417" t="s">
        <v>8340</v>
      </c>
      <c r="T2417" t="s">
        <v>8341</v>
      </c>
    </row>
    <row r="2418" spans="1:20" ht="42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51"/>
        <v>42077.625</v>
      </c>
      <c r="K2418">
        <v>1421343743</v>
      </c>
      <c r="L2418" s="10">
        <f t="shared" si="15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2.4999999999997247E-2</v>
      </c>
      <c r="R2418" s="7">
        <f t="shared" si="153"/>
        <v>3</v>
      </c>
      <c r="S2418" t="s">
        <v>8340</v>
      </c>
      <c r="T2418" t="s">
        <v>8341</v>
      </c>
    </row>
    <row r="2419" spans="1:20" ht="42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51"/>
        <v>41861.884108796294</v>
      </c>
      <c r="K2419">
        <v>1405113187</v>
      </c>
      <c r="L2419" s="10">
        <f t="shared" si="15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7">
        <f t="shared" si="153"/>
        <v>0</v>
      </c>
      <c r="S2419" t="s">
        <v>8340</v>
      </c>
      <c r="T2419" t="s">
        <v>8341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51"/>
        <v>42087.815324074079</v>
      </c>
      <c r="K2420">
        <v>1422045244</v>
      </c>
      <c r="L2420" s="10">
        <f t="shared" si="15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1.9999999999997797E-2</v>
      </c>
      <c r="R2420" s="7">
        <f t="shared" si="153"/>
        <v>5</v>
      </c>
      <c r="S2420" t="s">
        <v>8340</v>
      </c>
      <c r="T2420" t="s">
        <v>8341</v>
      </c>
    </row>
    <row r="2421" spans="1:20" ht="42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51"/>
        <v>42053.738298611104</v>
      </c>
      <c r="K2421">
        <v>1419097389</v>
      </c>
      <c r="L2421" s="10">
        <f t="shared" si="15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7">
        <f t="shared" si="153"/>
        <v>0</v>
      </c>
      <c r="S2421" t="s">
        <v>8340</v>
      </c>
      <c r="T2421" t="s">
        <v>8341</v>
      </c>
    </row>
    <row r="2422" spans="1:20" ht="42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51"/>
        <v>41953.070543981477</v>
      </c>
      <c r="K2422">
        <v>1410396095</v>
      </c>
      <c r="L2422" s="10">
        <f t="shared" si="15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14.825133372851218</v>
      </c>
      <c r="R2422" s="7">
        <f t="shared" si="153"/>
        <v>1268.5</v>
      </c>
      <c r="S2422" t="s">
        <v>8340</v>
      </c>
      <c r="T2422" t="s">
        <v>8341</v>
      </c>
    </row>
    <row r="2423" spans="1:20" ht="28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51"/>
        <v>42056.687453703707</v>
      </c>
      <c r="K2423">
        <v>1421944196</v>
      </c>
      <c r="L2423" s="10">
        <f t="shared" si="15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1.6666666666664831E-2</v>
      </c>
      <c r="R2423" s="7">
        <f t="shared" si="153"/>
        <v>1</v>
      </c>
      <c r="S2423" t="s">
        <v>8340</v>
      </c>
      <c r="T2423" t="s">
        <v>8341</v>
      </c>
    </row>
    <row r="2424" spans="1:20" ht="28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51"/>
        <v>42074.683287037042</v>
      </c>
      <c r="K2424">
        <v>1423502636</v>
      </c>
      <c r="L2424" s="10">
        <f t="shared" si="15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0.20000000000000018</v>
      </c>
      <c r="R2424" s="7">
        <f t="shared" si="153"/>
        <v>1</v>
      </c>
      <c r="S2424" t="s">
        <v>8340</v>
      </c>
      <c r="T2424" t="s">
        <v>8341</v>
      </c>
    </row>
    <row r="2425" spans="1:20" ht="42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51"/>
        <v>42004.704745370371</v>
      </c>
      <c r="K2425">
        <v>1417452890</v>
      </c>
      <c r="L2425" s="10">
        <f t="shared" si="15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1.3333333333331865E-2</v>
      </c>
      <c r="R2425" s="7">
        <f t="shared" si="153"/>
        <v>4.5</v>
      </c>
      <c r="S2425" t="s">
        <v>8340</v>
      </c>
      <c r="T2425" t="s">
        <v>8341</v>
      </c>
    </row>
    <row r="2426" spans="1:20" ht="28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51"/>
        <v>41939.892453703702</v>
      </c>
      <c r="K2426">
        <v>1411853108</v>
      </c>
      <c r="L2426" s="10">
        <f t="shared" si="15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ref="Q2426:Q2489" si="154">(1+((E2426-D2426)/D2426))*100</f>
        <v>1.2399999999999967</v>
      </c>
      <c r="R2426" s="7">
        <f t="shared" si="153"/>
        <v>159.5</v>
      </c>
      <c r="S2426" t="s">
        <v>8340</v>
      </c>
      <c r="T2426" t="s">
        <v>8341</v>
      </c>
    </row>
    <row r="2427" spans="1:20" ht="42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51"/>
        <v>42517.919444444444</v>
      </c>
      <c r="K2427">
        <v>1463090149</v>
      </c>
      <c r="L2427" s="10">
        <f t="shared" si="15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4"/>
        <v>2.8571428571433355E-2</v>
      </c>
      <c r="R2427" s="7">
        <f t="shared" si="153"/>
        <v>1</v>
      </c>
      <c r="S2427" t="s">
        <v>8340</v>
      </c>
      <c r="T2427" t="s">
        <v>8341</v>
      </c>
    </row>
    <row r="2428" spans="1:20" ht="42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51"/>
        <v>42224.170046296291</v>
      </c>
      <c r="K2428">
        <v>1433822692</v>
      </c>
      <c r="L2428" s="10">
        <f t="shared" si="15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4"/>
        <v>0</v>
      </c>
      <c r="R2428" s="7">
        <f t="shared" si="153"/>
        <v>0</v>
      </c>
      <c r="S2428" t="s">
        <v>8340</v>
      </c>
      <c r="T2428" t="s">
        <v>8341</v>
      </c>
    </row>
    <row r="2429" spans="1:20" ht="28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51"/>
        <v>42452.277002314819</v>
      </c>
      <c r="K2429">
        <v>1455262733</v>
      </c>
      <c r="L2429" s="10">
        <f t="shared" si="15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4"/>
        <v>2.0000000000020002E-3</v>
      </c>
      <c r="R2429" s="7">
        <f t="shared" si="153"/>
        <v>1</v>
      </c>
      <c r="S2429" t="s">
        <v>8340</v>
      </c>
      <c r="T2429" t="s">
        <v>8341</v>
      </c>
    </row>
    <row r="2430" spans="1:20" ht="28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51"/>
        <v>42075.742488425924</v>
      </c>
      <c r="K2430">
        <v>1423594151</v>
      </c>
      <c r="L2430" s="10">
        <f t="shared" si="15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4"/>
        <v>2.8571428571377844E-3</v>
      </c>
      <c r="R2430" s="7">
        <f t="shared" si="153"/>
        <v>1</v>
      </c>
      <c r="S2430" t="s">
        <v>8340</v>
      </c>
      <c r="T2430" t="s">
        <v>8341</v>
      </c>
    </row>
    <row r="2431" spans="1:20" ht="42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51"/>
        <v>42771.697222222225</v>
      </c>
      <c r="K2431">
        <v>1483131966</v>
      </c>
      <c r="L2431" s="10">
        <f t="shared" si="15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4"/>
        <v>1.4321428571428596</v>
      </c>
      <c r="R2431" s="7">
        <f t="shared" si="153"/>
        <v>1004.5</v>
      </c>
      <c r="S2431" t="s">
        <v>8340</v>
      </c>
      <c r="T2431" t="s">
        <v>8341</v>
      </c>
    </row>
    <row r="2432" spans="1:20" ht="42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51"/>
        <v>42412.130833333329</v>
      </c>
      <c r="K2432">
        <v>1452654504</v>
      </c>
      <c r="L2432" s="10">
        <f t="shared" si="15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4"/>
        <v>0.70000000000000062</v>
      </c>
      <c r="R2432" s="7">
        <f t="shared" si="153"/>
        <v>11.5</v>
      </c>
      <c r="S2432" t="s">
        <v>8340</v>
      </c>
      <c r="T2432" t="s">
        <v>8341</v>
      </c>
    </row>
    <row r="2433" spans="1:20" ht="28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51"/>
        <v>42549.099687499998</v>
      </c>
      <c r="K2433">
        <v>1461896613</v>
      </c>
      <c r="L2433" s="10">
        <f t="shared" si="15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4"/>
        <v>2.0000000000020002E-3</v>
      </c>
      <c r="R2433" s="7">
        <f t="shared" si="153"/>
        <v>2</v>
      </c>
      <c r="S2433" t="s">
        <v>8340</v>
      </c>
      <c r="T2433" t="s">
        <v>8341</v>
      </c>
    </row>
    <row r="2434" spans="1:20" ht="42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51"/>
        <v>42071.218715277777</v>
      </c>
      <c r="K2434">
        <v>1423199697</v>
      </c>
      <c r="L2434" s="10">
        <f t="shared" si="15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4"/>
        <v>1.4285714285711126E-2</v>
      </c>
      <c r="R2434" s="7">
        <f t="shared" si="153"/>
        <v>2</v>
      </c>
      <c r="S2434" t="s">
        <v>8340</v>
      </c>
      <c r="T2434" t="s">
        <v>8341</v>
      </c>
    </row>
    <row r="2435" spans="1:20" ht="42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5">(((I2435/60)/60)/24)+DATE(1970,1,1)</f>
        <v>42427.89980324074</v>
      </c>
      <c r="K2435">
        <v>1454016943</v>
      </c>
      <c r="L2435" s="10">
        <f t="shared" ref="L2435:L2498" si="156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4"/>
        <v>0</v>
      </c>
      <c r="R2435" s="7">
        <f t="shared" ref="R2435:R2498" si="157">AVERAGE(E2435,N2435)</f>
        <v>0</v>
      </c>
      <c r="S2435" t="s">
        <v>8340</v>
      </c>
      <c r="T2435" t="s">
        <v>8341</v>
      </c>
    </row>
    <row r="2436" spans="1:20" ht="42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5"/>
        <v>42220.18604166666</v>
      </c>
      <c r="K2436">
        <v>1435206474</v>
      </c>
      <c r="L2436" s="10">
        <f t="shared" si="156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0.12999999999999678</v>
      </c>
      <c r="R2436" s="7">
        <f t="shared" si="157"/>
        <v>14</v>
      </c>
      <c r="S2436" t="s">
        <v>8340</v>
      </c>
      <c r="T2436" t="s">
        <v>8341</v>
      </c>
    </row>
    <row r="2437" spans="1:20" ht="42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5"/>
        <v>42282.277615740735</v>
      </c>
      <c r="K2437">
        <v>1441435186</v>
      </c>
      <c r="L2437" s="10">
        <f t="shared" si="156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0.48960000000000115</v>
      </c>
      <c r="R2437" s="7">
        <f t="shared" si="157"/>
        <v>614</v>
      </c>
      <c r="S2437" t="s">
        <v>8340</v>
      </c>
      <c r="T2437" t="s">
        <v>8341</v>
      </c>
    </row>
    <row r="2438" spans="1:20" ht="42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5"/>
        <v>42398.615393518514</v>
      </c>
      <c r="K2438">
        <v>1448894770</v>
      </c>
      <c r="L2438" s="10">
        <f t="shared" si="156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3.8461538461542766E-2</v>
      </c>
      <c r="R2438" s="7">
        <f t="shared" si="157"/>
        <v>23.5</v>
      </c>
      <c r="S2438" t="s">
        <v>8340</v>
      </c>
      <c r="T2438" t="s">
        <v>8341</v>
      </c>
    </row>
    <row r="2439" spans="1:20" ht="42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5"/>
        <v>42080.75</v>
      </c>
      <c r="K2439">
        <v>1422400188</v>
      </c>
      <c r="L2439" s="10">
        <f t="shared" si="156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7">
        <f t="shared" si="157"/>
        <v>0</v>
      </c>
      <c r="S2439" t="s">
        <v>8340</v>
      </c>
      <c r="T2439" t="s">
        <v>8341</v>
      </c>
    </row>
    <row r="2440" spans="1:20" ht="42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5"/>
        <v>42345.956736111111</v>
      </c>
      <c r="K2440">
        <v>1444341462</v>
      </c>
      <c r="L2440" s="10">
        <f t="shared" si="156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0.33333333333332993</v>
      </c>
      <c r="R2440" s="7">
        <f t="shared" si="157"/>
        <v>25.5</v>
      </c>
      <c r="S2440" t="s">
        <v>8340</v>
      </c>
      <c r="T2440" t="s">
        <v>8341</v>
      </c>
    </row>
    <row r="2441" spans="1:20" ht="42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5"/>
        <v>42295.818622685183</v>
      </c>
      <c r="K2441">
        <v>1442605129</v>
      </c>
      <c r="L2441" s="10">
        <f t="shared" si="156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7">
        <f t="shared" si="157"/>
        <v>0</v>
      </c>
      <c r="S2441" t="s">
        <v>8340</v>
      </c>
      <c r="T2441" t="s">
        <v>8341</v>
      </c>
    </row>
    <row r="2442" spans="1:20" ht="28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5"/>
        <v>42413.899456018517</v>
      </c>
      <c r="K2442">
        <v>1452807313</v>
      </c>
      <c r="L2442" s="10">
        <f t="shared" si="156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0.20000000000000018</v>
      </c>
      <c r="R2442" s="7">
        <f t="shared" si="157"/>
        <v>6</v>
      </c>
      <c r="S2442" t="s">
        <v>8340</v>
      </c>
      <c r="T2442" t="s">
        <v>8341</v>
      </c>
    </row>
    <row r="2443" spans="1:20" ht="28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5"/>
        <v>42208.207638888889</v>
      </c>
      <c r="K2443">
        <v>1435806054</v>
      </c>
      <c r="L2443" s="10">
        <f t="shared" si="156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107.88</v>
      </c>
      <c r="R2443" s="7">
        <f t="shared" si="157"/>
        <v>4100</v>
      </c>
      <c r="S2443" t="s">
        <v>8340</v>
      </c>
      <c r="T2443" t="s">
        <v>8356</v>
      </c>
    </row>
    <row r="2444" spans="1:20" ht="28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5"/>
        <v>42082.625324074077</v>
      </c>
      <c r="K2444">
        <v>1424188828</v>
      </c>
      <c r="L2444" s="10">
        <f t="shared" si="156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125.94166666666666</v>
      </c>
      <c r="R2444" s="7">
        <f t="shared" si="157"/>
        <v>15299</v>
      </c>
      <c r="S2444" t="s">
        <v>8340</v>
      </c>
      <c r="T2444" t="s">
        <v>8356</v>
      </c>
    </row>
    <row r="2445" spans="1:20" ht="42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5"/>
        <v>41866.625254629631</v>
      </c>
      <c r="K2445">
        <v>1405522822</v>
      </c>
      <c r="L2445" s="10">
        <f t="shared" si="156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202.51495</v>
      </c>
      <c r="R2445" s="7">
        <f t="shared" si="157"/>
        <v>20406.994999999999</v>
      </c>
      <c r="S2445" t="s">
        <v>8340</v>
      </c>
      <c r="T2445" t="s">
        <v>8356</v>
      </c>
    </row>
    <row r="2446" spans="1:20" ht="42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5"/>
        <v>42515.754525462966</v>
      </c>
      <c r="K2446">
        <v>1461607591</v>
      </c>
      <c r="L2446" s="10">
        <f t="shared" si="156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108.60000000000001</v>
      </c>
      <c r="R2446" s="7">
        <f t="shared" si="157"/>
        <v>1659.5</v>
      </c>
      <c r="S2446" t="s">
        <v>8340</v>
      </c>
      <c r="T2446" t="s">
        <v>8356</v>
      </c>
    </row>
    <row r="2447" spans="1:20" ht="57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5"/>
        <v>42273.190057870372</v>
      </c>
      <c r="K2447">
        <v>1440650021</v>
      </c>
      <c r="L2447" s="10">
        <f t="shared" si="156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172.8</v>
      </c>
      <c r="R2447" s="7">
        <f t="shared" si="157"/>
        <v>4377.5</v>
      </c>
      <c r="S2447" t="s">
        <v>8340</v>
      </c>
      <c r="T2447" t="s">
        <v>8356</v>
      </c>
    </row>
    <row r="2448" spans="1:20" ht="42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5"/>
        <v>42700.64434027778</v>
      </c>
      <c r="K2448">
        <v>1477578471</v>
      </c>
      <c r="L2448" s="10">
        <f t="shared" si="156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167.98</v>
      </c>
      <c r="R2448" s="7">
        <f t="shared" si="157"/>
        <v>4255</v>
      </c>
      <c r="S2448" t="s">
        <v>8340</v>
      </c>
      <c r="T2448" t="s">
        <v>8356</v>
      </c>
    </row>
    <row r="2449" spans="1:20" ht="42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5"/>
        <v>42686.166666666672</v>
      </c>
      <c r="K2449">
        <v>1476184593</v>
      </c>
      <c r="L2449" s="10">
        <f t="shared" si="156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427.20000000000005</v>
      </c>
      <c r="R2449" s="7">
        <f t="shared" si="157"/>
        <v>5508.5</v>
      </c>
      <c r="S2449" t="s">
        <v>8340</v>
      </c>
      <c r="T2449" t="s">
        <v>8356</v>
      </c>
    </row>
    <row r="2450" spans="1:20" ht="42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5"/>
        <v>42613.233333333337</v>
      </c>
      <c r="K2450">
        <v>1472110513</v>
      </c>
      <c r="L2450" s="10">
        <f t="shared" si="156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107.5</v>
      </c>
      <c r="R2450" s="7">
        <f t="shared" si="157"/>
        <v>219.5</v>
      </c>
      <c r="S2450" t="s">
        <v>8340</v>
      </c>
      <c r="T2450" t="s">
        <v>8356</v>
      </c>
    </row>
    <row r="2451" spans="1:20" ht="42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5"/>
        <v>41973.184201388889</v>
      </c>
      <c r="K2451">
        <v>1414725915</v>
      </c>
      <c r="L2451" s="10">
        <f t="shared" si="156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108</v>
      </c>
      <c r="R2451" s="7">
        <f t="shared" si="157"/>
        <v>5460</v>
      </c>
      <c r="S2451" t="s">
        <v>8340</v>
      </c>
      <c r="T2451" t="s">
        <v>8356</v>
      </c>
    </row>
    <row r="2452" spans="1:20" ht="42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5"/>
        <v>41940.132638888892</v>
      </c>
      <c r="K2452">
        <v>1411177456</v>
      </c>
      <c r="L2452" s="10">
        <f t="shared" si="156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101.53353333333335</v>
      </c>
      <c r="R2452" s="7">
        <f t="shared" si="157"/>
        <v>7666.0150000000003</v>
      </c>
      <c r="S2452" t="s">
        <v>8340</v>
      </c>
      <c r="T2452" t="s">
        <v>8356</v>
      </c>
    </row>
    <row r="2453" spans="1:20" ht="42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5"/>
        <v>42799.908449074079</v>
      </c>
      <c r="K2453">
        <v>1487022490</v>
      </c>
      <c r="L2453" s="10">
        <f t="shared" si="156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115.45</v>
      </c>
      <c r="R2453" s="7">
        <f t="shared" si="157"/>
        <v>5865.5</v>
      </c>
      <c r="S2453" t="s">
        <v>8340</v>
      </c>
      <c r="T2453" t="s">
        <v>8356</v>
      </c>
    </row>
    <row r="2454" spans="1:20" ht="42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5"/>
        <v>42367.958333333328</v>
      </c>
      <c r="K2454">
        <v>1448914500</v>
      </c>
      <c r="L2454" s="10">
        <f t="shared" si="156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133.5</v>
      </c>
      <c r="R2454" s="7">
        <f t="shared" si="157"/>
        <v>408</v>
      </c>
      <c r="S2454" t="s">
        <v>8340</v>
      </c>
      <c r="T2454" t="s">
        <v>8356</v>
      </c>
    </row>
    <row r="2455" spans="1:20" ht="42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5"/>
        <v>42768.692233796297</v>
      </c>
      <c r="K2455">
        <v>1483461409</v>
      </c>
      <c r="L2455" s="10">
        <f t="shared" si="156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154.70000000000002</v>
      </c>
      <c r="R2455" s="7">
        <f t="shared" si="157"/>
        <v>2354</v>
      </c>
      <c r="S2455" t="s">
        <v>8340</v>
      </c>
      <c r="T2455" t="s">
        <v>8356</v>
      </c>
    </row>
    <row r="2456" spans="1:20" ht="42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5"/>
        <v>42805.201481481476</v>
      </c>
      <c r="K2456">
        <v>1486183808</v>
      </c>
      <c r="L2456" s="10">
        <f t="shared" si="156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100.84571428571429</v>
      </c>
      <c r="R2456" s="7">
        <f t="shared" si="157"/>
        <v>17713</v>
      </c>
      <c r="S2456" t="s">
        <v>8340</v>
      </c>
      <c r="T2456" t="s">
        <v>8356</v>
      </c>
    </row>
    <row r="2457" spans="1:20" ht="42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5"/>
        <v>42480.781828703708</v>
      </c>
      <c r="K2457">
        <v>1458758750</v>
      </c>
      <c r="L2457" s="10">
        <f t="shared" si="156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181.99999999999997</v>
      </c>
      <c r="R2457" s="7">
        <f t="shared" si="157"/>
        <v>281</v>
      </c>
      <c r="S2457" t="s">
        <v>8340</v>
      </c>
      <c r="T2457" t="s">
        <v>8356</v>
      </c>
    </row>
    <row r="2458" spans="1:20" ht="42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5"/>
        <v>42791.961099537039</v>
      </c>
      <c r="K2458">
        <v>1485471839</v>
      </c>
      <c r="L2458" s="10">
        <f t="shared" si="156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180.86666666666667</v>
      </c>
      <c r="R2458" s="7">
        <f t="shared" si="157"/>
        <v>1390</v>
      </c>
      <c r="S2458" t="s">
        <v>8340</v>
      </c>
      <c r="T2458" t="s">
        <v>8356</v>
      </c>
    </row>
    <row r="2459" spans="1:20" ht="42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5"/>
        <v>42453.560833333337</v>
      </c>
      <c r="K2459">
        <v>1456237656</v>
      </c>
      <c r="L2459" s="10">
        <f t="shared" si="156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102.30434782608695</v>
      </c>
      <c r="R2459" s="7">
        <f t="shared" si="157"/>
        <v>11827</v>
      </c>
      <c r="S2459" t="s">
        <v>8340</v>
      </c>
      <c r="T2459" t="s">
        <v>8356</v>
      </c>
    </row>
    <row r="2460" spans="1:20" ht="42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5"/>
        <v>42530.791666666672</v>
      </c>
      <c r="K2460">
        <v>1462481718</v>
      </c>
      <c r="L2460" s="10">
        <f t="shared" si="156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110.17999999999999</v>
      </c>
      <c r="R2460" s="7">
        <f t="shared" si="157"/>
        <v>2794.5</v>
      </c>
      <c r="S2460" t="s">
        <v>8340</v>
      </c>
      <c r="T2460" t="s">
        <v>8356</v>
      </c>
    </row>
    <row r="2461" spans="1:20" ht="42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5"/>
        <v>42452.595891203702</v>
      </c>
      <c r="K2461">
        <v>1454858285</v>
      </c>
      <c r="L2461" s="10">
        <f t="shared" si="156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102.25</v>
      </c>
      <c r="R2461" s="7">
        <f t="shared" si="157"/>
        <v>15478.5</v>
      </c>
      <c r="S2461" t="s">
        <v>8340</v>
      </c>
      <c r="T2461" t="s">
        <v>8356</v>
      </c>
    </row>
    <row r="2462" spans="1:20" ht="42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5"/>
        <v>42738.178472222222</v>
      </c>
      <c r="K2462">
        <v>1480480167</v>
      </c>
      <c r="L2462" s="10">
        <f t="shared" si="156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100.78823529411764</v>
      </c>
      <c r="R2462" s="7">
        <f t="shared" si="157"/>
        <v>4317.5</v>
      </c>
      <c r="S2462" t="s">
        <v>8340</v>
      </c>
      <c r="T2462" t="s">
        <v>8356</v>
      </c>
    </row>
    <row r="2463" spans="1:20" ht="42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5"/>
        <v>40817.125</v>
      </c>
      <c r="K2463">
        <v>1314577097</v>
      </c>
      <c r="L2463" s="10">
        <f t="shared" si="156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103.8</v>
      </c>
      <c r="R2463" s="7">
        <f t="shared" si="157"/>
        <v>3935.5</v>
      </c>
      <c r="S2463" t="s">
        <v>8329</v>
      </c>
      <c r="T2463" t="s">
        <v>8333</v>
      </c>
    </row>
    <row r="2464" spans="1:20" ht="42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5"/>
        <v>41109.186296296299</v>
      </c>
      <c r="K2464">
        <v>1340944096</v>
      </c>
      <c r="L2464" s="10">
        <f t="shared" si="156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110.70833333333334</v>
      </c>
      <c r="R2464" s="7">
        <f t="shared" si="157"/>
        <v>1718.125</v>
      </c>
      <c r="S2464" t="s">
        <v>8329</v>
      </c>
      <c r="T2464" t="s">
        <v>8333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5"/>
        <v>41380.791666666664</v>
      </c>
      <c r="K2465">
        <v>1362710425</v>
      </c>
      <c r="L2465" s="10">
        <f t="shared" si="156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116.25000000000001</v>
      </c>
      <c r="R2465" s="7">
        <f t="shared" si="157"/>
        <v>1200</v>
      </c>
      <c r="S2465" t="s">
        <v>8329</v>
      </c>
      <c r="T2465" t="s">
        <v>8333</v>
      </c>
    </row>
    <row r="2466" spans="1:20" ht="42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5"/>
        <v>42277.811805555553</v>
      </c>
      <c r="K2466">
        <v>1441143397</v>
      </c>
      <c r="L2466" s="10">
        <f t="shared" si="156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111.1</v>
      </c>
      <c r="R2466" s="7">
        <f t="shared" si="157"/>
        <v>1132.5</v>
      </c>
      <c r="S2466" t="s">
        <v>8329</v>
      </c>
      <c r="T2466" t="s">
        <v>8333</v>
      </c>
    </row>
    <row r="2467" spans="1:20" ht="28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5"/>
        <v>41175.719305555554</v>
      </c>
      <c r="K2467">
        <v>1345828548</v>
      </c>
      <c r="L2467" s="10">
        <f t="shared" si="156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180.14285714285714</v>
      </c>
      <c r="R2467" s="7">
        <f t="shared" si="157"/>
        <v>654.5</v>
      </c>
      <c r="S2467" t="s">
        <v>8329</v>
      </c>
      <c r="T2467" t="s">
        <v>8333</v>
      </c>
    </row>
    <row r="2468" spans="1:20" ht="42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5"/>
        <v>41403.102465277778</v>
      </c>
      <c r="K2468">
        <v>1365474453</v>
      </c>
      <c r="L2468" s="10">
        <f t="shared" si="156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100</v>
      </c>
      <c r="R2468" s="7">
        <f t="shared" si="157"/>
        <v>1276</v>
      </c>
      <c r="S2468" t="s">
        <v>8329</v>
      </c>
      <c r="T2468" t="s">
        <v>8333</v>
      </c>
    </row>
    <row r="2469" spans="1:20" ht="42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5"/>
        <v>41039.708333333336</v>
      </c>
      <c r="K2469">
        <v>1335473931</v>
      </c>
      <c r="L2469" s="10">
        <f t="shared" si="156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118.5</v>
      </c>
      <c r="R2469" s="7">
        <f t="shared" si="157"/>
        <v>614</v>
      </c>
      <c r="S2469" t="s">
        <v>8329</v>
      </c>
      <c r="T2469" t="s">
        <v>8333</v>
      </c>
    </row>
    <row r="2470" spans="1:20" ht="28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5"/>
        <v>41210.208333333336</v>
      </c>
      <c r="K2470">
        <v>1348285321</v>
      </c>
      <c r="L2470" s="10">
        <f t="shared" si="156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107.21700000000001</v>
      </c>
      <c r="R2470" s="7">
        <f t="shared" si="157"/>
        <v>1101.17</v>
      </c>
      <c r="S2470" t="s">
        <v>8329</v>
      </c>
      <c r="T2470" t="s">
        <v>8333</v>
      </c>
    </row>
    <row r="2471" spans="1:20" ht="42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5"/>
        <v>40582.429733796293</v>
      </c>
      <c r="K2471">
        <v>1295000329</v>
      </c>
      <c r="L2471" s="10">
        <f t="shared" si="156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113.66666666666667</v>
      </c>
      <c r="R2471" s="7">
        <f t="shared" si="157"/>
        <v>705.5</v>
      </c>
      <c r="S2471" t="s">
        <v>8329</v>
      </c>
      <c r="T2471" t="s">
        <v>8333</v>
      </c>
    </row>
    <row r="2472" spans="1:20" ht="42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5"/>
        <v>41053.07471064815</v>
      </c>
      <c r="K2472">
        <v>1335232055</v>
      </c>
      <c r="L2472" s="10">
        <f t="shared" si="156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103.16400000000002</v>
      </c>
      <c r="R2472" s="7">
        <f t="shared" si="157"/>
        <v>533.82000000000005</v>
      </c>
      <c r="S2472" t="s">
        <v>8329</v>
      </c>
      <c r="T2472" t="s">
        <v>8333</v>
      </c>
    </row>
    <row r="2473" spans="1:20" ht="42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5"/>
        <v>40933.992962962962</v>
      </c>
      <c r="K2473">
        <v>1324079392</v>
      </c>
      <c r="L2473" s="10">
        <f t="shared" si="156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128</v>
      </c>
      <c r="R2473" s="7">
        <f t="shared" si="157"/>
        <v>328.5</v>
      </c>
      <c r="S2473" t="s">
        <v>8329</v>
      </c>
      <c r="T2473" t="s">
        <v>8333</v>
      </c>
    </row>
    <row r="2474" spans="1:20" ht="57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5"/>
        <v>40425.043749999997</v>
      </c>
      <c r="K2474">
        <v>1277433980</v>
      </c>
      <c r="L2474" s="10">
        <f t="shared" si="156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135.76026666666667</v>
      </c>
      <c r="R2474" s="7">
        <f t="shared" si="157"/>
        <v>5143.01</v>
      </c>
      <c r="S2474" t="s">
        <v>8329</v>
      </c>
      <c r="T2474" t="s">
        <v>8333</v>
      </c>
    </row>
    <row r="2475" spans="1:20" ht="42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5"/>
        <v>41223.790150462963</v>
      </c>
      <c r="K2475">
        <v>1349978269</v>
      </c>
      <c r="L2475" s="10">
        <f t="shared" si="156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100</v>
      </c>
      <c r="R2475" s="7">
        <f t="shared" si="157"/>
        <v>1023.5</v>
      </c>
      <c r="S2475" t="s">
        <v>8329</v>
      </c>
      <c r="T2475" t="s">
        <v>8333</v>
      </c>
    </row>
    <row r="2476" spans="1:20" ht="57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5"/>
        <v>40462.011296296296</v>
      </c>
      <c r="K2476">
        <v>1282868176</v>
      </c>
      <c r="L2476" s="10">
        <f t="shared" si="156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100.00360000000002</v>
      </c>
      <c r="R2476" s="7">
        <f t="shared" si="157"/>
        <v>2519.09</v>
      </c>
      <c r="S2476" t="s">
        <v>8329</v>
      </c>
      <c r="T2476" t="s">
        <v>8333</v>
      </c>
    </row>
    <row r="2477" spans="1:20" ht="28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5"/>
        <v>40369.916666666664</v>
      </c>
      <c r="K2477">
        <v>1273647255</v>
      </c>
      <c r="L2477" s="10">
        <f t="shared" si="156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104.71999999999998</v>
      </c>
      <c r="R2477" s="7">
        <f t="shared" si="157"/>
        <v>1349.5</v>
      </c>
      <c r="S2477" t="s">
        <v>8329</v>
      </c>
      <c r="T2477" t="s">
        <v>8333</v>
      </c>
    </row>
    <row r="2478" spans="1:20" ht="42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5"/>
        <v>41946.370023148149</v>
      </c>
      <c r="K2478">
        <v>1412149970</v>
      </c>
      <c r="L2478" s="10">
        <f t="shared" si="156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105.02249999999999</v>
      </c>
      <c r="R2478" s="7">
        <f t="shared" si="157"/>
        <v>1707.86</v>
      </c>
      <c r="S2478" t="s">
        <v>8329</v>
      </c>
      <c r="T2478" t="s">
        <v>8333</v>
      </c>
    </row>
    <row r="2479" spans="1:20" ht="28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5"/>
        <v>41133.691493055558</v>
      </c>
      <c r="K2479">
        <v>1340901345</v>
      </c>
      <c r="L2479" s="10">
        <f t="shared" si="156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171.33333333333334</v>
      </c>
      <c r="R2479" s="7">
        <f t="shared" si="157"/>
        <v>663</v>
      </c>
      <c r="S2479" t="s">
        <v>8329</v>
      </c>
      <c r="T2479" t="s">
        <v>8333</v>
      </c>
    </row>
    <row r="2480" spans="1:20" ht="42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5"/>
        <v>41287.950381944444</v>
      </c>
      <c r="K2480">
        <v>1355525313</v>
      </c>
      <c r="L2480" s="10">
        <f t="shared" si="156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127.49999999999999</v>
      </c>
      <c r="R2480" s="7">
        <f t="shared" si="157"/>
        <v>5139.5</v>
      </c>
      <c r="S2480" t="s">
        <v>8329</v>
      </c>
      <c r="T2480" t="s">
        <v>8333</v>
      </c>
    </row>
    <row r="2481" spans="1:20" ht="28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5"/>
        <v>41118.083333333336</v>
      </c>
      <c r="K2481">
        <v>1342545994</v>
      </c>
      <c r="L2481" s="10">
        <f t="shared" si="156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133.44333333333333</v>
      </c>
      <c r="R2481" s="7">
        <f t="shared" si="157"/>
        <v>208.16499999999999</v>
      </c>
      <c r="S2481" t="s">
        <v>8329</v>
      </c>
      <c r="T2481" t="s">
        <v>8333</v>
      </c>
    </row>
    <row r="2482" spans="1:20" ht="42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5"/>
        <v>42287.936157407406</v>
      </c>
      <c r="K2482">
        <v>1439332084</v>
      </c>
      <c r="L2482" s="10">
        <f t="shared" si="156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100</v>
      </c>
      <c r="R2482" s="7">
        <f t="shared" si="157"/>
        <v>1004</v>
      </c>
      <c r="S2482" t="s">
        <v>8329</v>
      </c>
      <c r="T2482" t="s">
        <v>8333</v>
      </c>
    </row>
    <row r="2483" spans="1:20" ht="42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5"/>
        <v>41029.645925925928</v>
      </c>
      <c r="K2483">
        <v>1333207808</v>
      </c>
      <c r="L2483" s="10">
        <f t="shared" si="156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112.91099999999999</v>
      </c>
      <c r="R2483" s="7">
        <f t="shared" si="157"/>
        <v>2305.7199999999998</v>
      </c>
      <c r="S2483" t="s">
        <v>8329</v>
      </c>
      <c r="T2483" t="s">
        <v>8333</v>
      </c>
    </row>
    <row r="2484" spans="1:20" ht="42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5"/>
        <v>40756.782210648147</v>
      </c>
      <c r="K2484">
        <v>1308336383</v>
      </c>
      <c r="L2484" s="10">
        <f t="shared" si="156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100.1</v>
      </c>
      <c r="R2484" s="7">
        <f t="shared" si="157"/>
        <v>513</v>
      </c>
      <c r="S2484" t="s">
        <v>8329</v>
      </c>
      <c r="T2484" t="s">
        <v>8333</v>
      </c>
    </row>
    <row r="2485" spans="1:20" ht="28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5"/>
        <v>41030.708368055559</v>
      </c>
      <c r="K2485">
        <v>1330711203</v>
      </c>
      <c r="L2485" s="10">
        <f t="shared" si="156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113.72727272727272</v>
      </c>
      <c r="R2485" s="7">
        <f t="shared" si="157"/>
        <v>635</v>
      </c>
      <c r="S2485" t="s">
        <v>8329</v>
      </c>
      <c r="T2485" t="s">
        <v>8333</v>
      </c>
    </row>
    <row r="2486" spans="1:20" ht="42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5"/>
        <v>40801.916701388887</v>
      </c>
      <c r="K2486">
        <v>1313532003</v>
      </c>
      <c r="L2486" s="10">
        <f t="shared" si="156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119.31742857142855</v>
      </c>
      <c r="R2486" s="7">
        <f t="shared" si="157"/>
        <v>2133.0549999999998</v>
      </c>
      <c r="S2486" t="s">
        <v>8329</v>
      </c>
      <c r="T2486" t="s">
        <v>8333</v>
      </c>
    </row>
    <row r="2487" spans="1:20" ht="42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5"/>
        <v>40828.998599537037</v>
      </c>
      <c r="K2487">
        <v>1315439879</v>
      </c>
      <c r="L2487" s="10">
        <f t="shared" si="156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103.25</v>
      </c>
      <c r="R2487" s="7">
        <f t="shared" si="157"/>
        <v>1053</v>
      </c>
      <c r="S2487" t="s">
        <v>8329</v>
      </c>
      <c r="T2487" t="s">
        <v>8333</v>
      </c>
    </row>
    <row r="2488" spans="1:20" ht="42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5"/>
        <v>41021.708055555559</v>
      </c>
      <c r="K2488">
        <v>1332521976</v>
      </c>
      <c r="L2488" s="10">
        <f t="shared" si="156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265.66666666666669</v>
      </c>
      <c r="R2488" s="7">
        <f t="shared" si="157"/>
        <v>413.5</v>
      </c>
      <c r="S2488" t="s">
        <v>8329</v>
      </c>
      <c r="T2488" t="s">
        <v>8333</v>
      </c>
    </row>
    <row r="2489" spans="1:20" ht="42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5"/>
        <v>41056.083298611113</v>
      </c>
      <c r="K2489">
        <v>1335491997</v>
      </c>
      <c r="L2489" s="10">
        <f t="shared" si="156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100.05066666666667</v>
      </c>
      <c r="R2489" s="7">
        <f t="shared" si="157"/>
        <v>769.38</v>
      </c>
      <c r="S2489" t="s">
        <v>8329</v>
      </c>
      <c r="T2489" t="s">
        <v>8333</v>
      </c>
    </row>
    <row r="2490" spans="1:20" ht="42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5"/>
        <v>40863.674861111111</v>
      </c>
      <c r="K2490">
        <v>1318864308</v>
      </c>
      <c r="L2490" s="10">
        <f t="shared" si="156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ref="Q2490:Q2553" si="158">(1+((E2490-D2490)/D2490))*100</f>
        <v>106.69999999999999</v>
      </c>
      <c r="R2490" s="7">
        <f t="shared" si="157"/>
        <v>1633</v>
      </c>
      <c r="S2490" t="s">
        <v>8329</v>
      </c>
      <c r="T2490" t="s">
        <v>8333</v>
      </c>
    </row>
    <row r="2491" spans="1:20" ht="42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5"/>
        <v>41403.690266203703</v>
      </c>
      <c r="K2491">
        <v>1365525239</v>
      </c>
      <c r="L2491" s="10">
        <f t="shared" si="156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8"/>
        <v>133.67142857142858</v>
      </c>
      <c r="R2491" s="7">
        <f t="shared" si="157"/>
        <v>2376.75</v>
      </c>
      <c r="S2491" t="s">
        <v>8329</v>
      </c>
      <c r="T2491" t="s">
        <v>8333</v>
      </c>
    </row>
    <row r="2492" spans="1:20" ht="42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5"/>
        <v>41083.227731481478</v>
      </c>
      <c r="K2492">
        <v>1335245276</v>
      </c>
      <c r="L2492" s="10">
        <f t="shared" si="156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8"/>
        <v>121.39999999999999</v>
      </c>
      <c r="R2492" s="7">
        <f t="shared" si="157"/>
        <v>311.5</v>
      </c>
      <c r="S2492" t="s">
        <v>8329</v>
      </c>
      <c r="T2492" t="s">
        <v>8333</v>
      </c>
    </row>
    <row r="2493" spans="1:20" ht="42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5"/>
        <v>40559.07708333333</v>
      </c>
      <c r="K2493">
        <v>1293739714</v>
      </c>
      <c r="L2493" s="10">
        <f t="shared" si="156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8"/>
        <v>103.2</v>
      </c>
      <c r="R2493" s="7">
        <f t="shared" si="157"/>
        <v>263</v>
      </c>
      <c r="S2493" t="s">
        <v>8329</v>
      </c>
      <c r="T2493" t="s">
        <v>8333</v>
      </c>
    </row>
    <row r="2494" spans="1:20" ht="28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5"/>
        <v>41076.415972222225</v>
      </c>
      <c r="K2494">
        <v>1335397188</v>
      </c>
      <c r="L2494" s="10">
        <f t="shared" si="156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8"/>
        <v>125</v>
      </c>
      <c r="R2494" s="7">
        <f t="shared" si="157"/>
        <v>388.5</v>
      </c>
      <c r="S2494" t="s">
        <v>8329</v>
      </c>
      <c r="T2494" t="s">
        <v>8333</v>
      </c>
    </row>
    <row r="2495" spans="1:20" ht="42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5"/>
        <v>41393.168287037035</v>
      </c>
      <c r="K2495">
        <v>1363320140</v>
      </c>
      <c r="L2495" s="10">
        <f t="shared" si="156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8"/>
        <v>128.69999999999999</v>
      </c>
      <c r="R2495" s="7">
        <f t="shared" si="157"/>
        <v>12999.5</v>
      </c>
      <c r="S2495" t="s">
        <v>8329</v>
      </c>
      <c r="T2495" t="s">
        <v>8333</v>
      </c>
    </row>
    <row r="2496" spans="1:20" ht="42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5"/>
        <v>41052.645185185182</v>
      </c>
      <c r="K2496">
        <v>1335194944</v>
      </c>
      <c r="L2496" s="10">
        <f t="shared" si="156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8"/>
        <v>101.00533333333333</v>
      </c>
      <c r="R2496" s="7">
        <f t="shared" si="157"/>
        <v>777.04</v>
      </c>
      <c r="S2496" t="s">
        <v>8329</v>
      </c>
      <c r="T2496" t="s">
        <v>8333</v>
      </c>
    </row>
    <row r="2497" spans="1:20" ht="42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5"/>
        <v>41066.946469907409</v>
      </c>
      <c r="K2497">
        <v>1336430575</v>
      </c>
      <c r="L2497" s="10">
        <f t="shared" si="156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8"/>
        <v>127.53666666666668</v>
      </c>
      <c r="R2497" s="7">
        <f t="shared" si="157"/>
        <v>977.52499999999998</v>
      </c>
      <c r="S2497" t="s">
        <v>8329</v>
      </c>
      <c r="T2497" t="s">
        <v>8333</v>
      </c>
    </row>
    <row r="2498" spans="1:20" ht="28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5"/>
        <v>41362.954768518517</v>
      </c>
      <c r="K2498">
        <v>1361577292</v>
      </c>
      <c r="L2498" s="10">
        <f t="shared" si="156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8"/>
        <v>100</v>
      </c>
      <c r="R2498" s="7">
        <f t="shared" si="157"/>
        <v>3005</v>
      </c>
      <c r="S2498" t="s">
        <v>8329</v>
      </c>
      <c r="T2498" t="s">
        <v>8333</v>
      </c>
    </row>
    <row r="2499" spans="1:20" ht="42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9">(((I2499/60)/60)/24)+DATE(1970,1,1)</f>
        <v>40760.878912037035</v>
      </c>
      <c r="K2499">
        <v>1309986338</v>
      </c>
      <c r="L2499" s="10">
        <f t="shared" ref="L2499:L2562" si="160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8"/>
        <v>112.77149999999997</v>
      </c>
      <c r="R2499" s="7">
        <f t="shared" ref="R2499:R2562" si="161">AVERAGE(E2499,N2499)</f>
        <v>2283.4299999999998</v>
      </c>
      <c r="S2499" t="s">
        <v>8329</v>
      </c>
      <c r="T2499" t="s">
        <v>8333</v>
      </c>
    </row>
    <row r="2500" spans="1:20" ht="42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9"/>
        <v>42031.967442129629</v>
      </c>
      <c r="K2500">
        <v>1421190787</v>
      </c>
      <c r="L2500" s="10">
        <f t="shared" si="160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105.60000000000001</v>
      </c>
      <c r="R2500" s="7">
        <f t="shared" si="161"/>
        <v>538</v>
      </c>
      <c r="S2500" t="s">
        <v>8329</v>
      </c>
      <c r="T2500" t="s">
        <v>8333</v>
      </c>
    </row>
    <row r="2501" spans="1:20" ht="42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9"/>
        <v>41274.75</v>
      </c>
      <c r="K2501">
        <v>1352820837</v>
      </c>
      <c r="L2501" s="10">
        <f t="shared" si="160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202.625</v>
      </c>
      <c r="R2501" s="7">
        <f t="shared" si="161"/>
        <v>4137.5</v>
      </c>
      <c r="S2501" t="s">
        <v>8329</v>
      </c>
      <c r="T2501" t="s">
        <v>8333</v>
      </c>
    </row>
    <row r="2502" spans="1:20" ht="42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9"/>
        <v>41083.772858796299</v>
      </c>
      <c r="K2502">
        <v>1337884375</v>
      </c>
      <c r="L2502" s="10">
        <f t="shared" si="160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113.33333333333333</v>
      </c>
      <c r="R2502" s="7">
        <f t="shared" si="161"/>
        <v>354.5</v>
      </c>
      <c r="S2502" t="s">
        <v>8329</v>
      </c>
      <c r="T2502" t="s">
        <v>8333</v>
      </c>
    </row>
    <row r="2503" spans="1:20" ht="42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9"/>
        <v>42274.776666666665</v>
      </c>
      <c r="K2503">
        <v>1440787104</v>
      </c>
      <c r="L2503" s="10">
        <f t="shared" si="160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2.5545454545454538</v>
      </c>
      <c r="R2503" s="7">
        <f t="shared" si="161"/>
        <v>144</v>
      </c>
      <c r="S2503" t="s">
        <v>8340</v>
      </c>
      <c r="T2503" t="s">
        <v>8357</v>
      </c>
    </row>
    <row r="2504" spans="1:20" ht="42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9"/>
        <v>41903.825439814813</v>
      </c>
      <c r="K2504">
        <v>1407440918</v>
      </c>
      <c r="L2504" s="10">
        <f t="shared" si="160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7.8181818181821683E-2</v>
      </c>
      <c r="R2504" s="7">
        <f t="shared" si="161"/>
        <v>45.5</v>
      </c>
      <c r="S2504" t="s">
        <v>8340</v>
      </c>
      <c r="T2504" t="s">
        <v>8357</v>
      </c>
    </row>
    <row r="2505" spans="1:20" ht="42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9"/>
        <v>42528.879166666666</v>
      </c>
      <c r="K2505">
        <v>1462743308</v>
      </c>
      <c r="L2505" s="10">
        <f t="shared" si="160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7">
        <f t="shared" si="161"/>
        <v>0</v>
      </c>
      <c r="S2505" t="s">
        <v>8340</v>
      </c>
      <c r="T2505" t="s">
        <v>8357</v>
      </c>
    </row>
    <row r="2506" spans="1:20" ht="28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9"/>
        <v>41958.057106481487</v>
      </c>
      <c r="K2506">
        <v>1413418934</v>
      </c>
      <c r="L2506" s="10">
        <f t="shared" si="160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7">
        <f t="shared" si="161"/>
        <v>0</v>
      </c>
      <c r="S2506" t="s">
        <v>8340</v>
      </c>
      <c r="T2506" t="s">
        <v>8357</v>
      </c>
    </row>
    <row r="2507" spans="1:20" ht="57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9"/>
        <v>42077.014074074075</v>
      </c>
      <c r="K2507">
        <v>1423704016</v>
      </c>
      <c r="L2507" s="10">
        <f t="shared" si="160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7">
        <f t="shared" si="161"/>
        <v>0</v>
      </c>
      <c r="S2507" t="s">
        <v>8340</v>
      </c>
      <c r="T2507" t="s">
        <v>8357</v>
      </c>
    </row>
    <row r="2508" spans="1:20" ht="42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9"/>
        <v>42280.875</v>
      </c>
      <c r="K2508">
        <v>1441955269</v>
      </c>
      <c r="L2508" s="10">
        <f t="shared" si="160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0.60000000000000053</v>
      </c>
      <c r="R2508" s="7">
        <f t="shared" si="161"/>
        <v>16</v>
      </c>
      <c r="S2508" t="s">
        <v>8340</v>
      </c>
      <c r="T2508" t="s">
        <v>8357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9"/>
        <v>42135.072962962964</v>
      </c>
      <c r="K2509">
        <v>1428716704</v>
      </c>
      <c r="L2509" s="10">
        <f t="shared" si="160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7">
        <f t="shared" si="161"/>
        <v>0</v>
      </c>
      <c r="S2509" t="s">
        <v>8340</v>
      </c>
      <c r="T2509" t="s">
        <v>8357</v>
      </c>
    </row>
    <row r="2510" spans="1:20" ht="42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9"/>
        <v>41865.951782407406</v>
      </c>
      <c r="K2510">
        <v>1405464634</v>
      </c>
      <c r="L2510" s="10">
        <f t="shared" si="160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7">
        <f t="shared" si="161"/>
        <v>0</v>
      </c>
      <c r="S2510" t="s">
        <v>8340</v>
      </c>
      <c r="T2510" t="s">
        <v>8357</v>
      </c>
    </row>
    <row r="2511" spans="1:20" ht="42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9"/>
        <v>42114.767928240741</v>
      </c>
      <c r="K2511">
        <v>1424719549</v>
      </c>
      <c r="L2511" s="10">
        <f t="shared" si="160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1.0526315789473717</v>
      </c>
      <c r="R2511" s="7">
        <f t="shared" si="161"/>
        <v>514</v>
      </c>
      <c r="S2511" t="s">
        <v>8340</v>
      </c>
      <c r="T2511" t="s">
        <v>8357</v>
      </c>
    </row>
    <row r="2512" spans="1:20" ht="42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9"/>
        <v>42138.997361111105</v>
      </c>
      <c r="K2512">
        <v>1426463772</v>
      </c>
      <c r="L2512" s="10">
        <f t="shared" si="160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0.14999999999999458</v>
      </c>
      <c r="R2512" s="7">
        <f t="shared" si="161"/>
        <v>38.5</v>
      </c>
      <c r="S2512" t="s">
        <v>8340</v>
      </c>
      <c r="T2512" t="s">
        <v>8357</v>
      </c>
    </row>
    <row r="2513" spans="1:20" ht="42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9"/>
        <v>42401.446909722217</v>
      </c>
      <c r="K2513">
        <v>1451731413</v>
      </c>
      <c r="L2513" s="10">
        <f t="shared" si="160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7">
        <f t="shared" si="161"/>
        <v>0</v>
      </c>
      <c r="S2513" t="s">
        <v>8340</v>
      </c>
      <c r="T2513" t="s">
        <v>8357</v>
      </c>
    </row>
    <row r="2514" spans="1:20" ht="42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9"/>
        <v>41986.876863425925</v>
      </c>
      <c r="K2514">
        <v>1417208561</v>
      </c>
      <c r="L2514" s="10">
        <f t="shared" si="160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7">
        <f t="shared" si="161"/>
        <v>0</v>
      </c>
      <c r="S2514" t="s">
        <v>8340</v>
      </c>
      <c r="T2514" t="s">
        <v>8357</v>
      </c>
    </row>
    <row r="2515" spans="1:20" ht="42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9"/>
        <v>42792.00681712963</v>
      </c>
      <c r="K2515">
        <v>1482883789</v>
      </c>
      <c r="L2515" s="10">
        <f t="shared" si="160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7">
        <f t="shared" si="161"/>
        <v>0</v>
      </c>
      <c r="S2515" t="s">
        <v>8340</v>
      </c>
      <c r="T2515" t="s">
        <v>8357</v>
      </c>
    </row>
    <row r="2516" spans="1:20" ht="42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9"/>
        <v>41871.389780092592</v>
      </c>
      <c r="K2516">
        <v>1407057677</v>
      </c>
      <c r="L2516" s="10">
        <f t="shared" si="160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1.749999999999996</v>
      </c>
      <c r="R2516" s="7">
        <f t="shared" si="161"/>
        <v>107</v>
      </c>
      <c r="S2516" t="s">
        <v>8340</v>
      </c>
      <c r="T2516" t="s">
        <v>8357</v>
      </c>
    </row>
    <row r="2517" spans="1:20" ht="42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9"/>
        <v>42057.839733796296</v>
      </c>
      <c r="K2517">
        <v>1422043753</v>
      </c>
      <c r="L2517" s="10">
        <f t="shared" si="160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18.600000000000005</v>
      </c>
      <c r="R2517" s="7">
        <f t="shared" si="161"/>
        <v>471</v>
      </c>
      <c r="S2517" t="s">
        <v>8340</v>
      </c>
      <c r="T2517" t="s">
        <v>8357</v>
      </c>
    </row>
    <row r="2518" spans="1:20" ht="42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9"/>
        <v>41972.6950462963</v>
      </c>
      <c r="K2518">
        <v>1414683652</v>
      </c>
      <c r="L2518" s="10">
        <f t="shared" si="160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7">
        <f t="shared" si="161"/>
        <v>0</v>
      </c>
      <c r="S2518" t="s">
        <v>8340</v>
      </c>
      <c r="T2518" t="s">
        <v>8357</v>
      </c>
    </row>
    <row r="2519" spans="1:20" ht="42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9"/>
        <v>42082.760763888888</v>
      </c>
      <c r="K2519">
        <v>1424200530</v>
      </c>
      <c r="L2519" s="10">
        <f t="shared" si="160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9.8166666666666629</v>
      </c>
      <c r="R2519" s="7">
        <f t="shared" si="161"/>
        <v>900</v>
      </c>
      <c r="S2519" t="s">
        <v>8340</v>
      </c>
      <c r="T2519" t="s">
        <v>8357</v>
      </c>
    </row>
    <row r="2520" spans="1:20" ht="42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9"/>
        <v>41956.722546296296</v>
      </c>
      <c r="K2520">
        <v>1413303628</v>
      </c>
      <c r="L2520" s="10">
        <f t="shared" si="160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7">
        <f t="shared" si="161"/>
        <v>0</v>
      </c>
      <c r="S2520" t="s">
        <v>8340</v>
      </c>
      <c r="T2520" t="s">
        <v>8357</v>
      </c>
    </row>
    <row r="2521" spans="1:20" ht="28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9"/>
        <v>41839.155138888891</v>
      </c>
      <c r="K2521">
        <v>1403149404</v>
      </c>
      <c r="L2521" s="10">
        <f t="shared" si="160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4.3333333333328561E-2</v>
      </c>
      <c r="R2521" s="7">
        <f t="shared" si="161"/>
        <v>34.5</v>
      </c>
      <c r="S2521" t="s">
        <v>8340</v>
      </c>
      <c r="T2521" t="s">
        <v>8357</v>
      </c>
    </row>
    <row r="2522" spans="1:20" ht="42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9"/>
        <v>42658.806249999994</v>
      </c>
      <c r="K2522">
        <v>1472567085</v>
      </c>
      <c r="L2522" s="10">
        <f t="shared" si="160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7">
        <f t="shared" si="161"/>
        <v>0</v>
      </c>
      <c r="S2522" t="s">
        <v>8340</v>
      </c>
      <c r="T2522" t="s">
        <v>8357</v>
      </c>
    </row>
    <row r="2523" spans="1:20" ht="57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9"/>
        <v>42290.967835648145</v>
      </c>
      <c r="K2523">
        <v>1442963621</v>
      </c>
      <c r="L2523" s="10">
        <f t="shared" si="160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109.48792</v>
      </c>
      <c r="R2523" s="7">
        <f t="shared" si="161"/>
        <v>6908.9949999999999</v>
      </c>
      <c r="S2523" t="s">
        <v>8329</v>
      </c>
      <c r="T2523" t="s">
        <v>8358</v>
      </c>
    </row>
    <row r="2524" spans="1:20" ht="42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9"/>
        <v>42482.619444444441</v>
      </c>
      <c r="K2524">
        <v>1459431960</v>
      </c>
      <c r="L2524" s="10">
        <f t="shared" si="160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100</v>
      </c>
      <c r="R2524" s="7">
        <f t="shared" si="161"/>
        <v>2513.5</v>
      </c>
      <c r="S2524" t="s">
        <v>8329</v>
      </c>
      <c r="T2524" t="s">
        <v>8358</v>
      </c>
    </row>
    <row r="2525" spans="1:20" ht="42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9"/>
        <v>41961.017268518524</v>
      </c>
      <c r="K2525">
        <v>1413674692</v>
      </c>
      <c r="L2525" s="10">
        <f t="shared" si="160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156.44444444444443</v>
      </c>
      <c r="R2525" s="7">
        <f t="shared" si="161"/>
        <v>717</v>
      </c>
      <c r="S2525" t="s">
        <v>8329</v>
      </c>
      <c r="T2525" t="s">
        <v>8358</v>
      </c>
    </row>
    <row r="2526" spans="1:20" ht="28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9"/>
        <v>41994.1875</v>
      </c>
      <c r="K2526">
        <v>1416338557</v>
      </c>
      <c r="L2526" s="10">
        <f t="shared" si="160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101.6</v>
      </c>
      <c r="R2526" s="7">
        <f t="shared" si="161"/>
        <v>3831.5</v>
      </c>
      <c r="S2526" t="s">
        <v>8329</v>
      </c>
      <c r="T2526" t="s">
        <v>8358</v>
      </c>
    </row>
    <row r="2527" spans="1:20" ht="42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9"/>
        <v>41088.844571759262</v>
      </c>
      <c r="K2527">
        <v>1338322571</v>
      </c>
      <c r="L2527" s="10">
        <f t="shared" si="160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100.325</v>
      </c>
      <c r="R2527" s="7">
        <f t="shared" si="161"/>
        <v>4053</v>
      </c>
      <c r="S2527" t="s">
        <v>8329</v>
      </c>
      <c r="T2527" t="s">
        <v>8358</v>
      </c>
    </row>
    <row r="2528" spans="1:20" ht="42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9"/>
        <v>41981.207638888889</v>
      </c>
      <c r="K2528">
        <v>1415585474</v>
      </c>
      <c r="L2528" s="10">
        <f t="shared" si="160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112.94999999999999</v>
      </c>
      <c r="R2528" s="7">
        <f t="shared" si="161"/>
        <v>2275.5</v>
      </c>
      <c r="S2528" t="s">
        <v>8329</v>
      </c>
      <c r="T2528" t="s">
        <v>8358</v>
      </c>
    </row>
    <row r="2529" spans="1:20" ht="42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9"/>
        <v>41565.165972222225</v>
      </c>
      <c r="K2529">
        <v>1380477691</v>
      </c>
      <c r="L2529" s="10">
        <f t="shared" si="160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102.125</v>
      </c>
      <c r="R2529" s="7">
        <f t="shared" si="161"/>
        <v>2078</v>
      </c>
      <c r="S2529" t="s">
        <v>8329</v>
      </c>
      <c r="T2529" t="s">
        <v>8358</v>
      </c>
    </row>
    <row r="2530" spans="1:20" ht="42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9"/>
        <v>42236.458333333328</v>
      </c>
      <c r="K2530">
        <v>1438459303</v>
      </c>
      <c r="L2530" s="10">
        <f t="shared" si="160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107.24974999999999</v>
      </c>
      <c r="R2530" s="7">
        <f t="shared" si="161"/>
        <v>2185.4949999999999</v>
      </c>
      <c r="S2530" t="s">
        <v>8329</v>
      </c>
      <c r="T2530" t="s">
        <v>8358</v>
      </c>
    </row>
    <row r="2531" spans="1:20" ht="28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9"/>
        <v>40993.0390625</v>
      </c>
      <c r="K2531">
        <v>1328752575</v>
      </c>
      <c r="L2531" s="10">
        <f t="shared" si="160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104.28333333333333</v>
      </c>
      <c r="R2531" s="7">
        <f t="shared" si="161"/>
        <v>3166.5</v>
      </c>
      <c r="S2531" t="s">
        <v>8329</v>
      </c>
      <c r="T2531" t="s">
        <v>8358</v>
      </c>
    </row>
    <row r="2532" spans="1:20" ht="42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9"/>
        <v>42114.201388888891</v>
      </c>
      <c r="K2532">
        <v>1426711505</v>
      </c>
      <c r="L2532" s="10">
        <f t="shared" si="160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100</v>
      </c>
      <c r="R2532" s="7">
        <f t="shared" si="161"/>
        <v>3274</v>
      </c>
      <c r="S2532" t="s">
        <v>8329</v>
      </c>
      <c r="T2532" t="s">
        <v>8358</v>
      </c>
    </row>
    <row r="2533" spans="1:20" ht="42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9"/>
        <v>42231.165972222225</v>
      </c>
      <c r="K2533">
        <v>1437668354</v>
      </c>
      <c r="L2533" s="10">
        <f t="shared" si="160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100.4</v>
      </c>
      <c r="R2533" s="7">
        <f t="shared" si="161"/>
        <v>2289.5</v>
      </c>
      <c r="S2533" t="s">
        <v>8329</v>
      </c>
      <c r="T2533" t="s">
        <v>8358</v>
      </c>
    </row>
    <row r="2534" spans="1:20" ht="42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9"/>
        <v>41137.849143518521</v>
      </c>
      <c r="K2534">
        <v>1342556566</v>
      </c>
      <c r="L2534" s="10">
        <f t="shared" si="160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126.125</v>
      </c>
      <c r="R2534" s="7">
        <f t="shared" si="161"/>
        <v>2552.5</v>
      </c>
      <c r="S2534" t="s">
        <v>8329</v>
      </c>
      <c r="T2534" t="s">
        <v>8358</v>
      </c>
    </row>
    <row r="2535" spans="1:20" ht="42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9"/>
        <v>41334.750787037039</v>
      </c>
      <c r="K2535">
        <v>1359568911</v>
      </c>
      <c r="L2535" s="10">
        <f t="shared" si="160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110.66666666666667</v>
      </c>
      <c r="R2535" s="7">
        <f t="shared" si="161"/>
        <v>4218</v>
      </c>
      <c r="S2535" t="s">
        <v>8329</v>
      </c>
      <c r="T2535" t="s">
        <v>8358</v>
      </c>
    </row>
    <row r="2536" spans="1:20" ht="57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9"/>
        <v>40179.25</v>
      </c>
      <c r="K2536">
        <v>1257871712</v>
      </c>
      <c r="L2536" s="10">
        <f t="shared" si="160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105</v>
      </c>
      <c r="R2536" s="7">
        <f t="shared" si="161"/>
        <v>1057</v>
      </c>
      <c r="S2536" t="s">
        <v>8329</v>
      </c>
      <c r="T2536" t="s">
        <v>8358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9"/>
        <v>41974.832696759258</v>
      </c>
      <c r="K2537">
        <v>1414781945</v>
      </c>
      <c r="L2537" s="10">
        <f t="shared" si="160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103.77499999999999</v>
      </c>
      <c r="R2537" s="7">
        <f t="shared" si="161"/>
        <v>10416.5</v>
      </c>
      <c r="S2537" t="s">
        <v>8329</v>
      </c>
      <c r="T2537" t="s">
        <v>8358</v>
      </c>
    </row>
    <row r="2538" spans="1:20" ht="42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9"/>
        <v>41485.106087962966</v>
      </c>
      <c r="K2538">
        <v>1373337166</v>
      </c>
      <c r="L2538" s="10">
        <f t="shared" si="160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115.99999999999999</v>
      </c>
      <c r="R2538" s="7">
        <f t="shared" si="161"/>
        <v>16.5</v>
      </c>
      <c r="S2538" t="s">
        <v>8329</v>
      </c>
      <c r="T2538" t="s">
        <v>8358</v>
      </c>
    </row>
    <row r="2539" spans="1:20" ht="42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9"/>
        <v>40756.648784722223</v>
      </c>
      <c r="K2539">
        <v>1307028855</v>
      </c>
      <c r="L2539" s="10">
        <f t="shared" si="160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110.00000000000001</v>
      </c>
      <c r="R2539" s="7">
        <f t="shared" si="161"/>
        <v>555.5</v>
      </c>
      <c r="S2539" t="s">
        <v>8329</v>
      </c>
      <c r="T2539" t="s">
        <v>8358</v>
      </c>
    </row>
    <row r="2540" spans="1:20" ht="28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9"/>
        <v>41329.207638888889</v>
      </c>
      <c r="K2540">
        <v>1359029661</v>
      </c>
      <c r="L2540" s="10">
        <f t="shared" si="160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113.01761111111111</v>
      </c>
      <c r="R2540" s="7">
        <f t="shared" si="161"/>
        <v>10264.084999999999</v>
      </c>
      <c r="S2540" t="s">
        <v>8329</v>
      </c>
      <c r="T2540" t="s">
        <v>8358</v>
      </c>
    </row>
    <row r="2541" spans="1:20" ht="42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9"/>
        <v>42037.902222222227</v>
      </c>
      <c r="K2541">
        <v>1417729152</v>
      </c>
      <c r="L2541" s="10">
        <f t="shared" si="160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100.25</v>
      </c>
      <c r="R2541" s="7">
        <f t="shared" si="161"/>
        <v>5042</v>
      </c>
      <c r="S2541" t="s">
        <v>8329</v>
      </c>
      <c r="T2541" t="s">
        <v>8358</v>
      </c>
    </row>
    <row r="2542" spans="1:20" ht="42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9"/>
        <v>40845.675011574072</v>
      </c>
      <c r="K2542">
        <v>1314720721</v>
      </c>
      <c r="L2542" s="10">
        <f t="shared" si="160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103.4</v>
      </c>
      <c r="R2542" s="7">
        <f t="shared" si="161"/>
        <v>1306</v>
      </c>
      <c r="S2542" t="s">
        <v>8329</v>
      </c>
      <c r="T2542" t="s">
        <v>8358</v>
      </c>
    </row>
    <row r="2543" spans="1:20" ht="57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9"/>
        <v>41543.449282407404</v>
      </c>
      <c r="K2543">
        <v>1375008418</v>
      </c>
      <c r="L2543" s="10">
        <f t="shared" si="160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107.02857142857142</v>
      </c>
      <c r="R2543" s="7">
        <f t="shared" si="161"/>
        <v>1904.5</v>
      </c>
      <c r="S2543" t="s">
        <v>8329</v>
      </c>
      <c r="T2543" t="s">
        <v>8358</v>
      </c>
    </row>
    <row r="2544" spans="1:20" ht="42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9"/>
        <v>41548.165972222225</v>
      </c>
      <c r="K2544">
        <v>1377252857</v>
      </c>
      <c r="L2544" s="10">
        <f t="shared" si="160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103.57142857142858</v>
      </c>
      <c r="R2544" s="7">
        <f t="shared" si="161"/>
        <v>369</v>
      </c>
      <c r="S2544" t="s">
        <v>8329</v>
      </c>
      <c r="T2544" t="s">
        <v>8358</v>
      </c>
    </row>
    <row r="2545" spans="1:20" ht="42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9"/>
        <v>40545.125</v>
      </c>
      <c r="K2545">
        <v>1291257298</v>
      </c>
      <c r="L2545" s="10">
        <f t="shared" si="160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156.4</v>
      </c>
      <c r="R2545" s="7">
        <f t="shared" si="161"/>
        <v>202</v>
      </c>
      <c r="S2545" t="s">
        <v>8329</v>
      </c>
      <c r="T2545" t="s">
        <v>8358</v>
      </c>
    </row>
    <row r="2546" spans="1:20" ht="42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9"/>
        <v>41098.520474537036</v>
      </c>
      <c r="K2546">
        <v>1339158569</v>
      </c>
      <c r="L2546" s="10">
        <f t="shared" si="160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100.82</v>
      </c>
      <c r="R2546" s="7">
        <f t="shared" si="161"/>
        <v>2549</v>
      </c>
      <c r="S2546" t="s">
        <v>8329</v>
      </c>
      <c r="T2546" t="s">
        <v>8358</v>
      </c>
    </row>
    <row r="2547" spans="1:20" ht="42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9"/>
        <v>42062.020833333328</v>
      </c>
      <c r="K2547">
        <v>1421983138</v>
      </c>
      <c r="L2547" s="10">
        <f t="shared" si="160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195.29999999999998</v>
      </c>
      <c r="R2547" s="7">
        <f t="shared" si="161"/>
        <v>1983.5</v>
      </c>
      <c r="S2547" t="s">
        <v>8329</v>
      </c>
      <c r="T2547" t="s">
        <v>8358</v>
      </c>
    </row>
    <row r="2548" spans="1:20" ht="42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9"/>
        <v>41552.208333333336</v>
      </c>
      <c r="K2548">
        <v>1378586179</v>
      </c>
      <c r="L2548" s="10">
        <f t="shared" si="160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111.71428571428572</v>
      </c>
      <c r="R2548" s="7">
        <f t="shared" si="161"/>
        <v>1987.5</v>
      </c>
      <c r="S2548" t="s">
        <v>8329</v>
      </c>
      <c r="T2548" t="s">
        <v>8358</v>
      </c>
    </row>
    <row r="2549" spans="1:20" ht="42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9"/>
        <v>41003.731516203705</v>
      </c>
      <c r="K2549">
        <v>1330972403</v>
      </c>
      <c r="L2549" s="10">
        <f t="shared" si="160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119.85454545454546</v>
      </c>
      <c r="R2549" s="7">
        <f t="shared" si="161"/>
        <v>3363</v>
      </c>
      <c r="S2549" t="s">
        <v>8329</v>
      </c>
      <c r="T2549" t="s">
        <v>8358</v>
      </c>
    </row>
    <row r="2550" spans="1:20" ht="42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9"/>
        <v>42643.185416666667</v>
      </c>
      <c r="K2550">
        <v>1473087637</v>
      </c>
      <c r="L2550" s="10">
        <f t="shared" si="160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101.85</v>
      </c>
      <c r="R2550" s="7">
        <f t="shared" si="161"/>
        <v>3074</v>
      </c>
      <c r="S2550" t="s">
        <v>8329</v>
      </c>
      <c r="T2550" t="s">
        <v>8358</v>
      </c>
    </row>
    <row r="2551" spans="1:20" ht="42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9"/>
        <v>41425.708333333336</v>
      </c>
      <c r="K2551">
        <v>1366999870</v>
      </c>
      <c r="L2551" s="10">
        <f t="shared" si="160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102.80254777070064</v>
      </c>
      <c r="R2551" s="7">
        <f t="shared" si="161"/>
        <v>825.5</v>
      </c>
      <c r="S2551" t="s">
        <v>8329</v>
      </c>
      <c r="T2551" t="s">
        <v>8358</v>
      </c>
    </row>
    <row r="2552" spans="1:20" ht="57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9"/>
        <v>42285.165972222225</v>
      </c>
      <c r="K2552">
        <v>1439392406</v>
      </c>
      <c r="L2552" s="10">
        <f t="shared" si="160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100.84615384615385</v>
      </c>
      <c r="R2552" s="7">
        <f t="shared" si="161"/>
        <v>3352.5</v>
      </c>
      <c r="S2552" t="s">
        <v>8329</v>
      </c>
      <c r="T2552" t="s">
        <v>8358</v>
      </c>
    </row>
    <row r="2553" spans="1:20" ht="42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9"/>
        <v>40989.866666666669</v>
      </c>
      <c r="K2553">
        <v>1329890585</v>
      </c>
      <c r="L2553" s="10">
        <f t="shared" si="160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102.73469387755102</v>
      </c>
      <c r="R2553" s="7">
        <f t="shared" si="161"/>
        <v>1915.75</v>
      </c>
      <c r="S2553" t="s">
        <v>8329</v>
      </c>
      <c r="T2553" t="s">
        <v>8358</v>
      </c>
    </row>
    <row r="2554" spans="1:20" ht="42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9"/>
        <v>42799.809965277775</v>
      </c>
      <c r="K2554">
        <v>1486149981</v>
      </c>
      <c r="L2554" s="10">
        <f t="shared" si="160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ref="Q2554:Q2617" si="162">(1+((E2554-D2554)/D2554))*100</f>
        <v>106.5</v>
      </c>
      <c r="R2554" s="7">
        <f t="shared" si="161"/>
        <v>1606.5</v>
      </c>
      <c r="S2554" t="s">
        <v>8329</v>
      </c>
      <c r="T2554" t="s">
        <v>8358</v>
      </c>
    </row>
    <row r="2555" spans="1:20" ht="42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9"/>
        <v>41173.199155092596</v>
      </c>
      <c r="K2555">
        <v>1343018807</v>
      </c>
      <c r="L2555" s="10">
        <f t="shared" si="160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62"/>
        <v>155.53333333333336</v>
      </c>
      <c r="R2555" s="7">
        <f t="shared" si="161"/>
        <v>1196.5</v>
      </c>
      <c r="S2555" t="s">
        <v>8329</v>
      </c>
      <c r="T2555" t="s">
        <v>8358</v>
      </c>
    </row>
    <row r="2556" spans="1:20" ht="42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9"/>
        <v>42156.165972222225</v>
      </c>
      <c r="K2556">
        <v>1430445163</v>
      </c>
      <c r="L2556" s="10">
        <f t="shared" si="160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62"/>
        <v>122.8</v>
      </c>
      <c r="R2556" s="7">
        <f t="shared" si="161"/>
        <v>1875.5</v>
      </c>
      <c r="S2556" t="s">
        <v>8329</v>
      </c>
      <c r="T2556" t="s">
        <v>8358</v>
      </c>
    </row>
    <row r="2557" spans="1:20" ht="42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9"/>
        <v>41057.655011574076</v>
      </c>
      <c r="K2557">
        <v>1335541393</v>
      </c>
      <c r="L2557" s="10">
        <f t="shared" si="160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62"/>
        <v>107.35</v>
      </c>
      <c r="R2557" s="7">
        <f t="shared" si="161"/>
        <v>1091</v>
      </c>
      <c r="S2557" t="s">
        <v>8329</v>
      </c>
      <c r="T2557" t="s">
        <v>8358</v>
      </c>
    </row>
    <row r="2558" spans="1:20" ht="42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9"/>
        <v>41267.991400462961</v>
      </c>
      <c r="K2558">
        <v>1352504857</v>
      </c>
      <c r="L2558" s="10">
        <f t="shared" si="160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62"/>
        <v>105.50335570469798</v>
      </c>
      <c r="R2558" s="7">
        <f t="shared" si="161"/>
        <v>410</v>
      </c>
      <c r="S2558" t="s">
        <v>8329</v>
      </c>
      <c r="T2558" t="s">
        <v>8358</v>
      </c>
    </row>
    <row r="2559" spans="1:20" ht="28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9"/>
        <v>41774.745208333334</v>
      </c>
      <c r="K2559">
        <v>1397584386</v>
      </c>
      <c r="L2559" s="10">
        <f t="shared" si="160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62"/>
        <v>118.44444444444444</v>
      </c>
      <c r="R2559" s="7">
        <f t="shared" si="161"/>
        <v>551</v>
      </c>
      <c r="S2559" t="s">
        <v>8329</v>
      </c>
      <c r="T2559" t="s">
        <v>8358</v>
      </c>
    </row>
    <row r="2560" spans="1:20" ht="28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9"/>
        <v>42125.582638888889</v>
      </c>
      <c r="K2560">
        <v>1427747906</v>
      </c>
      <c r="L2560" s="10">
        <f t="shared" si="160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62"/>
        <v>108.88</v>
      </c>
      <c r="R2560" s="7">
        <f t="shared" si="161"/>
        <v>689.5</v>
      </c>
      <c r="S2560" t="s">
        <v>8329</v>
      </c>
      <c r="T2560" t="s">
        <v>8358</v>
      </c>
    </row>
    <row r="2561" spans="1:20" ht="42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9"/>
        <v>40862.817361111112</v>
      </c>
      <c r="K2561">
        <v>1318539484</v>
      </c>
      <c r="L2561" s="10">
        <f t="shared" si="160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62"/>
        <v>111.25</v>
      </c>
      <c r="R2561" s="7">
        <f t="shared" si="161"/>
        <v>457.5</v>
      </c>
      <c r="S2561" t="s">
        <v>8329</v>
      </c>
      <c r="T2561" t="s">
        <v>8358</v>
      </c>
    </row>
    <row r="2562" spans="1:20" ht="42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9"/>
        <v>42069.951087962967</v>
      </c>
      <c r="K2562">
        <v>1423090174</v>
      </c>
      <c r="L2562" s="10">
        <f t="shared" si="160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62"/>
        <v>100.1</v>
      </c>
      <c r="R2562" s="7">
        <f t="shared" si="161"/>
        <v>1512</v>
      </c>
      <c r="S2562" t="s">
        <v>8329</v>
      </c>
      <c r="T2562" t="s">
        <v>8358</v>
      </c>
    </row>
    <row r="2563" spans="1:20" ht="42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3">(((I2563/60)/60)/24)+DATE(1970,1,1)</f>
        <v>42290.528807870374</v>
      </c>
      <c r="K2563">
        <v>1442148089</v>
      </c>
      <c r="L2563" s="10">
        <f t="shared" ref="L2563:L2626" si="164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2"/>
        <v>0</v>
      </c>
      <c r="R2563" s="7">
        <f t="shared" ref="R2563:R2626" si="165">AVERAGE(E2563,N2563)</f>
        <v>0</v>
      </c>
      <c r="S2563" t="s">
        <v>8340</v>
      </c>
      <c r="T2563" t="s">
        <v>8341</v>
      </c>
    </row>
    <row r="2564" spans="1:20" ht="57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3"/>
        <v>42654.524756944447</v>
      </c>
      <c r="K2564">
        <v>1471005339</v>
      </c>
      <c r="L2564" s="10">
        <f t="shared" si="164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0.74999999999999512</v>
      </c>
      <c r="R2564" s="7">
        <f t="shared" si="165"/>
        <v>39</v>
      </c>
      <c r="S2564" t="s">
        <v>8340</v>
      </c>
      <c r="T2564" t="s">
        <v>8341</v>
      </c>
    </row>
    <row r="2565" spans="1:20" ht="28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3"/>
        <v>42215.139479166668</v>
      </c>
      <c r="K2565">
        <v>1433042451</v>
      </c>
      <c r="L2565" s="10">
        <f t="shared" si="164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7">
        <f t="shared" si="165"/>
        <v>0</v>
      </c>
      <c r="S2565" t="s">
        <v>8340</v>
      </c>
      <c r="T2565" t="s">
        <v>8341</v>
      </c>
    </row>
    <row r="2566" spans="1:20" ht="42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3"/>
        <v>41852.040497685186</v>
      </c>
      <c r="K2566">
        <v>1404262699</v>
      </c>
      <c r="L2566" s="10">
        <f t="shared" si="164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7">
        <f t="shared" si="165"/>
        <v>0</v>
      </c>
      <c r="S2566" t="s">
        <v>8340</v>
      </c>
      <c r="T2566" t="s">
        <v>8341</v>
      </c>
    </row>
    <row r="2567" spans="1:20" ht="42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3"/>
        <v>42499.868055555555</v>
      </c>
      <c r="K2567">
        <v>1457710589</v>
      </c>
      <c r="L2567" s="10">
        <f t="shared" si="164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1.0000000000000009</v>
      </c>
      <c r="R2567" s="7">
        <f t="shared" si="165"/>
        <v>50.5</v>
      </c>
      <c r="S2567" t="s">
        <v>8340</v>
      </c>
      <c r="T2567" t="s">
        <v>8341</v>
      </c>
    </row>
    <row r="2568" spans="1:20" ht="42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3"/>
        <v>41872.980879629627</v>
      </c>
      <c r="K2568">
        <v>1406071948</v>
      </c>
      <c r="L2568" s="10">
        <f t="shared" si="164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7">
        <f t="shared" si="165"/>
        <v>0</v>
      </c>
      <c r="S2568" t="s">
        <v>8340</v>
      </c>
      <c r="T2568" t="s">
        <v>8341</v>
      </c>
    </row>
    <row r="2569" spans="1:20" ht="42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3"/>
        <v>42117.878912037035</v>
      </c>
      <c r="K2569">
        <v>1427231138</v>
      </c>
      <c r="L2569" s="10">
        <f t="shared" si="164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0.2666666666666706</v>
      </c>
      <c r="R2569" s="7">
        <f t="shared" si="165"/>
        <v>61</v>
      </c>
      <c r="S2569" t="s">
        <v>8340</v>
      </c>
      <c r="T2569" t="s">
        <v>8341</v>
      </c>
    </row>
    <row r="2570" spans="1:20" ht="42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3"/>
        <v>42614.666597222225</v>
      </c>
      <c r="K2570">
        <v>1470153594</v>
      </c>
      <c r="L2570" s="10">
        <f t="shared" si="164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0.50000000000000044</v>
      </c>
      <c r="R2570" s="7">
        <f t="shared" si="165"/>
        <v>25.5</v>
      </c>
      <c r="S2570" t="s">
        <v>8340</v>
      </c>
      <c r="T2570" t="s">
        <v>8341</v>
      </c>
    </row>
    <row r="2571" spans="1:20" ht="42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3"/>
        <v>42264.105462962965</v>
      </c>
      <c r="K2571">
        <v>1439865112</v>
      </c>
      <c r="L2571" s="10">
        <f t="shared" si="164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2.2307692307692362</v>
      </c>
      <c r="R2571" s="7">
        <f t="shared" si="165"/>
        <v>73.5</v>
      </c>
      <c r="S2571" t="s">
        <v>8340</v>
      </c>
      <c r="T2571" t="s">
        <v>8341</v>
      </c>
    </row>
    <row r="2572" spans="1:20" ht="42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3"/>
        <v>42774.903182870374</v>
      </c>
      <c r="K2572">
        <v>1483998035</v>
      </c>
      <c r="L2572" s="10">
        <f t="shared" si="164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0.84285714285714519</v>
      </c>
      <c r="R2572" s="7">
        <f t="shared" si="165"/>
        <v>30.5</v>
      </c>
      <c r="S2572" t="s">
        <v>8340</v>
      </c>
      <c r="T2572" t="s">
        <v>8341</v>
      </c>
    </row>
    <row r="2573" spans="1:20" ht="42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3"/>
        <v>42509.341678240744</v>
      </c>
      <c r="K2573">
        <v>1458461521</v>
      </c>
      <c r="L2573" s="10">
        <f t="shared" si="164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0.24999999999999467</v>
      </c>
      <c r="R2573" s="7">
        <f t="shared" si="165"/>
        <v>127</v>
      </c>
      <c r="S2573" t="s">
        <v>8340</v>
      </c>
      <c r="T2573" t="s">
        <v>8341</v>
      </c>
    </row>
    <row r="2574" spans="1:20" ht="42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3"/>
        <v>42107.119409722218</v>
      </c>
      <c r="K2574">
        <v>1426301517</v>
      </c>
      <c r="L2574" s="10">
        <f t="shared" si="164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7">
        <f t="shared" si="165"/>
        <v>0</v>
      </c>
      <c r="S2574" t="s">
        <v>8340</v>
      </c>
      <c r="T2574" t="s">
        <v>8341</v>
      </c>
    </row>
    <row r="2575" spans="1:20" ht="42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3"/>
        <v>41874.592002314814</v>
      </c>
      <c r="K2575">
        <v>1404915149</v>
      </c>
      <c r="L2575" s="10">
        <f t="shared" si="164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7">
        <f t="shared" si="165"/>
        <v>0</v>
      </c>
      <c r="S2575" t="s">
        <v>8340</v>
      </c>
      <c r="T2575" t="s">
        <v>8341</v>
      </c>
    </row>
    <row r="2576" spans="1:20" ht="42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3"/>
        <v>42508.825752314813</v>
      </c>
      <c r="K2576">
        <v>1461786545</v>
      </c>
      <c r="L2576" s="10">
        <f t="shared" si="164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7">
        <f t="shared" si="165"/>
        <v>0</v>
      </c>
      <c r="S2576" t="s">
        <v>8340</v>
      </c>
      <c r="T2576" t="s">
        <v>8341</v>
      </c>
    </row>
    <row r="2577" spans="1:20" ht="42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3"/>
        <v>42016.108726851846</v>
      </c>
      <c r="K2577">
        <v>1418438194</v>
      </c>
      <c r="L2577" s="10">
        <f t="shared" si="164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7">
        <f t="shared" si="165"/>
        <v>0</v>
      </c>
      <c r="S2577" t="s">
        <v>8340</v>
      </c>
      <c r="T2577" t="s">
        <v>8341</v>
      </c>
    </row>
    <row r="2578" spans="1:20" ht="28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3"/>
        <v>42104.968136574069</v>
      </c>
      <c r="K2578">
        <v>1424823247</v>
      </c>
      <c r="L2578" s="10">
        <f t="shared" si="164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7">
        <f t="shared" si="165"/>
        <v>0</v>
      </c>
      <c r="S2578" t="s">
        <v>8340</v>
      </c>
      <c r="T2578" t="s">
        <v>8341</v>
      </c>
    </row>
    <row r="2579" spans="1:20" ht="42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3"/>
        <v>41855.820567129631</v>
      </c>
      <c r="K2579">
        <v>1405021297</v>
      </c>
      <c r="L2579" s="10">
        <f t="shared" si="164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7">
        <f t="shared" si="165"/>
        <v>0</v>
      </c>
      <c r="S2579" t="s">
        <v>8340</v>
      </c>
      <c r="T2579" t="s">
        <v>8341</v>
      </c>
    </row>
    <row r="2580" spans="1:20" ht="42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3"/>
        <v>42286.708333333328</v>
      </c>
      <c r="K2580">
        <v>1440203579</v>
      </c>
      <c r="L2580" s="10">
        <f t="shared" si="164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7">
        <f t="shared" si="165"/>
        <v>0</v>
      </c>
      <c r="S2580" t="s">
        <v>8340</v>
      </c>
      <c r="T2580" t="s">
        <v>8341</v>
      </c>
    </row>
    <row r="2581" spans="1:20" ht="42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3"/>
        <v>41897.829895833333</v>
      </c>
      <c r="K2581">
        <v>1405626903</v>
      </c>
      <c r="L2581" s="10">
        <f t="shared" si="164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0.13849999999999696</v>
      </c>
      <c r="R2581" s="7">
        <f t="shared" si="165"/>
        <v>144.5</v>
      </c>
      <c r="S2581" t="s">
        <v>8340</v>
      </c>
      <c r="T2581" t="s">
        <v>8341</v>
      </c>
    </row>
    <row r="2582" spans="1:20" ht="42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3"/>
        <v>42140.125</v>
      </c>
      <c r="K2582">
        <v>1429170603</v>
      </c>
      <c r="L2582" s="10">
        <f t="shared" si="164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0.60000000000000053</v>
      </c>
      <c r="R2582" s="7">
        <f t="shared" si="165"/>
        <v>26.5</v>
      </c>
      <c r="S2582" t="s">
        <v>8340</v>
      </c>
      <c r="T2582" t="s">
        <v>8341</v>
      </c>
    </row>
    <row r="2583" spans="1:20" ht="42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3"/>
        <v>42324.670115740737</v>
      </c>
      <c r="K2583">
        <v>1445094298</v>
      </c>
      <c r="L2583" s="10">
        <f t="shared" si="164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10.599999999999998</v>
      </c>
      <c r="R2583" s="7">
        <f t="shared" si="165"/>
        <v>270.5</v>
      </c>
      <c r="S2583" t="s">
        <v>8340</v>
      </c>
      <c r="T2583" t="s">
        <v>8341</v>
      </c>
    </row>
    <row r="2584" spans="1:20" ht="28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3"/>
        <v>42672.988819444443</v>
      </c>
      <c r="K2584">
        <v>1475192634</v>
      </c>
      <c r="L2584" s="10">
        <f t="shared" si="164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1.111111111107288E-3</v>
      </c>
      <c r="R2584" s="7">
        <f t="shared" si="165"/>
        <v>1</v>
      </c>
      <c r="S2584" t="s">
        <v>8340</v>
      </c>
      <c r="T2584" t="s">
        <v>8341</v>
      </c>
    </row>
    <row r="2585" spans="1:20" ht="42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3"/>
        <v>42079.727777777778</v>
      </c>
      <c r="K2585">
        <v>1421346480</v>
      </c>
      <c r="L2585" s="10">
        <f t="shared" si="164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0.50000000000000044</v>
      </c>
      <c r="R2585" s="7">
        <f t="shared" si="165"/>
        <v>5</v>
      </c>
      <c r="S2585" t="s">
        <v>8340</v>
      </c>
      <c r="T2585" t="s">
        <v>8341</v>
      </c>
    </row>
    <row r="2586" spans="1:20" ht="28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3"/>
        <v>42170.173252314817</v>
      </c>
      <c r="K2586">
        <v>1431749369</v>
      </c>
      <c r="L2586" s="10">
        <f t="shared" si="164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7">
        <f t="shared" si="165"/>
        <v>0</v>
      </c>
      <c r="S2586" t="s">
        <v>8340</v>
      </c>
      <c r="T2586" t="s">
        <v>8341</v>
      </c>
    </row>
    <row r="2587" spans="1:20" ht="42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3"/>
        <v>41825.963333333333</v>
      </c>
      <c r="K2587">
        <v>1402009632</v>
      </c>
      <c r="L2587" s="10">
        <f t="shared" si="164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0.16666666666667052</v>
      </c>
      <c r="R2587" s="7">
        <f t="shared" si="165"/>
        <v>25.5</v>
      </c>
      <c r="S2587" t="s">
        <v>8340</v>
      </c>
      <c r="T2587" t="s">
        <v>8341</v>
      </c>
    </row>
    <row r="2588" spans="1:20" ht="28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3"/>
        <v>42363.330277777779</v>
      </c>
      <c r="K2588">
        <v>1448438136</v>
      </c>
      <c r="L2588" s="10">
        <f t="shared" si="164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0.16666666666667052</v>
      </c>
      <c r="R2588" s="7">
        <f t="shared" si="165"/>
        <v>3</v>
      </c>
      <c r="S2588" t="s">
        <v>8340</v>
      </c>
      <c r="T2588" t="s">
        <v>8341</v>
      </c>
    </row>
    <row r="2589" spans="1:20" ht="42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3"/>
        <v>42368.675381944442</v>
      </c>
      <c r="K2589">
        <v>1448899953</v>
      </c>
      <c r="L2589" s="10">
        <f t="shared" si="164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2.4340000000000028</v>
      </c>
      <c r="R2589" s="7">
        <f t="shared" si="165"/>
        <v>611.5</v>
      </c>
      <c r="S2589" t="s">
        <v>8340</v>
      </c>
      <c r="T2589" t="s">
        <v>8341</v>
      </c>
    </row>
    <row r="2590" spans="1:20" ht="42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3"/>
        <v>42094.551388888889</v>
      </c>
      <c r="K2590">
        <v>1423325626</v>
      </c>
      <c r="L2590" s="10">
        <f t="shared" si="164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3.8833333333333386</v>
      </c>
      <c r="R2590" s="7">
        <f t="shared" si="165"/>
        <v>120.5</v>
      </c>
      <c r="S2590" t="s">
        <v>8340</v>
      </c>
      <c r="T2590" t="s">
        <v>8341</v>
      </c>
    </row>
    <row r="2591" spans="1:20" ht="42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3"/>
        <v>42452.494525462964</v>
      </c>
      <c r="K2591">
        <v>1456145527</v>
      </c>
      <c r="L2591" s="10">
        <f t="shared" si="164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9.9999999999988987E-3</v>
      </c>
      <c r="R2591" s="7">
        <f t="shared" si="165"/>
        <v>3</v>
      </c>
      <c r="S2591" t="s">
        <v>8340</v>
      </c>
      <c r="T2591" t="s">
        <v>8341</v>
      </c>
    </row>
    <row r="2592" spans="1:20" ht="42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3"/>
        <v>42395.589085648149</v>
      </c>
      <c r="K2592">
        <v>1453212497</v>
      </c>
      <c r="L2592" s="10">
        <f t="shared" si="164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7">
        <f t="shared" si="165"/>
        <v>0</v>
      </c>
      <c r="S2592" t="s">
        <v>8340</v>
      </c>
      <c r="T2592" t="s">
        <v>8341</v>
      </c>
    </row>
    <row r="2593" spans="1:20" ht="42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3"/>
        <v>42442.864861111113</v>
      </c>
      <c r="K2593">
        <v>1452721524</v>
      </c>
      <c r="L2593" s="10">
        <f t="shared" si="164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1.7333333333333312</v>
      </c>
      <c r="R2593" s="7">
        <f t="shared" si="165"/>
        <v>14</v>
      </c>
      <c r="S2593" t="s">
        <v>8340</v>
      </c>
      <c r="T2593" t="s">
        <v>8341</v>
      </c>
    </row>
    <row r="2594" spans="1:20" ht="42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3"/>
        <v>41917.801168981481</v>
      </c>
      <c r="K2594">
        <v>1409944421</v>
      </c>
      <c r="L2594" s="10">
        <f t="shared" si="164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0.16666666666667052</v>
      </c>
      <c r="R2594" s="7">
        <f t="shared" si="165"/>
        <v>25.5</v>
      </c>
      <c r="S2594" t="s">
        <v>8340</v>
      </c>
      <c r="T2594" t="s">
        <v>8341</v>
      </c>
    </row>
    <row r="2595" spans="1:20" ht="42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3"/>
        <v>42119.84520833334</v>
      </c>
      <c r="K2595">
        <v>1427401026</v>
      </c>
      <c r="L2595" s="10">
        <f t="shared" si="164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7">
        <f t="shared" si="165"/>
        <v>0</v>
      </c>
      <c r="S2595" t="s">
        <v>8340</v>
      </c>
      <c r="T2595" t="s">
        <v>8341</v>
      </c>
    </row>
    <row r="2596" spans="1:20" ht="42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3"/>
        <v>41858.967916666668</v>
      </c>
      <c r="K2596">
        <v>1404861228</v>
      </c>
      <c r="L2596" s="10">
        <f t="shared" si="164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1.2499999999970868E-3</v>
      </c>
      <c r="R2596" s="7">
        <f t="shared" si="165"/>
        <v>1</v>
      </c>
      <c r="S2596" t="s">
        <v>8340</v>
      </c>
      <c r="T2596" t="s">
        <v>8341</v>
      </c>
    </row>
    <row r="2597" spans="1:20" ht="28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3"/>
        <v>42790.244212962964</v>
      </c>
      <c r="K2597">
        <v>1485323500</v>
      </c>
      <c r="L2597" s="10">
        <f t="shared" si="164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12.16666666666667</v>
      </c>
      <c r="R2597" s="7">
        <f t="shared" si="165"/>
        <v>922</v>
      </c>
      <c r="S2597" t="s">
        <v>8340</v>
      </c>
      <c r="T2597" t="s">
        <v>8341</v>
      </c>
    </row>
    <row r="2598" spans="1:20" ht="42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3"/>
        <v>41858.664456018516</v>
      </c>
      <c r="K2598">
        <v>1404835009</v>
      </c>
      <c r="L2598" s="10">
        <f t="shared" si="164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23.588571428571427</v>
      </c>
      <c r="R2598" s="7">
        <f t="shared" si="165"/>
        <v>4141.5</v>
      </c>
      <c r="S2598" t="s">
        <v>8340</v>
      </c>
      <c r="T2598" t="s">
        <v>8341</v>
      </c>
    </row>
    <row r="2599" spans="1:20" ht="42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3"/>
        <v>42540.341631944444</v>
      </c>
      <c r="K2599">
        <v>1463731917</v>
      </c>
      <c r="L2599" s="10">
        <f t="shared" si="164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5.6666666666666643</v>
      </c>
      <c r="R2599" s="7">
        <f t="shared" si="165"/>
        <v>46</v>
      </c>
      <c r="S2599" t="s">
        <v>8340</v>
      </c>
      <c r="T2599" t="s">
        <v>8341</v>
      </c>
    </row>
    <row r="2600" spans="1:20" ht="42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3"/>
        <v>42270.840289351851</v>
      </c>
      <c r="K2600">
        <v>1440447001</v>
      </c>
      <c r="L2600" s="10">
        <f t="shared" si="164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39</v>
      </c>
      <c r="R2600" s="7">
        <f t="shared" si="165"/>
        <v>592</v>
      </c>
      <c r="S2600" t="s">
        <v>8340</v>
      </c>
      <c r="T2600" t="s">
        <v>8341</v>
      </c>
    </row>
    <row r="2601" spans="1:20" ht="28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3"/>
        <v>41854.754016203704</v>
      </c>
      <c r="K2601">
        <v>1403201147</v>
      </c>
      <c r="L2601" s="10">
        <f t="shared" si="164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0.99546510341775862</v>
      </c>
      <c r="R2601" s="7">
        <f t="shared" si="165"/>
        <v>47.5</v>
      </c>
      <c r="S2601" t="s">
        <v>8340</v>
      </c>
      <c r="T2601" t="s">
        <v>8341</v>
      </c>
    </row>
    <row r="2602" spans="1:20" ht="28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3"/>
        <v>42454.858796296292</v>
      </c>
      <c r="K2602">
        <v>1453757800</v>
      </c>
      <c r="L2602" s="10">
        <f t="shared" si="164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6.9320000000000048</v>
      </c>
      <c r="R2602" s="7">
        <f t="shared" si="165"/>
        <v>1748</v>
      </c>
      <c r="S2602" t="s">
        <v>8340</v>
      </c>
      <c r="T2602" t="s">
        <v>8341</v>
      </c>
    </row>
    <row r="2603" spans="1:20" ht="42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3"/>
        <v>41165.165972222225</v>
      </c>
      <c r="K2603">
        <v>1346276349</v>
      </c>
      <c r="L2603" s="10">
        <f t="shared" si="164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661.4</v>
      </c>
      <c r="R2603" s="7">
        <f t="shared" si="165"/>
        <v>1729</v>
      </c>
      <c r="S2603" t="s">
        <v>8323</v>
      </c>
      <c r="T2603" t="s">
        <v>8359</v>
      </c>
    </row>
    <row r="2604" spans="1:20" ht="42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3"/>
        <v>41955.888888888891</v>
      </c>
      <c r="K2604">
        <v>1412358968</v>
      </c>
      <c r="L2604" s="10">
        <f t="shared" si="164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326.0916666666667</v>
      </c>
      <c r="R2604" s="7">
        <f t="shared" si="165"/>
        <v>19810</v>
      </c>
      <c r="S2604" t="s">
        <v>8323</v>
      </c>
      <c r="T2604" t="s">
        <v>8359</v>
      </c>
    </row>
    <row r="2605" spans="1:20" ht="28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3"/>
        <v>41631.912662037037</v>
      </c>
      <c r="K2605">
        <v>1386626054</v>
      </c>
      <c r="L2605" s="10">
        <f t="shared" si="164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101.48571428571429</v>
      </c>
      <c r="R2605" s="7">
        <f t="shared" si="165"/>
        <v>913</v>
      </c>
      <c r="S2605" t="s">
        <v>8323</v>
      </c>
      <c r="T2605" t="s">
        <v>8359</v>
      </c>
    </row>
    <row r="2606" spans="1:20" ht="42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3"/>
        <v>41028.051192129627</v>
      </c>
      <c r="K2606">
        <v>1333070023</v>
      </c>
      <c r="L2606" s="10">
        <f t="shared" si="164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104.21799999999999</v>
      </c>
      <c r="R2606" s="7">
        <f t="shared" si="165"/>
        <v>10582.3</v>
      </c>
      <c r="S2606" t="s">
        <v>8323</v>
      </c>
      <c r="T2606" t="s">
        <v>8359</v>
      </c>
    </row>
    <row r="2607" spans="1:20" ht="42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3"/>
        <v>42538.541550925926</v>
      </c>
      <c r="K2607">
        <v>1463576390</v>
      </c>
      <c r="L2607" s="10">
        <f t="shared" si="164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107.42157000000002</v>
      </c>
      <c r="R2607" s="7">
        <f t="shared" si="165"/>
        <v>54591.785000000003</v>
      </c>
      <c r="S2607" t="s">
        <v>8323</v>
      </c>
      <c r="T2607" t="s">
        <v>8359</v>
      </c>
    </row>
    <row r="2608" spans="1:20" ht="57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3"/>
        <v>41758.712754629632</v>
      </c>
      <c r="K2608">
        <v>1396026382</v>
      </c>
      <c r="L2608" s="10">
        <f t="shared" si="164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110.05454545454545</v>
      </c>
      <c r="R2608" s="7">
        <f t="shared" si="165"/>
        <v>6245.5</v>
      </c>
      <c r="S2608" t="s">
        <v>8323</v>
      </c>
      <c r="T2608" t="s">
        <v>8359</v>
      </c>
    </row>
    <row r="2609" spans="1:20" ht="42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3"/>
        <v>42228.083333333328</v>
      </c>
      <c r="K2609">
        <v>1435611572</v>
      </c>
      <c r="L2609" s="10">
        <f t="shared" si="164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407.7</v>
      </c>
      <c r="R2609" s="7">
        <f t="shared" si="165"/>
        <v>16507</v>
      </c>
      <c r="S2609" t="s">
        <v>8323</v>
      </c>
      <c r="T2609" t="s">
        <v>8359</v>
      </c>
    </row>
    <row r="2610" spans="1:20" ht="42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3"/>
        <v>42809</v>
      </c>
      <c r="K2610">
        <v>1485976468</v>
      </c>
      <c r="L2610" s="10">
        <f t="shared" si="164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223.92500000000001</v>
      </c>
      <c r="R2610" s="7">
        <f t="shared" si="165"/>
        <v>9109</v>
      </c>
      <c r="S2610" t="s">
        <v>8323</v>
      </c>
      <c r="T2610" t="s">
        <v>8359</v>
      </c>
    </row>
    <row r="2611" spans="1:20" ht="42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3"/>
        <v>41105.237858796296</v>
      </c>
      <c r="K2611">
        <v>1339738951</v>
      </c>
      <c r="L2611" s="10">
        <f t="shared" si="164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303.80111428571428</v>
      </c>
      <c r="R2611" s="7">
        <f t="shared" si="165"/>
        <v>53503.195</v>
      </c>
      <c r="S2611" t="s">
        <v>8323</v>
      </c>
      <c r="T2611" t="s">
        <v>8359</v>
      </c>
    </row>
    <row r="2612" spans="1:20" ht="28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3"/>
        <v>42604.290972222225</v>
      </c>
      <c r="K2612">
        <v>1468444125</v>
      </c>
      <c r="L2612" s="10">
        <f t="shared" si="164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141.3251043268175</v>
      </c>
      <c r="R2612" s="7">
        <f t="shared" si="165"/>
        <v>16374.83</v>
      </c>
      <c r="S2612" t="s">
        <v>8323</v>
      </c>
      <c r="T2612" t="s">
        <v>8359</v>
      </c>
    </row>
    <row r="2613" spans="1:20" ht="42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3"/>
        <v>42737.957638888889</v>
      </c>
      <c r="K2613">
        <v>1480493014</v>
      </c>
      <c r="L2613" s="10">
        <f t="shared" si="164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2790.6363636363635</v>
      </c>
      <c r="R2613" s="7">
        <f t="shared" si="165"/>
        <v>155316.5</v>
      </c>
      <c r="S2613" t="s">
        <v>8323</v>
      </c>
      <c r="T2613" t="s">
        <v>8359</v>
      </c>
    </row>
    <row r="2614" spans="1:20" ht="42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3"/>
        <v>42013.143171296295</v>
      </c>
      <c r="K2614">
        <v>1418095570</v>
      </c>
      <c r="L2614" s="10">
        <f t="shared" si="164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171.76130000000001</v>
      </c>
      <c r="R2614" s="7">
        <f t="shared" si="165"/>
        <v>8735.0650000000005</v>
      </c>
      <c r="S2614" t="s">
        <v>8323</v>
      </c>
      <c r="T2614" t="s">
        <v>8359</v>
      </c>
    </row>
    <row r="2615" spans="1:20" ht="42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3"/>
        <v>41173.81821759259</v>
      </c>
      <c r="K2615">
        <v>1345664294</v>
      </c>
      <c r="L2615" s="10">
        <f t="shared" si="164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101.01333333333334</v>
      </c>
      <c r="R2615" s="7">
        <f t="shared" si="165"/>
        <v>3802</v>
      </c>
      <c r="S2615" t="s">
        <v>8323</v>
      </c>
      <c r="T2615" t="s">
        <v>8359</v>
      </c>
    </row>
    <row r="2616" spans="1:20" ht="42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3"/>
        <v>41759.208333333336</v>
      </c>
      <c r="K2616">
        <v>1396371612</v>
      </c>
      <c r="L2616" s="10">
        <f t="shared" si="164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102</v>
      </c>
      <c r="R2616" s="7">
        <f t="shared" si="165"/>
        <v>5405</v>
      </c>
      <c r="S2616" t="s">
        <v>8323</v>
      </c>
      <c r="T2616" t="s">
        <v>8359</v>
      </c>
    </row>
    <row r="2617" spans="1:20" ht="42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3"/>
        <v>42490.5</v>
      </c>
      <c r="K2617">
        <v>1458820564</v>
      </c>
      <c r="L2617" s="10">
        <f t="shared" si="164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169.76511744127936</v>
      </c>
      <c r="R2617" s="7">
        <f t="shared" si="165"/>
        <v>1734.5</v>
      </c>
      <c r="S2617" t="s">
        <v>8323</v>
      </c>
      <c r="T2617" t="s">
        <v>8359</v>
      </c>
    </row>
    <row r="2618" spans="1:20" ht="42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3"/>
        <v>42241.99454861111</v>
      </c>
      <c r="K2618">
        <v>1437954729</v>
      </c>
      <c r="L2618" s="10">
        <f t="shared" si="164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ref="Q2618:Q2681" si="166">(1+((E2618-D2618)/D2618))*100</f>
        <v>114.53400000000001</v>
      </c>
      <c r="R2618" s="7">
        <f t="shared" si="165"/>
        <v>14435.75</v>
      </c>
      <c r="S2618" t="s">
        <v>8323</v>
      </c>
      <c r="T2618" t="s">
        <v>8359</v>
      </c>
    </row>
    <row r="2619" spans="1:20" ht="42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3"/>
        <v>41932.874432870369</v>
      </c>
      <c r="K2619">
        <v>1411246751</v>
      </c>
      <c r="L2619" s="10">
        <f t="shared" si="164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6"/>
        <v>877.6</v>
      </c>
      <c r="R2619" s="7">
        <f t="shared" si="165"/>
        <v>2273.5</v>
      </c>
      <c r="S2619" t="s">
        <v>8323</v>
      </c>
      <c r="T2619" t="s">
        <v>8359</v>
      </c>
    </row>
    <row r="2620" spans="1:20" ht="28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3"/>
        <v>42339.834039351852</v>
      </c>
      <c r="K2620">
        <v>1443812461</v>
      </c>
      <c r="L2620" s="10">
        <f t="shared" si="164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6"/>
        <v>105.38666666666667</v>
      </c>
      <c r="R2620" s="7">
        <f t="shared" si="165"/>
        <v>7942.5</v>
      </c>
      <c r="S2620" t="s">
        <v>8323</v>
      </c>
      <c r="T2620" t="s">
        <v>8359</v>
      </c>
    </row>
    <row r="2621" spans="1:20" ht="42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3"/>
        <v>42300.458333333328</v>
      </c>
      <c r="K2621">
        <v>1443302004</v>
      </c>
      <c r="L2621" s="10">
        <f t="shared" si="164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6"/>
        <v>188.39999999999998</v>
      </c>
      <c r="R2621" s="7">
        <f t="shared" si="165"/>
        <v>968.5</v>
      </c>
      <c r="S2621" t="s">
        <v>8323</v>
      </c>
      <c r="T2621" t="s">
        <v>8359</v>
      </c>
    </row>
    <row r="2622" spans="1:20" ht="42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3"/>
        <v>42288.041666666672</v>
      </c>
      <c r="K2622">
        <v>1441339242</v>
      </c>
      <c r="L2622" s="10">
        <f t="shared" si="164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6"/>
        <v>143.65230769230772</v>
      </c>
      <c r="R2622" s="7">
        <f t="shared" si="165"/>
        <v>47312.5</v>
      </c>
      <c r="S2622" t="s">
        <v>8323</v>
      </c>
      <c r="T2622" t="s">
        <v>8359</v>
      </c>
    </row>
    <row r="2623" spans="1:20" ht="42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3"/>
        <v>42145.74754629629</v>
      </c>
      <c r="K2623">
        <v>1429638988</v>
      </c>
      <c r="L2623" s="10">
        <f t="shared" si="164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6"/>
        <v>145.88</v>
      </c>
      <c r="R2623" s="7">
        <f t="shared" si="165"/>
        <v>11173.5</v>
      </c>
      <c r="S2623" t="s">
        <v>8323</v>
      </c>
      <c r="T2623" t="s">
        <v>8359</v>
      </c>
    </row>
    <row r="2624" spans="1:20" ht="42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3"/>
        <v>42734.74324074074</v>
      </c>
      <c r="K2624">
        <v>1479232216</v>
      </c>
      <c r="L2624" s="10">
        <f t="shared" si="164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6"/>
        <v>131.18400000000003</v>
      </c>
      <c r="R2624" s="7">
        <f t="shared" si="165"/>
        <v>1020.88</v>
      </c>
      <c r="S2624" t="s">
        <v>8323</v>
      </c>
      <c r="T2624" t="s">
        <v>8359</v>
      </c>
    </row>
    <row r="2625" spans="1:20" ht="42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3"/>
        <v>42706.256550925929</v>
      </c>
      <c r="K2625">
        <v>1479449366</v>
      </c>
      <c r="L2625" s="10">
        <f t="shared" si="164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6"/>
        <v>114.00000000000001</v>
      </c>
      <c r="R2625" s="7">
        <f t="shared" si="165"/>
        <v>1171</v>
      </c>
      <c r="S2625" t="s">
        <v>8323</v>
      </c>
      <c r="T2625" t="s">
        <v>8359</v>
      </c>
    </row>
    <row r="2626" spans="1:20" ht="42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3"/>
        <v>41165.42155092593</v>
      </c>
      <c r="K2626">
        <v>1345716422</v>
      </c>
      <c r="L2626" s="10">
        <f t="shared" si="164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6"/>
        <v>1379.4206249999997</v>
      </c>
      <c r="R2626" s="7">
        <f t="shared" si="165"/>
        <v>56910.824999999997</v>
      </c>
      <c r="S2626" t="s">
        <v>8323</v>
      </c>
      <c r="T2626" t="s">
        <v>8359</v>
      </c>
    </row>
    <row r="2627" spans="1:20" ht="42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7">(((I2627/60)/60)/24)+DATE(1970,1,1)</f>
        <v>42683.851944444439</v>
      </c>
      <c r="K2627">
        <v>1476559608</v>
      </c>
      <c r="L2627" s="10">
        <f t="shared" ref="L2627:L2690" si="168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6"/>
        <v>956</v>
      </c>
      <c r="R2627" s="7">
        <f t="shared" ref="R2627:R2690" si="169">AVERAGE(E2627,N2627)</f>
        <v>743</v>
      </c>
      <c r="S2627" t="s">
        <v>8323</v>
      </c>
      <c r="T2627" t="s">
        <v>8359</v>
      </c>
    </row>
    <row r="2628" spans="1:20" ht="42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7"/>
        <v>42158.628113425926</v>
      </c>
      <c r="K2628">
        <v>1430751869</v>
      </c>
      <c r="L2628" s="10">
        <f t="shared" si="16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112.00000000000001</v>
      </c>
      <c r="R2628" s="7">
        <f t="shared" si="169"/>
        <v>1425</v>
      </c>
      <c r="S2628" t="s">
        <v>8323</v>
      </c>
      <c r="T2628" t="s">
        <v>8359</v>
      </c>
    </row>
    <row r="2629" spans="1:20" ht="42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7"/>
        <v>42334.871076388896</v>
      </c>
      <c r="K2629">
        <v>1445975661</v>
      </c>
      <c r="L2629" s="10">
        <f t="shared" si="16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646.66666666666663</v>
      </c>
      <c r="R2629" s="7">
        <f t="shared" si="169"/>
        <v>507.5</v>
      </c>
      <c r="S2629" t="s">
        <v>8323</v>
      </c>
      <c r="T2629" t="s">
        <v>8359</v>
      </c>
    </row>
    <row r="2630" spans="1:20" ht="28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7"/>
        <v>41973.966053240743</v>
      </c>
      <c r="K2630">
        <v>1415661067</v>
      </c>
      <c r="L2630" s="10">
        <f t="shared" si="16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110.36948748510132</v>
      </c>
      <c r="R2630" s="7">
        <f t="shared" si="169"/>
        <v>473.5</v>
      </c>
      <c r="S2630" t="s">
        <v>8323</v>
      </c>
      <c r="T2630" t="s">
        <v>8359</v>
      </c>
    </row>
    <row r="2631" spans="1:20" ht="28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7"/>
        <v>42138.538449074069</v>
      </c>
      <c r="K2631">
        <v>1429016122</v>
      </c>
      <c r="L2631" s="10">
        <f t="shared" si="16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127.74000000000001</v>
      </c>
      <c r="R2631" s="7">
        <f t="shared" si="169"/>
        <v>3243.5</v>
      </c>
      <c r="S2631" t="s">
        <v>8323</v>
      </c>
      <c r="T2631" t="s">
        <v>8359</v>
      </c>
    </row>
    <row r="2632" spans="1:20" ht="42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7"/>
        <v>42551.416666666672</v>
      </c>
      <c r="K2632">
        <v>1464921112</v>
      </c>
      <c r="L2632" s="10">
        <f t="shared" si="16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157.9</v>
      </c>
      <c r="R2632" s="7">
        <f t="shared" si="169"/>
        <v>1619.5</v>
      </c>
      <c r="S2632" t="s">
        <v>8323</v>
      </c>
      <c r="T2632" t="s">
        <v>8359</v>
      </c>
    </row>
    <row r="2633" spans="1:20" ht="42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7"/>
        <v>42246.169293981482</v>
      </c>
      <c r="K2633">
        <v>1438488227</v>
      </c>
      <c r="L2633" s="10">
        <f t="shared" si="16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114.66525000000001</v>
      </c>
      <c r="R2633" s="7">
        <f t="shared" si="169"/>
        <v>11609.525</v>
      </c>
      <c r="S2633" t="s">
        <v>8323</v>
      </c>
      <c r="T2633" t="s">
        <v>8359</v>
      </c>
    </row>
    <row r="2634" spans="1:20" ht="42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7"/>
        <v>42519.061793981484</v>
      </c>
      <c r="K2634">
        <v>1462325339</v>
      </c>
      <c r="L2634" s="10">
        <f t="shared" si="16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137.00934579439252</v>
      </c>
      <c r="R2634" s="7">
        <f t="shared" si="169"/>
        <v>754</v>
      </c>
      <c r="S2634" t="s">
        <v>8323</v>
      </c>
      <c r="T2634" t="s">
        <v>8359</v>
      </c>
    </row>
    <row r="2635" spans="1:20" ht="42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7"/>
        <v>41697.958333333336</v>
      </c>
      <c r="K2635">
        <v>1390938332</v>
      </c>
      <c r="L2635" s="10">
        <f t="shared" si="16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354.62</v>
      </c>
      <c r="R2635" s="7">
        <f t="shared" si="169"/>
        <v>8965</v>
      </c>
      <c r="S2635" t="s">
        <v>8323</v>
      </c>
      <c r="T2635" t="s">
        <v>8359</v>
      </c>
    </row>
    <row r="2636" spans="1:20" ht="42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7"/>
        <v>42642.656493055561</v>
      </c>
      <c r="K2636">
        <v>1472571921</v>
      </c>
      <c r="L2636" s="10">
        <f t="shared" si="16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106.02150537634409</v>
      </c>
      <c r="R2636" s="7">
        <f t="shared" si="169"/>
        <v>505.5</v>
      </c>
      <c r="S2636" t="s">
        <v>8323</v>
      </c>
      <c r="T2636" t="s">
        <v>8359</v>
      </c>
    </row>
    <row r="2637" spans="1:20" ht="42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7"/>
        <v>42072.909270833334</v>
      </c>
      <c r="K2637">
        <v>1422917361</v>
      </c>
      <c r="L2637" s="10">
        <f t="shared" si="16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100</v>
      </c>
      <c r="R2637" s="7">
        <f t="shared" si="169"/>
        <v>5792</v>
      </c>
      <c r="S2637" t="s">
        <v>8323</v>
      </c>
      <c r="T2637" t="s">
        <v>8359</v>
      </c>
    </row>
    <row r="2638" spans="1:20" ht="42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7"/>
        <v>42659.041666666672</v>
      </c>
      <c r="K2638">
        <v>1474641914</v>
      </c>
      <c r="L2638" s="10">
        <f t="shared" si="16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187.3</v>
      </c>
      <c r="R2638" s="7">
        <f t="shared" si="169"/>
        <v>961.5</v>
      </c>
      <c r="S2638" t="s">
        <v>8323</v>
      </c>
      <c r="T2638" t="s">
        <v>8359</v>
      </c>
    </row>
    <row r="2639" spans="1:20" ht="28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7"/>
        <v>42655.549479166672</v>
      </c>
      <c r="K2639">
        <v>1474895475</v>
      </c>
      <c r="L2639" s="10">
        <f t="shared" si="16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166.2</v>
      </c>
      <c r="R2639" s="7">
        <f t="shared" si="169"/>
        <v>428.5</v>
      </c>
      <c r="S2639" t="s">
        <v>8323</v>
      </c>
      <c r="T2639" t="s">
        <v>8359</v>
      </c>
    </row>
    <row r="2640" spans="1:20" ht="42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7"/>
        <v>42019.913136574076</v>
      </c>
      <c r="K2640">
        <v>1418766895</v>
      </c>
      <c r="L2640" s="10">
        <f t="shared" si="16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101.72910662824208</v>
      </c>
      <c r="R2640" s="7">
        <f t="shared" si="169"/>
        <v>183.5</v>
      </c>
      <c r="S2640" t="s">
        <v>8323</v>
      </c>
      <c r="T2640" t="s">
        <v>8359</v>
      </c>
    </row>
    <row r="2641" spans="1:20" ht="42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7"/>
        <v>42054.86513888889</v>
      </c>
      <c r="K2641">
        <v>1421786748</v>
      </c>
      <c r="L2641" s="10">
        <f t="shared" si="16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164</v>
      </c>
      <c r="R2641" s="7">
        <f t="shared" si="169"/>
        <v>270.5</v>
      </c>
      <c r="S2641" t="s">
        <v>8323</v>
      </c>
      <c r="T2641" t="s">
        <v>8359</v>
      </c>
    </row>
    <row r="2642" spans="1:20" ht="57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7"/>
        <v>42163.160578703704</v>
      </c>
      <c r="K2642">
        <v>1428551474</v>
      </c>
      <c r="L2642" s="10">
        <f t="shared" si="16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105.66666666666666</v>
      </c>
      <c r="R2642" s="7">
        <f t="shared" si="169"/>
        <v>1619.5</v>
      </c>
      <c r="S2642" t="s">
        <v>8323</v>
      </c>
      <c r="T2642" t="s">
        <v>8359</v>
      </c>
    </row>
    <row r="2643" spans="1:20" ht="28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7"/>
        <v>41897.839583333334</v>
      </c>
      <c r="K2643">
        <v>1409341863</v>
      </c>
      <c r="L2643" s="10">
        <f t="shared" si="16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1.0000000000000009</v>
      </c>
      <c r="R2643" s="7">
        <f t="shared" si="169"/>
        <v>8</v>
      </c>
      <c r="S2643" t="s">
        <v>8323</v>
      </c>
      <c r="T2643" t="s">
        <v>8359</v>
      </c>
    </row>
    <row r="2644" spans="1:20" ht="57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7"/>
        <v>42566.289583333331</v>
      </c>
      <c r="K2644">
        <v>1465970108</v>
      </c>
      <c r="L2644" s="10">
        <f t="shared" si="16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7">
        <f t="shared" si="169"/>
        <v>0</v>
      </c>
      <c r="S2644" t="s">
        <v>8323</v>
      </c>
      <c r="T2644" t="s">
        <v>8359</v>
      </c>
    </row>
    <row r="2645" spans="1:20" ht="42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7"/>
        <v>42725.332638888889</v>
      </c>
      <c r="K2645">
        <v>1479218315</v>
      </c>
      <c r="L2645" s="10">
        <f t="shared" si="16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33.559731000000006</v>
      </c>
      <c r="R2645" s="7">
        <f t="shared" si="169"/>
        <v>168549.155</v>
      </c>
      <c r="S2645" t="s">
        <v>8323</v>
      </c>
      <c r="T2645" t="s">
        <v>8359</v>
      </c>
    </row>
    <row r="2646" spans="1:20" ht="42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7"/>
        <v>42804.792071759264</v>
      </c>
      <c r="K2646">
        <v>1486580435</v>
      </c>
      <c r="L2646" s="10">
        <f t="shared" si="16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2.0530000000000048</v>
      </c>
      <c r="R2646" s="7">
        <f t="shared" si="169"/>
        <v>1052.5</v>
      </c>
      <c r="S2646" t="s">
        <v>8323</v>
      </c>
      <c r="T2646" t="s">
        <v>8359</v>
      </c>
    </row>
    <row r="2647" spans="1:20" ht="42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7"/>
        <v>41951.884293981479</v>
      </c>
      <c r="K2647">
        <v>1412885603</v>
      </c>
      <c r="L2647" s="10">
        <f t="shared" si="16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10.499999999999998</v>
      </c>
      <c r="R2647" s="7">
        <f t="shared" si="169"/>
        <v>1061.5</v>
      </c>
      <c r="S2647" t="s">
        <v>8323</v>
      </c>
      <c r="T2647" t="s">
        <v>8359</v>
      </c>
    </row>
    <row r="2648" spans="1:20" ht="42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7"/>
        <v>42256.313298611116</v>
      </c>
      <c r="K2648">
        <v>1439191869</v>
      </c>
      <c r="L2648" s="10">
        <f t="shared" si="16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8.4172839999999916</v>
      </c>
      <c r="R2648" s="7">
        <f t="shared" si="169"/>
        <v>21310.71</v>
      </c>
      <c r="S2648" t="s">
        <v>8323</v>
      </c>
      <c r="T2648" t="s">
        <v>8359</v>
      </c>
    </row>
    <row r="2649" spans="1:20" ht="42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7"/>
        <v>42230.261793981481</v>
      </c>
      <c r="K2649">
        <v>1436941019</v>
      </c>
      <c r="L2649" s="10">
        <f t="shared" si="16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1.4399999999999968</v>
      </c>
      <c r="R2649" s="7">
        <f t="shared" si="169"/>
        <v>19.5</v>
      </c>
      <c r="S2649" t="s">
        <v>8323</v>
      </c>
      <c r="T2649" t="s">
        <v>8359</v>
      </c>
    </row>
    <row r="2650" spans="1:20" ht="42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7"/>
        <v>42438.714814814812</v>
      </c>
      <c r="K2650">
        <v>1454951360</v>
      </c>
      <c r="L2650" s="10">
        <f t="shared" si="16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0.88333333333333597</v>
      </c>
      <c r="R2650" s="7">
        <f t="shared" si="169"/>
        <v>56</v>
      </c>
      <c r="S2650" t="s">
        <v>8323</v>
      </c>
      <c r="T2650" t="s">
        <v>8359</v>
      </c>
    </row>
    <row r="2651" spans="1:20" ht="28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7"/>
        <v>42401.99700231482</v>
      </c>
      <c r="K2651">
        <v>1449186941</v>
      </c>
      <c r="L2651" s="10">
        <f t="shared" si="16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9.9199999999999289E-2</v>
      </c>
      <c r="R2651" s="7">
        <f t="shared" si="169"/>
        <v>63.5</v>
      </c>
      <c r="S2651" t="s">
        <v>8323</v>
      </c>
      <c r="T2651" t="s">
        <v>8359</v>
      </c>
    </row>
    <row r="2652" spans="1:20" ht="57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7"/>
        <v>42725.624340277776</v>
      </c>
      <c r="K2652">
        <v>1479740343</v>
      </c>
      <c r="L2652" s="10">
        <f t="shared" si="16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0.59666666666666757</v>
      </c>
      <c r="R2652" s="7">
        <f t="shared" si="169"/>
        <v>181.5</v>
      </c>
      <c r="S2652" t="s">
        <v>8323</v>
      </c>
      <c r="T2652" t="s">
        <v>8359</v>
      </c>
    </row>
    <row r="2653" spans="1:20" ht="42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7"/>
        <v>42355.805659722217</v>
      </c>
      <c r="K2653">
        <v>1447960809</v>
      </c>
      <c r="L2653" s="10">
        <f t="shared" si="16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1.8689285714285742</v>
      </c>
      <c r="R2653" s="7">
        <f t="shared" si="169"/>
        <v>2625</v>
      </c>
      <c r="S2653" t="s">
        <v>8323</v>
      </c>
      <c r="T2653" t="s">
        <v>8359</v>
      </c>
    </row>
    <row r="2654" spans="1:20" ht="42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7"/>
        <v>41983.158854166672</v>
      </c>
      <c r="K2654">
        <v>1415591325</v>
      </c>
      <c r="L2654" s="10">
        <f t="shared" si="16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0.88500000000000245</v>
      </c>
      <c r="R2654" s="7">
        <f t="shared" si="169"/>
        <v>448</v>
      </c>
      <c r="S2654" t="s">
        <v>8323</v>
      </c>
      <c r="T2654" t="s">
        <v>8359</v>
      </c>
    </row>
    <row r="2655" spans="1:20" ht="42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7"/>
        <v>41803.166666666664</v>
      </c>
      <c r="K2655">
        <v>1399909127</v>
      </c>
      <c r="L2655" s="10">
        <f t="shared" si="16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11.521568627450984</v>
      </c>
      <c r="R2655" s="7">
        <f t="shared" si="169"/>
        <v>2973</v>
      </c>
      <c r="S2655" t="s">
        <v>8323</v>
      </c>
      <c r="T2655" t="s">
        <v>8359</v>
      </c>
    </row>
    <row r="2656" spans="1:20" ht="42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7"/>
        <v>42115.559328703705</v>
      </c>
      <c r="K2656">
        <v>1424442326</v>
      </c>
      <c r="L2656" s="10">
        <f t="shared" si="16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5.1000000000001044E-2</v>
      </c>
      <c r="R2656" s="7">
        <f t="shared" si="169"/>
        <v>28.5</v>
      </c>
      <c r="S2656" t="s">
        <v>8323</v>
      </c>
      <c r="T2656" t="s">
        <v>8359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7"/>
        <v>42409.833333333328</v>
      </c>
      <c r="K2657">
        <v>1452631647</v>
      </c>
      <c r="L2657" s="10">
        <f t="shared" si="16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21.033333333333339</v>
      </c>
      <c r="R2657" s="7">
        <f t="shared" si="169"/>
        <v>1599</v>
      </c>
      <c r="S2657" t="s">
        <v>8323</v>
      </c>
      <c r="T2657" t="s">
        <v>8359</v>
      </c>
    </row>
    <row r="2658" spans="1:20" ht="28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7"/>
        <v>42806.791666666672</v>
      </c>
      <c r="K2658">
        <v>1485966688</v>
      </c>
      <c r="L2658" s="10">
        <f t="shared" si="16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11.436666666666662</v>
      </c>
      <c r="R2658" s="7">
        <f t="shared" si="169"/>
        <v>8653.5</v>
      </c>
      <c r="S2658" t="s">
        <v>8323</v>
      </c>
      <c r="T2658" t="s">
        <v>8359</v>
      </c>
    </row>
    <row r="2659" spans="1:20" ht="42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7"/>
        <v>42585.0625</v>
      </c>
      <c r="K2659">
        <v>1467325053</v>
      </c>
      <c r="L2659" s="10">
        <f t="shared" si="16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18.737933333333334</v>
      </c>
      <c r="R2659" s="7">
        <f t="shared" si="169"/>
        <v>2840.19</v>
      </c>
      <c r="S2659" t="s">
        <v>8323</v>
      </c>
      <c r="T2659" t="s">
        <v>8359</v>
      </c>
    </row>
    <row r="2660" spans="1:20" ht="42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7"/>
        <v>42581.884189814817</v>
      </c>
      <c r="K2660">
        <v>1467321194</v>
      </c>
      <c r="L2660" s="10">
        <f t="shared" si="16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9.2857142857138975E-2</v>
      </c>
      <c r="R2660" s="7">
        <f t="shared" si="169"/>
        <v>47.5</v>
      </c>
      <c r="S2660" t="s">
        <v>8323</v>
      </c>
      <c r="T2660" t="s">
        <v>8359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7"/>
        <v>42112.069560185191</v>
      </c>
      <c r="K2661">
        <v>1426729210</v>
      </c>
      <c r="L2661" s="10">
        <f t="shared" si="16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2.7204081632653088</v>
      </c>
      <c r="R2661" s="7">
        <f t="shared" si="169"/>
        <v>671.5</v>
      </c>
      <c r="S2661" t="s">
        <v>8323</v>
      </c>
      <c r="T2661" t="s">
        <v>8359</v>
      </c>
    </row>
    <row r="2662" spans="1:20" ht="42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7"/>
        <v>42332.754837962959</v>
      </c>
      <c r="K2662">
        <v>1443200818</v>
      </c>
      <c r="L2662" s="10">
        <f t="shared" si="16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9.5000000000000639E-2</v>
      </c>
      <c r="R2662" s="7">
        <f t="shared" si="169"/>
        <v>12</v>
      </c>
      <c r="S2662" t="s">
        <v>8323</v>
      </c>
      <c r="T2662" t="s">
        <v>8359</v>
      </c>
    </row>
    <row r="2663" spans="1:20" ht="42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7"/>
        <v>41572.958449074074</v>
      </c>
      <c r="K2663">
        <v>1380150010</v>
      </c>
      <c r="L2663" s="10">
        <f t="shared" si="16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102.89999999999999</v>
      </c>
      <c r="R2663" s="7">
        <f t="shared" si="169"/>
        <v>2602.5</v>
      </c>
      <c r="S2663" t="s">
        <v>8323</v>
      </c>
      <c r="T2663" t="s">
        <v>8360</v>
      </c>
    </row>
    <row r="2664" spans="1:20" ht="42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7"/>
        <v>42237.746678240743</v>
      </c>
      <c r="K2664">
        <v>1437587713</v>
      </c>
      <c r="L2664" s="10">
        <f t="shared" si="16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106.80000000000001</v>
      </c>
      <c r="R2664" s="7">
        <f t="shared" si="169"/>
        <v>10720</v>
      </c>
      <c r="S2664" t="s">
        <v>8323</v>
      </c>
      <c r="T2664" t="s">
        <v>8360</v>
      </c>
    </row>
    <row r="2665" spans="1:20" ht="42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7"/>
        <v>42251.625</v>
      </c>
      <c r="K2665">
        <v>1438873007</v>
      </c>
      <c r="L2665" s="10">
        <f t="shared" si="16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104.59625</v>
      </c>
      <c r="R2665" s="7">
        <f t="shared" si="169"/>
        <v>10487.625</v>
      </c>
      <c r="S2665" t="s">
        <v>8323</v>
      </c>
      <c r="T2665" t="s">
        <v>8360</v>
      </c>
    </row>
    <row r="2666" spans="1:20" ht="42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7"/>
        <v>42347.290972222225</v>
      </c>
      <c r="K2666">
        <v>1446683797</v>
      </c>
      <c r="L2666" s="10">
        <f t="shared" si="16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103.42857142857143</v>
      </c>
      <c r="R2666" s="7">
        <f t="shared" si="169"/>
        <v>9102</v>
      </c>
      <c r="S2666" t="s">
        <v>8323</v>
      </c>
      <c r="T2666" t="s">
        <v>8360</v>
      </c>
    </row>
    <row r="2667" spans="1:20" ht="42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7"/>
        <v>42128.895532407405</v>
      </c>
      <c r="K2667">
        <v>1426886974</v>
      </c>
      <c r="L2667" s="10">
        <f t="shared" si="16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123.14285714285714</v>
      </c>
      <c r="R2667" s="7">
        <f t="shared" si="169"/>
        <v>2178</v>
      </c>
      <c r="S2667" t="s">
        <v>8323</v>
      </c>
      <c r="T2667" t="s">
        <v>8360</v>
      </c>
    </row>
    <row r="2668" spans="1:20" ht="42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7"/>
        <v>42272.875</v>
      </c>
      <c r="K2668">
        <v>1440008439</v>
      </c>
      <c r="L2668" s="10">
        <f t="shared" si="16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159.29509999999999</v>
      </c>
      <c r="R2668" s="7">
        <f t="shared" si="169"/>
        <v>8067.7550000000001</v>
      </c>
      <c r="S2668" t="s">
        <v>8323</v>
      </c>
      <c r="T2668" t="s">
        <v>8360</v>
      </c>
    </row>
    <row r="2669" spans="1:20" ht="42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7"/>
        <v>42410.926111111112</v>
      </c>
      <c r="K2669">
        <v>1452550416</v>
      </c>
      <c r="L2669" s="10">
        <f t="shared" si="16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110.66666666666667</v>
      </c>
      <c r="R2669" s="7">
        <f t="shared" si="169"/>
        <v>839</v>
      </c>
      <c r="S2669" t="s">
        <v>8323</v>
      </c>
      <c r="T2669" t="s">
        <v>8360</v>
      </c>
    </row>
    <row r="2670" spans="1:20" ht="28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7"/>
        <v>42317.60555555555</v>
      </c>
      <c r="K2670">
        <v>1443449265</v>
      </c>
      <c r="L2670" s="10">
        <f t="shared" si="16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170.7</v>
      </c>
      <c r="R2670" s="7">
        <f t="shared" si="169"/>
        <v>867.5</v>
      </c>
      <c r="S2670" t="s">
        <v>8323</v>
      </c>
      <c r="T2670" t="s">
        <v>8360</v>
      </c>
    </row>
    <row r="2671" spans="1:20" ht="42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7"/>
        <v>42379.035833333335</v>
      </c>
      <c r="K2671">
        <v>1447203096</v>
      </c>
      <c r="L2671" s="10">
        <f t="shared" si="16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125.125</v>
      </c>
      <c r="R2671" s="7">
        <f t="shared" si="169"/>
        <v>506</v>
      </c>
      <c r="S2671" t="s">
        <v>8323</v>
      </c>
      <c r="T2671" t="s">
        <v>8360</v>
      </c>
    </row>
    <row r="2672" spans="1:20" ht="42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7"/>
        <v>41849.020601851851</v>
      </c>
      <c r="K2672">
        <v>1404174580</v>
      </c>
      <c r="L2672" s="10">
        <f t="shared" si="16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6.4158609339642014</v>
      </c>
      <c r="R2672" s="7">
        <f t="shared" si="169"/>
        <v>1277.5</v>
      </c>
      <c r="S2672" t="s">
        <v>8323</v>
      </c>
      <c r="T2672" t="s">
        <v>8360</v>
      </c>
    </row>
    <row r="2673" spans="1:20" ht="42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7"/>
        <v>41992.818055555559</v>
      </c>
      <c r="K2673">
        <v>1416419916</v>
      </c>
      <c r="L2673" s="10">
        <f t="shared" si="16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11.343999999999998</v>
      </c>
      <c r="R2673" s="7">
        <f t="shared" si="169"/>
        <v>1460</v>
      </c>
      <c r="S2673" t="s">
        <v>8323</v>
      </c>
      <c r="T2673" t="s">
        <v>8360</v>
      </c>
    </row>
    <row r="2674" spans="1:20" ht="42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7"/>
        <v>42366.25</v>
      </c>
      <c r="K2674">
        <v>1449436390</v>
      </c>
      <c r="L2674" s="10">
        <f t="shared" si="16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33.19</v>
      </c>
      <c r="R2674" s="7">
        <f t="shared" si="169"/>
        <v>1683</v>
      </c>
      <c r="S2674" t="s">
        <v>8323</v>
      </c>
      <c r="T2674" t="s">
        <v>8360</v>
      </c>
    </row>
    <row r="2675" spans="1:20" ht="42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7"/>
        <v>41941.947916666664</v>
      </c>
      <c r="K2675">
        <v>1412081999</v>
      </c>
      <c r="L2675" s="10">
        <f t="shared" si="16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27.580000000000005</v>
      </c>
      <c r="R2675" s="7">
        <f t="shared" si="169"/>
        <v>5549</v>
      </c>
      <c r="S2675" t="s">
        <v>8323</v>
      </c>
      <c r="T2675" t="s">
        <v>8360</v>
      </c>
    </row>
    <row r="2676" spans="1:20" ht="57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7"/>
        <v>42556.207638888889</v>
      </c>
      <c r="K2676">
        <v>1465398670</v>
      </c>
      <c r="L2676" s="10">
        <f t="shared" si="16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62.84</v>
      </c>
      <c r="R2676" s="7">
        <f t="shared" si="169"/>
        <v>11082.5</v>
      </c>
      <c r="S2676" t="s">
        <v>8323</v>
      </c>
      <c r="T2676" t="s">
        <v>8360</v>
      </c>
    </row>
    <row r="2677" spans="1:20" ht="42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7"/>
        <v>41953.899178240739</v>
      </c>
      <c r="K2677">
        <v>1413059689</v>
      </c>
      <c r="L2677" s="10">
        <f t="shared" si="16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7.5879999999999947</v>
      </c>
      <c r="R2677" s="7">
        <f t="shared" si="169"/>
        <v>963</v>
      </c>
      <c r="S2677" t="s">
        <v>8323</v>
      </c>
      <c r="T2677" t="s">
        <v>8360</v>
      </c>
    </row>
    <row r="2678" spans="1:20" ht="42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7"/>
        <v>42512.624699074076</v>
      </c>
      <c r="K2678">
        <v>1461337174</v>
      </c>
      <c r="L2678" s="10">
        <f t="shared" si="16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50.38095238095238</v>
      </c>
      <c r="R2678" s="7">
        <f t="shared" si="169"/>
        <v>533.5</v>
      </c>
      <c r="S2678" t="s">
        <v>8323</v>
      </c>
      <c r="T2678" t="s">
        <v>8360</v>
      </c>
    </row>
    <row r="2679" spans="1:20" ht="42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7"/>
        <v>41823.029432870368</v>
      </c>
      <c r="K2679">
        <v>1401756143</v>
      </c>
      <c r="L2679" s="10">
        <f t="shared" si="16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17.512820512820515</v>
      </c>
      <c r="R2679" s="7">
        <f t="shared" si="169"/>
        <v>1721</v>
      </c>
      <c r="S2679" t="s">
        <v>8323</v>
      </c>
      <c r="T2679" t="s">
        <v>8360</v>
      </c>
    </row>
    <row r="2680" spans="1:20" ht="42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7"/>
        <v>42271.798206018517</v>
      </c>
      <c r="K2680">
        <v>1440529765</v>
      </c>
      <c r="L2680" s="10">
        <f t="shared" si="16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1.3750000000001261E-2</v>
      </c>
      <c r="R2680" s="7">
        <f t="shared" si="169"/>
        <v>551</v>
      </c>
      <c r="S2680" t="s">
        <v>8323</v>
      </c>
      <c r="T2680" t="s">
        <v>8360</v>
      </c>
    </row>
    <row r="2681" spans="1:20" ht="42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7"/>
        <v>42063.001087962963</v>
      </c>
      <c r="K2681">
        <v>1422489694</v>
      </c>
      <c r="L2681" s="10">
        <f t="shared" si="16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0.32999999999999696</v>
      </c>
      <c r="R2681" s="7">
        <f t="shared" si="169"/>
        <v>67.5</v>
      </c>
      <c r="S2681" t="s">
        <v>8323</v>
      </c>
      <c r="T2681" t="s">
        <v>8360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7"/>
        <v>42466.170034722221</v>
      </c>
      <c r="K2682">
        <v>1457327091</v>
      </c>
      <c r="L2682" s="10">
        <f t="shared" si="16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ref="Q2682:Q2745" si="170">(1+((E2682-D2682)/D2682))*100</f>
        <v>0.86249999999999938</v>
      </c>
      <c r="R2682" s="7">
        <f t="shared" si="169"/>
        <v>140</v>
      </c>
      <c r="S2682" t="s">
        <v>8323</v>
      </c>
      <c r="T2682" t="s">
        <v>8360</v>
      </c>
    </row>
    <row r="2683" spans="1:20" ht="42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7"/>
        <v>41830.895254629628</v>
      </c>
      <c r="K2683">
        <v>1402867750</v>
      </c>
      <c r="L2683" s="10">
        <f t="shared" si="16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70"/>
        <v>0.68749999999999645</v>
      </c>
      <c r="R2683" s="7">
        <f t="shared" si="169"/>
        <v>28.5</v>
      </c>
      <c r="S2683" t="s">
        <v>8340</v>
      </c>
      <c r="T2683" t="s">
        <v>8341</v>
      </c>
    </row>
    <row r="2684" spans="1:20" ht="42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7"/>
        <v>41965.249305555553</v>
      </c>
      <c r="K2684">
        <v>1413838540</v>
      </c>
      <c r="L2684" s="10">
        <f t="shared" si="16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70"/>
        <v>28.300000000000004</v>
      </c>
      <c r="R2684" s="7">
        <f t="shared" si="169"/>
        <v>859</v>
      </c>
      <c r="S2684" t="s">
        <v>8340</v>
      </c>
      <c r="T2684" t="s">
        <v>8341</v>
      </c>
    </row>
    <row r="2685" spans="1:20" ht="42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7"/>
        <v>42064.75509259259</v>
      </c>
      <c r="K2685">
        <v>1422641240</v>
      </c>
      <c r="L2685" s="10">
        <f t="shared" si="16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70"/>
        <v>0.23999999999999577</v>
      </c>
      <c r="R2685" s="7">
        <f t="shared" si="169"/>
        <v>19.5</v>
      </c>
      <c r="S2685" t="s">
        <v>8340</v>
      </c>
      <c r="T2685" t="s">
        <v>8341</v>
      </c>
    </row>
    <row r="2686" spans="1:20" ht="42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7"/>
        <v>41860.914641203701</v>
      </c>
      <c r="K2686">
        <v>1404165425</v>
      </c>
      <c r="L2686" s="10">
        <f t="shared" si="16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70"/>
        <v>1.1428571428571455</v>
      </c>
      <c r="R2686" s="7">
        <f t="shared" si="169"/>
        <v>402</v>
      </c>
      <c r="S2686" t="s">
        <v>8340</v>
      </c>
      <c r="T2686" t="s">
        <v>8341</v>
      </c>
    </row>
    <row r="2687" spans="1:20" ht="42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7"/>
        <v>42121.654282407413</v>
      </c>
      <c r="K2687">
        <v>1424968930</v>
      </c>
      <c r="L2687" s="10">
        <f t="shared" si="16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70"/>
        <v>1.9999999999997797E-2</v>
      </c>
      <c r="R2687" s="7">
        <f t="shared" si="169"/>
        <v>5.5</v>
      </c>
      <c r="S2687" t="s">
        <v>8340</v>
      </c>
      <c r="T2687" t="s">
        <v>8341</v>
      </c>
    </row>
    <row r="2688" spans="1:20" ht="42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7"/>
        <v>41912.974803240737</v>
      </c>
      <c r="K2688">
        <v>1410391423</v>
      </c>
      <c r="L2688" s="10">
        <f t="shared" si="16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70"/>
        <v>0</v>
      </c>
      <c r="R2688" s="7">
        <f t="shared" si="169"/>
        <v>0</v>
      </c>
      <c r="S2688" t="s">
        <v>8340</v>
      </c>
      <c r="T2688" t="s">
        <v>8341</v>
      </c>
    </row>
    <row r="2689" spans="1:20" ht="42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7"/>
        <v>42184.64025462963</v>
      </c>
      <c r="K2689">
        <v>1432999318</v>
      </c>
      <c r="L2689" s="10">
        <f t="shared" si="16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70"/>
        <v>0</v>
      </c>
      <c r="R2689" s="7">
        <f t="shared" si="169"/>
        <v>0</v>
      </c>
      <c r="S2689" t="s">
        <v>8340</v>
      </c>
      <c r="T2689" t="s">
        <v>8341</v>
      </c>
    </row>
    <row r="2690" spans="1:20" ht="28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7"/>
        <v>42059.125</v>
      </c>
      <c r="K2690">
        <v>1422067870</v>
      </c>
      <c r="L2690" s="10">
        <f t="shared" si="16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70"/>
        <v>0.14800000000000368</v>
      </c>
      <c r="R2690" s="7">
        <f t="shared" si="169"/>
        <v>44</v>
      </c>
      <c r="S2690" t="s">
        <v>8340</v>
      </c>
      <c r="T2690" t="s">
        <v>8341</v>
      </c>
    </row>
    <row r="2691" spans="1:20" ht="42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71">(((I2691/60)/60)/24)+DATE(1970,1,1)</f>
        <v>42581.961689814809</v>
      </c>
      <c r="K2691">
        <v>1467327890</v>
      </c>
      <c r="L2691" s="10">
        <f t="shared" ref="L2691:L2754" si="172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70"/>
        <v>2.8571428571377844E-3</v>
      </c>
      <c r="R2691" s="7">
        <f t="shared" ref="R2691:R2754" si="173">AVERAGE(E2691,N2691)</f>
        <v>1</v>
      </c>
      <c r="S2691" t="s">
        <v>8340</v>
      </c>
      <c r="T2691" t="s">
        <v>8341</v>
      </c>
    </row>
    <row r="2692" spans="1:20" ht="42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71"/>
        <v>42158.105046296296</v>
      </c>
      <c r="K2692">
        <v>1429410676</v>
      </c>
      <c r="L2692" s="10">
        <f t="shared" si="172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10.7325</v>
      </c>
      <c r="R2692" s="7">
        <f t="shared" si="173"/>
        <v>4352</v>
      </c>
      <c r="S2692" t="s">
        <v>8340</v>
      </c>
      <c r="T2692" t="s">
        <v>8341</v>
      </c>
    </row>
    <row r="2693" spans="1:20" ht="28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71"/>
        <v>42134.724039351851</v>
      </c>
      <c r="K2693">
        <v>1427390557</v>
      </c>
      <c r="L2693" s="10">
        <f t="shared" si="172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5.384615384614877E-2</v>
      </c>
      <c r="R2693" s="7">
        <f t="shared" si="173"/>
        <v>18.5</v>
      </c>
      <c r="S2693" t="s">
        <v>8340</v>
      </c>
      <c r="T2693" t="s">
        <v>8341</v>
      </c>
    </row>
    <row r="2694" spans="1:20" ht="42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71"/>
        <v>42088.292361111111</v>
      </c>
      <c r="K2694">
        <v>1424678460</v>
      </c>
      <c r="L2694" s="10">
        <f t="shared" si="172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0.71428571428571175</v>
      </c>
      <c r="R2694" s="7">
        <f t="shared" si="173"/>
        <v>13</v>
      </c>
      <c r="S2694" t="s">
        <v>8340</v>
      </c>
      <c r="T2694" t="s">
        <v>8341</v>
      </c>
    </row>
    <row r="2695" spans="1:20" ht="42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71"/>
        <v>41864.138495370367</v>
      </c>
      <c r="K2695">
        <v>1405307966</v>
      </c>
      <c r="L2695" s="10">
        <f t="shared" si="172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0.80000000000000071</v>
      </c>
      <c r="R2695" s="7">
        <f t="shared" si="173"/>
        <v>21.5</v>
      </c>
      <c r="S2695" t="s">
        <v>8340</v>
      </c>
      <c r="T2695" t="s">
        <v>8341</v>
      </c>
    </row>
    <row r="2696" spans="1:20" ht="42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71"/>
        <v>41908.140497685185</v>
      </c>
      <c r="K2696">
        <v>1409109739</v>
      </c>
      <c r="L2696" s="10">
        <f t="shared" si="172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3.3333333333329662E-3</v>
      </c>
      <c r="R2696" s="7">
        <f t="shared" si="173"/>
        <v>1</v>
      </c>
      <c r="S2696" t="s">
        <v>8340</v>
      </c>
      <c r="T2696" t="s">
        <v>8341</v>
      </c>
    </row>
    <row r="2697" spans="1:20" ht="28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71"/>
        <v>42108.14025462963</v>
      </c>
      <c r="K2697">
        <v>1423801318</v>
      </c>
      <c r="L2697" s="10">
        <f t="shared" si="172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0.47333333333333671</v>
      </c>
      <c r="R2697" s="7">
        <f t="shared" si="173"/>
        <v>37</v>
      </c>
      <c r="S2697" t="s">
        <v>8340</v>
      </c>
      <c r="T2697" t="s">
        <v>8341</v>
      </c>
    </row>
    <row r="2698" spans="1:20" ht="42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71"/>
        <v>41998.844444444447</v>
      </c>
      <c r="K2698">
        <v>1416600960</v>
      </c>
      <c r="L2698" s="10">
        <f t="shared" si="172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5.6499999999999995</v>
      </c>
      <c r="R2698" s="7">
        <f t="shared" si="173"/>
        <v>1714</v>
      </c>
      <c r="S2698" t="s">
        <v>8340</v>
      </c>
      <c r="T2698" t="s">
        <v>8341</v>
      </c>
    </row>
    <row r="2699" spans="1:20" ht="42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71"/>
        <v>42218.916666666672</v>
      </c>
      <c r="K2699">
        <v>1435876423</v>
      </c>
      <c r="L2699" s="10">
        <f t="shared" si="172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26.352173913043476</v>
      </c>
      <c r="R2699" s="7">
        <f t="shared" si="173"/>
        <v>3056.5</v>
      </c>
      <c r="S2699" t="s">
        <v>8340</v>
      </c>
      <c r="T2699" t="s">
        <v>8341</v>
      </c>
    </row>
    <row r="2700" spans="1:20" ht="42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71"/>
        <v>41817.898240740738</v>
      </c>
      <c r="K2700">
        <v>1401312808</v>
      </c>
      <c r="L2700" s="10">
        <f t="shared" si="172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0.32512500000000388</v>
      </c>
      <c r="R2700" s="7">
        <f t="shared" si="173"/>
        <v>14.005000000000001</v>
      </c>
      <c r="S2700" t="s">
        <v>8340</v>
      </c>
      <c r="T2700" t="s">
        <v>8341</v>
      </c>
    </row>
    <row r="2701" spans="1:20" ht="42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71"/>
        <v>41859.896562499998</v>
      </c>
      <c r="K2701">
        <v>1404941463</v>
      </c>
      <c r="L2701" s="10">
        <f t="shared" si="172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7">
        <f t="shared" si="173"/>
        <v>0</v>
      </c>
      <c r="S2701" t="s">
        <v>8340</v>
      </c>
      <c r="T2701" t="s">
        <v>8341</v>
      </c>
    </row>
    <row r="2702" spans="1:20" ht="42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71"/>
        <v>41900.87467592593</v>
      </c>
      <c r="K2702">
        <v>1408481972</v>
      </c>
      <c r="L2702" s="10">
        <f t="shared" si="172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0.7000700070006971</v>
      </c>
      <c r="R2702" s="7">
        <f t="shared" si="173"/>
        <v>37</v>
      </c>
      <c r="S2702" t="s">
        <v>8340</v>
      </c>
      <c r="T2702" t="s">
        <v>8341</v>
      </c>
    </row>
    <row r="2703" spans="1:20" ht="42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71"/>
        <v>42832.733032407406</v>
      </c>
      <c r="K2703">
        <v>1488911734</v>
      </c>
      <c r="L2703" s="10">
        <f t="shared" si="172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46.176470588235297</v>
      </c>
      <c r="R2703" s="7">
        <f t="shared" si="173"/>
        <v>808</v>
      </c>
      <c r="S2703" t="s">
        <v>8321</v>
      </c>
      <c r="T2703" t="s">
        <v>8361</v>
      </c>
    </row>
    <row r="2704" spans="1:20" ht="42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71"/>
        <v>42830.760150462964</v>
      </c>
      <c r="K2704">
        <v>1488827677</v>
      </c>
      <c r="L2704" s="10">
        <f t="shared" si="172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34.409999999999997</v>
      </c>
      <c r="R2704" s="7">
        <f t="shared" si="173"/>
        <v>1733.5</v>
      </c>
      <c r="S2704" t="s">
        <v>8321</v>
      </c>
      <c r="T2704" t="s">
        <v>8361</v>
      </c>
    </row>
    <row r="2705" spans="1:20" ht="28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71"/>
        <v>42816.648495370369</v>
      </c>
      <c r="K2705">
        <v>1485016430</v>
      </c>
      <c r="L2705" s="10">
        <f t="shared" si="172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103.75000000000001</v>
      </c>
      <c r="R2705" s="7">
        <f t="shared" si="173"/>
        <v>20772.5</v>
      </c>
      <c r="S2705" t="s">
        <v>8321</v>
      </c>
      <c r="T2705" t="s">
        <v>8361</v>
      </c>
    </row>
    <row r="2706" spans="1:20" ht="42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71"/>
        <v>42830.820763888885</v>
      </c>
      <c r="K2706">
        <v>1487709714</v>
      </c>
      <c r="L2706" s="10">
        <f t="shared" si="172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6.0263157894736796</v>
      </c>
      <c r="R2706" s="7">
        <f t="shared" si="173"/>
        <v>576</v>
      </c>
      <c r="S2706" t="s">
        <v>8321</v>
      </c>
      <c r="T2706" t="s">
        <v>8361</v>
      </c>
    </row>
    <row r="2707" spans="1:20" ht="28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71"/>
        <v>42818.874513888892</v>
      </c>
      <c r="K2707">
        <v>1486504758</v>
      </c>
      <c r="L2707" s="10">
        <f t="shared" si="172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10.539393939393937</v>
      </c>
      <c r="R2707" s="7">
        <f t="shared" si="173"/>
        <v>873.5</v>
      </c>
      <c r="S2707" t="s">
        <v>8321</v>
      </c>
      <c r="T2707" t="s">
        <v>8361</v>
      </c>
    </row>
    <row r="2708" spans="1:20" ht="42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71"/>
        <v>41928.290972222225</v>
      </c>
      <c r="K2708">
        <v>1410937483</v>
      </c>
      <c r="L2708" s="10">
        <f t="shared" si="172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112.29714285714284</v>
      </c>
      <c r="R2708" s="7">
        <f t="shared" si="173"/>
        <v>19783.5</v>
      </c>
      <c r="S2708" t="s">
        <v>8321</v>
      </c>
      <c r="T2708" t="s">
        <v>8361</v>
      </c>
    </row>
    <row r="2709" spans="1:20" ht="42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71"/>
        <v>41421.290972222225</v>
      </c>
      <c r="K2709">
        <v>1367088443</v>
      </c>
      <c r="L2709" s="10">
        <f t="shared" si="172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350.84462500000001</v>
      </c>
      <c r="R2709" s="7">
        <f t="shared" si="173"/>
        <v>14230.785</v>
      </c>
      <c r="S2709" t="s">
        <v>8321</v>
      </c>
      <c r="T2709" t="s">
        <v>8361</v>
      </c>
    </row>
    <row r="2710" spans="1:20" ht="42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71"/>
        <v>42572.698217592595</v>
      </c>
      <c r="K2710">
        <v>1463935526</v>
      </c>
      <c r="L2710" s="10">
        <f t="shared" si="172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233.21535</v>
      </c>
      <c r="R2710" s="7">
        <f t="shared" si="173"/>
        <v>23846.035</v>
      </c>
      <c r="S2710" t="s">
        <v>8321</v>
      </c>
      <c r="T2710" t="s">
        <v>8361</v>
      </c>
    </row>
    <row r="2711" spans="1:20" ht="42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71"/>
        <v>42647.165972222225</v>
      </c>
      <c r="K2711">
        <v>1472528141</v>
      </c>
      <c r="L2711" s="10">
        <f t="shared" si="172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101.60599999999999</v>
      </c>
      <c r="R2711" s="7">
        <f t="shared" si="173"/>
        <v>25555.5</v>
      </c>
      <c r="S2711" t="s">
        <v>8321</v>
      </c>
      <c r="T2711" t="s">
        <v>8361</v>
      </c>
    </row>
    <row r="2712" spans="1:20" ht="28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71"/>
        <v>41860.083333333336</v>
      </c>
      <c r="K2712">
        <v>1404797428</v>
      </c>
      <c r="L2712" s="10">
        <f t="shared" si="172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153.90035000000003</v>
      </c>
      <c r="R2712" s="7">
        <f t="shared" si="173"/>
        <v>46714.105000000003</v>
      </c>
      <c r="S2712" t="s">
        <v>8321</v>
      </c>
      <c r="T2712" t="s">
        <v>8361</v>
      </c>
    </row>
    <row r="2713" spans="1:20" ht="42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71"/>
        <v>41810.917361111111</v>
      </c>
      <c r="K2713">
        <v>1400694790</v>
      </c>
      <c r="L2713" s="10">
        <f t="shared" si="172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100.7161125319693</v>
      </c>
      <c r="R2713" s="7">
        <f t="shared" si="173"/>
        <v>2005.5</v>
      </c>
      <c r="S2713" t="s">
        <v>8321</v>
      </c>
      <c r="T2713" t="s">
        <v>8361</v>
      </c>
    </row>
    <row r="2714" spans="1:20" ht="42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71"/>
        <v>41468.75</v>
      </c>
      <c r="K2714">
        <v>1370568560</v>
      </c>
      <c r="L2714" s="10">
        <f t="shared" si="172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131.38181818181818</v>
      </c>
      <c r="R2714" s="7">
        <f t="shared" si="173"/>
        <v>3684.5</v>
      </c>
      <c r="S2714" t="s">
        <v>8321</v>
      </c>
      <c r="T2714" t="s">
        <v>8361</v>
      </c>
    </row>
    <row r="2715" spans="1:20" ht="42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71"/>
        <v>42362.653749999998</v>
      </c>
      <c r="K2715">
        <v>1447515684</v>
      </c>
      <c r="L2715" s="10">
        <f t="shared" si="172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102.24133333333334</v>
      </c>
      <c r="R2715" s="7">
        <f t="shared" si="173"/>
        <v>77391</v>
      </c>
      <c r="S2715" t="s">
        <v>8321</v>
      </c>
      <c r="T2715" t="s">
        <v>8361</v>
      </c>
    </row>
    <row r="2716" spans="1:20" ht="28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71"/>
        <v>42657.958333333328</v>
      </c>
      <c r="K2716">
        <v>1474040596</v>
      </c>
      <c r="L2716" s="10">
        <f t="shared" si="172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116.35599999999999</v>
      </c>
      <c r="R2716" s="7">
        <f t="shared" si="173"/>
        <v>14697</v>
      </c>
      <c r="S2716" t="s">
        <v>8321</v>
      </c>
      <c r="T2716" t="s">
        <v>8361</v>
      </c>
    </row>
    <row r="2717" spans="1:20" ht="42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71"/>
        <v>42421.398472222223</v>
      </c>
      <c r="K2717">
        <v>1453109628</v>
      </c>
      <c r="L2717" s="10">
        <f t="shared" si="172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264.62241666666665</v>
      </c>
      <c r="R2717" s="7">
        <f t="shared" si="173"/>
        <v>16152.844999999999</v>
      </c>
      <c r="S2717" t="s">
        <v>8321</v>
      </c>
      <c r="T2717" t="s">
        <v>8361</v>
      </c>
    </row>
    <row r="2718" spans="1:20" ht="57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71"/>
        <v>42285.333252314813</v>
      </c>
      <c r="K2718">
        <v>1441699193</v>
      </c>
      <c r="L2718" s="10">
        <f t="shared" si="172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119.98010000000001</v>
      </c>
      <c r="R2718" s="7">
        <f t="shared" si="173"/>
        <v>6092.5050000000001</v>
      </c>
      <c r="S2718" t="s">
        <v>8321</v>
      </c>
      <c r="T2718" t="s">
        <v>8361</v>
      </c>
    </row>
    <row r="2719" spans="1:20" ht="42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71"/>
        <v>41979.956585648149</v>
      </c>
      <c r="K2719">
        <v>1414015049</v>
      </c>
      <c r="L2719" s="10">
        <f t="shared" si="172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120.10399999999998</v>
      </c>
      <c r="R2719" s="7">
        <f t="shared" si="173"/>
        <v>15175.5</v>
      </c>
      <c r="S2719" t="s">
        <v>8321</v>
      </c>
      <c r="T2719" t="s">
        <v>8361</v>
      </c>
    </row>
    <row r="2720" spans="1:20" ht="42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71"/>
        <v>42493.958333333328</v>
      </c>
      <c r="K2720">
        <v>1459865945</v>
      </c>
      <c r="L2720" s="10">
        <f t="shared" si="172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103.58333333333334</v>
      </c>
      <c r="R2720" s="7">
        <f t="shared" si="173"/>
        <v>9396.5</v>
      </c>
      <c r="S2720" t="s">
        <v>8321</v>
      </c>
      <c r="T2720" t="s">
        <v>8361</v>
      </c>
    </row>
    <row r="2721" spans="1:20" ht="42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71"/>
        <v>42477.989513888882</v>
      </c>
      <c r="K2721">
        <v>1455756294</v>
      </c>
      <c r="L2721" s="10">
        <f t="shared" si="172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108.83333333333334</v>
      </c>
      <c r="R2721" s="7">
        <f t="shared" si="173"/>
        <v>3299.5</v>
      </c>
      <c r="S2721" t="s">
        <v>8321</v>
      </c>
      <c r="T2721" t="s">
        <v>8361</v>
      </c>
    </row>
    <row r="2722" spans="1:20" ht="42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71"/>
        <v>42685.507557870369</v>
      </c>
      <c r="K2722">
        <v>1476270653</v>
      </c>
      <c r="L2722" s="10">
        <f t="shared" si="172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118.12400000000001</v>
      </c>
      <c r="R2722" s="7">
        <f t="shared" si="173"/>
        <v>14852</v>
      </c>
      <c r="S2722" t="s">
        <v>8321</v>
      </c>
      <c r="T2722" t="s">
        <v>8361</v>
      </c>
    </row>
    <row r="2723" spans="1:20" ht="42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71"/>
        <v>41523.791666666664</v>
      </c>
      <c r="K2723">
        <v>1375880598</v>
      </c>
      <c r="L2723" s="10">
        <f t="shared" si="172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1462</v>
      </c>
      <c r="R2723" s="7">
        <f t="shared" si="173"/>
        <v>5617</v>
      </c>
      <c r="S2723" t="s">
        <v>8323</v>
      </c>
      <c r="T2723" t="s">
        <v>8353</v>
      </c>
    </row>
    <row r="2724" spans="1:20" ht="42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71"/>
        <v>42764.857094907406</v>
      </c>
      <c r="K2724">
        <v>1480538053</v>
      </c>
      <c r="L2724" s="10">
        <f t="shared" si="172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252.54000000000002</v>
      </c>
      <c r="R2724" s="7">
        <f t="shared" si="173"/>
        <v>6406</v>
      </c>
      <c r="S2724" t="s">
        <v>8323</v>
      </c>
      <c r="T2724" t="s">
        <v>8353</v>
      </c>
    </row>
    <row r="2725" spans="1:20" ht="42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71"/>
        <v>42004.880648148144</v>
      </c>
      <c r="K2725">
        <v>1414872488</v>
      </c>
      <c r="L2725" s="10">
        <f t="shared" si="172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140.05000000000001</v>
      </c>
      <c r="R2725" s="7">
        <f t="shared" si="173"/>
        <v>8491</v>
      </c>
      <c r="S2725" t="s">
        <v>8323</v>
      </c>
      <c r="T2725" t="s">
        <v>8353</v>
      </c>
    </row>
    <row r="2726" spans="1:20" ht="42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71"/>
        <v>42231.32707175926</v>
      </c>
      <c r="K2726">
        <v>1436860259</v>
      </c>
      <c r="L2726" s="10">
        <f t="shared" si="172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296.87520259319291</v>
      </c>
      <c r="R2726" s="7">
        <f t="shared" si="173"/>
        <v>4172.9400000000005</v>
      </c>
      <c r="S2726" t="s">
        <v>8323</v>
      </c>
      <c r="T2726" t="s">
        <v>8353</v>
      </c>
    </row>
    <row r="2727" spans="1:20" ht="28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71"/>
        <v>42795.744618055556</v>
      </c>
      <c r="K2727">
        <v>1484070735</v>
      </c>
      <c r="L2727" s="10">
        <f t="shared" si="172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144.54249999999999</v>
      </c>
      <c r="R2727" s="7">
        <f t="shared" si="173"/>
        <v>28965</v>
      </c>
      <c r="S2727" t="s">
        <v>8323</v>
      </c>
      <c r="T2727" t="s">
        <v>8353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71"/>
        <v>42482.579988425925</v>
      </c>
      <c r="K2728">
        <v>1458741311</v>
      </c>
      <c r="L2728" s="10">
        <f t="shared" si="172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105.745</v>
      </c>
      <c r="R2728" s="7">
        <f t="shared" si="173"/>
        <v>53074.5</v>
      </c>
      <c r="S2728" t="s">
        <v>8323</v>
      </c>
      <c r="T2728" t="s">
        <v>8353</v>
      </c>
    </row>
    <row r="2729" spans="1:20" ht="42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71"/>
        <v>42223.676655092597</v>
      </c>
      <c r="K2729">
        <v>1436804063</v>
      </c>
      <c r="L2729" s="10">
        <f t="shared" si="172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493.21000000000004</v>
      </c>
      <c r="R2729" s="7">
        <f t="shared" si="173"/>
        <v>25014</v>
      </c>
      <c r="S2729" t="s">
        <v>8323</v>
      </c>
      <c r="T2729" t="s">
        <v>8353</v>
      </c>
    </row>
    <row r="2730" spans="1:20" ht="28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71"/>
        <v>42368.59993055556</v>
      </c>
      <c r="K2730">
        <v>1448461434</v>
      </c>
      <c r="L2730" s="10">
        <f t="shared" si="172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201.82666666666665</v>
      </c>
      <c r="R2730" s="7">
        <f t="shared" si="173"/>
        <v>15333</v>
      </c>
      <c r="S2730" t="s">
        <v>8323</v>
      </c>
      <c r="T2730" t="s">
        <v>8353</v>
      </c>
    </row>
    <row r="2731" spans="1:20" ht="28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71"/>
        <v>42125.240706018521</v>
      </c>
      <c r="K2731">
        <v>1427867197</v>
      </c>
      <c r="L2731" s="10">
        <f t="shared" si="172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104.44</v>
      </c>
      <c r="R2731" s="7">
        <f t="shared" si="173"/>
        <v>3928</v>
      </c>
      <c r="S2731" t="s">
        <v>8323</v>
      </c>
      <c r="T2731" t="s">
        <v>8353</v>
      </c>
    </row>
    <row r="2732" spans="1:20" ht="28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71"/>
        <v>41386.541377314818</v>
      </c>
      <c r="K2732">
        <v>1363611575</v>
      </c>
      <c r="L2732" s="10">
        <f t="shared" si="172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170.29262962962963</v>
      </c>
      <c r="R2732" s="7">
        <f t="shared" si="173"/>
        <v>23330.505000000001</v>
      </c>
      <c r="S2732" t="s">
        <v>8323</v>
      </c>
      <c r="T2732" t="s">
        <v>8353</v>
      </c>
    </row>
    <row r="2733" spans="1:20" ht="42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71"/>
        <v>41930.166666666664</v>
      </c>
      <c r="K2733">
        <v>1408624622</v>
      </c>
      <c r="L2733" s="10">
        <f t="shared" si="172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104.30333333333333</v>
      </c>
      <c r="R2733" s="7">
        <f t="shared" si="173"/>
        <v>15664</v>
      </c>
      <c r="S2733" t="s">
        <v>8323</v>
      </c>
      <c r="T2733" t="s">
        <v>8353</v>
      </c>
    </row>
    <row r="2734" spans="1:20" ht="42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71"/>
        <v>41422</v>
      </c>
      <c r="K2734">
        <v>1366917828</v>
      </c>
      <c r="L2734" s="10">
        <f t="shared" si="172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118.25000000000001</v>
      </c>
      <c r="R2734" s="7">
        <f t="shared" si="173"/>
        <v>7168</v>
      </c>
      <c r="S2734" t="s">
        <v>8323</v>
      </c>
      <c r="T2734" t="s">
        <v>8353</v>
      </c>
    </row>
    <row r="2735" spans="1:20" ht="42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71"/>
        <v>42104.231180555551</v>
      </c>
      <c r="K2735">
        <v>1423463574</v>
      </c>
      <c r="L2735" s="10">
        <f t="shared" si="172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107.538</v>
      </c>
      <c r="R2735" s="7">
        <f t="shared" si="173"/>
        <v>26944</v>
      </c>
      <c r="S2735" t="s">
        <v>8323</v>
      </c>
      <c r="T2735" t="s">
        <v>8353</v>
      </c>
    </row>
    <row r="2736" spans="1:20" ht="42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71"/>
        <v>42656.915972222225</v>
      </c>
      <c r="K2736">
        <v>1473782592</v>
      </c>
      <c r="L2736" s="10">
        <f t="shared" si="172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2260300</v>
      </c>
      <c r="R2736" s="7">
        <f t="shared" si="173"/>
        <v>11383</v>
      </c>
      <c r="S2736" t="s">
        <v>8323</v>
      </c>
      <c r="T2736" t="s">
        <v>8353</v>
      </c>
    </row>
    <row r="2737" spans="1:20" ht="42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71"/>
        <v>41346.833333333336</v>
      </c>
      <c r="K2737">
        <v>1360551250</v>
      </c>
      <c r="L2737" s="10">
        <f t="shared" si="172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978.13466666666682</v>
      </c>
      <c r="R2737" s="7">
        <f t="shared" si="173"/>
        <v>3837.5050000000001</v>
      </c>
      <c r="S2737" t="s">
        <v>8323</v>
      </c>
      <c r="T2737" t="s">
        <v>8353</v>
      </c>
    </row>
    <row r="2738" spans="1:20" ht="57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71"/>
        <v>41752.666354166664</v>
      </c>
      <c r="K2738">
        <v>1395676773</v>
      </c>
      <c r="L2738" s="10">
        <f t="shared" si="172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122.9</v>
      </c>
      <c r="R2738" s="7">
        <f t="shared" si="173"/>
        <v>4945</v>
      </c>
      <c r="S2738" t="s">
        <v>8323</v>
      </c>
      <c r="T2738" t="s">
        <v>8353</v>
      </c>
    </row>
    <row r="2739" spans="1:20" ht="42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71"/>
        <v>41654.791666666664</v>
      </c>
      <c r="K2739">
        <v>1386108087</v>
      </c>
      <c r="L2739" s="10">
        <f t="shared" si="172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246.0608</v>
      </c>
      <c r="R2739" s="7">
        <f t="shared" si="173"/>
        <v>37137.120000000003</v>
      </c>
      <c r="S2739" t="s">
        <v>8323</v>
      </c>
      <c r="T2739" t="s">
        <v>8353</v>
      </c>
    </row>
    <row r="2740" spans="1:20" ht="42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71"/>
        <v>42680.143564814818</v>
      </c>
      <c r="K2740">
        <v>1473218804</v>
      </c>
      <c r="L2740" s="10">
        <f t="shared" si="172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147.94</v>
      </c>
      <c r="R2740" s="7">
        <f t="shared" si="173"/>
        <v>3706</v>
      </c>
      <c r="S2740" t="s">
        <v>8323</v>
      </c>
      <c r="T2740" t="s">
        <v>8353</v>
      </c>
    </row>
    <row r="2741" spans="1:20" ht="42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71"/>
        <v>41764.887928240743</v>
      </c>
      <c r="K2741">
        <v>1395436717</v>
      </c>
      <c r="L2741" s="10">
        <f t="shared" si="172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384.09090909090907</v>
      </c>
      <c r="R2741" s="7">
        <f t="shared" si="173"/>
        <v>2208</v>
      </c>
      <c r="S2741" t="s">
        <v>8323</v>
      </c>
      <c r="T2741" t="s">
        <v>8353</v>
      </c>
    </row>
    <row r="2742" spans="1:20" ht="28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71"/>
        <v>42074.99018518519</v>
      </c>
      <c r="K2742">
        <v>1423529152</v>
      </c>
      <c r="L2742" s="10">
        <f t="shared" si="172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103.33333333333334</v>
      </c>
      <c r="R2742" s="7">
        <f t="shared" si="173"/>
        <v>163.5</v>
      </c>
      <c r="S2742" t="s">
        <v>8323</v>
      </c>
      <c r="T2742" t="s">
        <v>8353</v>
      </c>
    </row>
    <row r="2743" spans="1:20" ht="28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71"/>
        <v>41932.088194444441</v>
      </c>
      <c r="K2743">
        <v>1412005602</v>
      </c>
      <c r="L2743" s="10">
        <f t="shared" si="172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0.43750000000000178</v>
      </c>
      <c r="R2743" s="7">
        <f t="shared" si="173"/>
        <v>19.5</v>
      </c>
      <c r="S2743" t="s">
        <v>8326</v>
      </c>
      <c r="T2743" t="s">
        <v>8362</v>
      </c>
    </row>
    <row r="2744" spans="1:20" ht="42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71"/>
        <v>41044.719756944447</v>
      </c>
      <c r="K2744">
        <v>1335892587</v>
      </c>
      <c r="L2744" s="10">
        <f t="shared" si="172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29.24</v>
      </c>
      <c r="R2744" s="7">
        <f t="shared" si="173"/>
        <v>374.5</v>
      </c>
      <c r="S2744" t="s">
        <v>8326</v>
      </c>
      <c r="T2744" t="s">
        <v>8362</v>
      </c>
    </row>
    <row r="2745" spans="1:20" ht="57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71"/>
        <v>42662.328784722224</v>
      </c>
      <c r="K2745">
        <v>1474271607</v>
      </c>
      <c r="L2745" s="10">
        <f t="shared" si="172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7">
        <f t="shared" si="173"/>
        <v>0</v>
      </c>
      <c r="S2745" t="s">
        <v>8326</v>
      </c>
      <c r="T2745" t="s">
        <v>8362</v>
      </c>
    </row>
    <row r="2746" spans="1:20" ht="42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71"/>
        <v>40968.062476851854</v>
      </c>
      <c r="K2746">
        <v>1327886998</v>
      </c>
      <c r="L2746" s="10">
        <f t="shared" si="172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ref="Q2746:Q2809" si="174">(1+((E2746-D2746)/D2746))*100</f>
        <v>5.2187500000000053</v>
      </c>
      <c r="R2746" s="7">
        <f t="shared" si="173"/>
        <v>428.5</v>
      </c>
      <c r="S2746" t="s">
        <v>8326</v>
      </c>
      <c r="T2746" t="s">
        <v>8362</v>
      </c>
    </row>
    <row r="2747" spans="1:20" ht="42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71"/>
        <v>41104.988055555557</v>
      </c>
      <c r="K2747">
        <v>1337125368</v>
      </c>
      <c r="L2747" s="10">
        <f t="shared" si="172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4"/>
        <v>21.887500000000003</v>
      </c>
      <c r="R2747" s="7">
        <f t="shared" si="173"/>
        <v>900</v>
      </c>
      <c r="S2747" t="s">
        <v>8326</v>
      </c>
      <c r="T2747" t="s">
        <v>8362</v>
      </c>
    </row>
    <row r="2748" spans="1:20" ht="42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71"/>
        <v>41880.781377314815</v>
      </c>
      <c r="K2748">
        <v>1406745911</v>
      </c>
      <c r="L2748" s="10">
        <f t="shared" si="172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4"/>
        <v>26.700000000000003</v>
      </c>
      <c r="R2748" s="7">
        <f t="shared" si="173"/>
        <v>410</v>
      </c>
      <c r="S2748" t="s">
        <v>8326</v>
      </c>
      <c r="T2748" t="s">
        <v>8362</v>
      </c>
    </row>
    <row r="2749" spans="1:20" ht="42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71"/>
        <v>41076.131944444445</v>
      </c>
      <c r="K2749">
        <v>1337095997</v>
      </c>
      <c r="L2749" s="10">
        <f t="shared" si="172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4"/>
        <v>28.000000000000004</v>
      </c>
      <c r="R2749" s="7">
        <f t="shared" si="173"/>
        <v>72</v>
      </c>
      <c r="S2749" t="s">
        <v>8326</v>
      </c>
      <c r="T2749" t="s">
        <v>8362</v>
      </c>
    </row>
    <row r="2750" spans="1:20" ht="42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71"/>
        <v>42615.7106712963</v>
      </c>
      <c r="K2750">
        <v>1470243802</v>
      </c>
      <c r="L2750" s="10">
        <f t="shared" si="172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4"/>
        <v>1.0600000000000054</v>
      </c>
      <c r="R2750" s="7">
        <f t="shared" si="173"/>
        <v>28.5</v>
      </c>
      <c r="S2750" t="s">
        <v>8326</v>
      </c>
      <c r="T2750" t="s">
        <v>8362</v>
      </c>
    </row>
    <row r="2751" spans="1:20" ht="28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71"/>
        <v>42098.757372685184</v>
      </c>
      <c r="K2751">
        <v>1425582637</v>
      </c>
      <c r="L2751" s="10">
        <f t="shared" si="172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4"/>
        <v>1.100000000000001</v>
      </c>
      <c r="R2751" s="7">
        <f t="shared" si="173"/>
        <v>56</v>
      </c>
      <c r="S2751" t="s">
        <v>8326</v>
      </c>
      <c r="T2751" t="s">
        <v>8362</v>
      </c>
    </row>
    <row r="2752" spans="1:20" ht="42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71"/>
        <v>41090.833333333336</v>
      </c>
      <c r="K2752">
        <v>1340055345</v>
      </c>
      <c r="L2752" s="10">
        <f t="shared" si="172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4"/>
        <v>0</v>
      </c>
      <c r="R2752" s="7">
        <f t="shared" si="173"/>
        <v>0</v>
      </c>
      <c r="S2752" t="s">
        <v>8326</v>
      </c>
      <c r="T2752" t="s">
        <v>8362</v>
      </c>
    </row>
    <row r="2753" spans="1:20" ht="42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71"/>
        <v>41807.887060185189</v>
      </c>
      <c r="K2753">
        <v>1397855842</v>
      </c>
      <c r="L2753" s="10">
        <f t="shared" si="172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4"/>
        <v>0</v>
      </c>
      <c r="R2753" s="7">
        <f t="shared" si="173"/>
        <v>0</v>
      </c>
      <c r="S2753" t="s">
        <v>8326</v>
      </c>
      <c r="T2753" t="s">
        <v>8362</v>
      </c>
    </row>
    <row r="2754" spans="1:20" ht="42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71"/>
        <v>40895.765092592592</v>
      </c>
      <c r="K2754">
        <v>1320776504</v>
      </c>
      <c r="L2754" s="10">
        <f t="shared" si="172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4"/>
        <v>11.458333333333337</v>
      </c>
      <c r="R2754" s="7">
        <f t="shared" si="173"/>
        <v>282</v>
      </c>
      <c r="S2754" t="s">
        <v>8326</v>
      </c>
      <c r="T2754" t="s">
        <v>8362</v>
      </c>
    </row>
    <row r="2755" spans="1:20" ht="42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5">(((I2755/60)/60)/24)+DATE(1970,1,1)</f>
        <v>41147.900729166664</v>
      </c>
      <c r="K2755">
        <v>1343425023</v>
      </c>
      <c r="L2755" s="10">
        <f t="shared" ref="L2755:L2818" si="176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4"/>
        <v>18.999999999999993</v>
      </c>
      <c r="R2755" s="7">
        <f t="shared" ref="R2755:R2818" si="177">AVERAGE(E2755,N2755)</f>
        <v>194</v>
      </c>
      <c r="S2755" t="s">
        <v>8326</v>
      </c>
      <c r="T2755" t="s">
        <v>8362</v>
      </c>
    </row>
    <row r="2756" spans="1:20" ht="42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5"/>
        <v>41893.636006944449</v>
      </c>
      <c r="K2756">
        <v>1407856551</v>
      </c>
      <c r="L2756" s="10">
        <f t="shared" si="176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7">
        <f t="shared" si="177"/>
        <v>0</v>
      </c>
      <c r="S2756" t="s">
        <v>8326</v>
      </c>
      <c r="T2756" t="s">
        <v>8362</v>
      </c>
    </row>
    <row r="2757" spans="1:20" ht="42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5"/>
        <v>42102.790821759263</v>
      </c>
      <c r="K2757">
        <v>1425927527</v>
      </c>
      <c r="L2757" s="10">
        <f t="shared" si="176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52</v>
      </c>
      <c r="R2757" s="7">
        <f t="shared" si="177"/>
        <v>137.5</v>
      </c>
      <c r="S2757" t="s">
        <v>8326</v>
      </c>
      <c r="T2757" t="s">
        <v>8362</v>
      </c>
    </row>
    <row r="2758" spans="1:20" ht="42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5"/>
        <v>41650.90047453704</v>
      </c>
      <c r="K2758">
        <v>1386884201</v>
      </c>
      <c r="L2758" s="10">
        <f t="shared" si="176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10.48</v>
      </c>
      <c r="R2758" s="7">
        <f t="shared" si="177"/>
        <v>540.5</v>
      </c>
      <c r="S2758" t="s">
        <v>8326</v>
      </c>
      <c r="T2758" t="s">
        <v>8362</v>
      </c>
    </row>
    <row r="2759" spans="1:20" ht="28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5"/>
        <v>42588.65662037037</v>
      </c>
      <c r="K2759">
        <v>1469202332</v>
      </c>
      <c r="L2759" s="10">
        <f t="shared" si="176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0.66666666666667096</v>
      </c>
      <c r="R2759" s="7">
        <f t="shared" si="177"/>
        <v>6</v>
      </c>
      <c r="S2759" t="s">
        <v>8326</v>
      </c>
      <c r="T2759" t="s">
        <v>8362</v>
      </c>
    </row>
    <row r="2760" spans="1:20" ht="57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5"/>
        <v>42653.441932870366</v>
      </c>
      <c r="K2760">
        <v>1474886183</v>
      </c>
      <c r="L2760" s="10">
        <f t="shared" si="176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11.7</v>
      </c>
      <c r="R2760" s="7">
        <f t="shared" si="177"/>
        <v>120</v>
      </c>
      <c r="S2760" t="s">
        <v>8326</v>
      </c>
      <c r="T2760" t="s">
        <v>8362</v>
      </c>
    </row>
    <row r="2761" spans="1:20" ht="42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5"/>
        <v>42567.36650462963</v>
      </c>
      <c r="K2761">
        <v>1464943666</v>
      </c>
      <c r="L2761" s="10">
        <f t="shared" si="176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10.499999999999998</v>
      </c>
      <c r="R2761" s="7">
        <f t="shared" si="177"/>
        <v>53.5</v>
      </c>
      <c r="S2761" t="s">
        <v>8326</v>
      </c>
      <c r="T2761" t="s">
        <v>8362</v>
      </c>
    </row>
    <row r="2762" spans="1:20" ht="42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5"/>
        <v>41445.461319444446</v>
      </c>
      <c r="K2762">
        <v>1369134258</v>
      </c>
      <c r="L2762" s="10">
        <f t="shared" si="176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7">
        <f t="shared" si="177"/>
        <v>0</v>
      </c>
      <c r="S2762" t="s">
        <v>8326</v>
      </c>
      <c r="T2762" t="s">
        <v>8362</v>
      </c>
    </row>
    <row r="2763" spans="1:20" ht="28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5"/>
        <v>41277.063576388886</v>
      </c>
      <c r="K2763">
        <v>1354584693</v>
      </c>
      <c r="L2763" s="10">
        <f t="shared" si="176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0.71999999999999842</v>
      </c>
      <c r="R2763" s="7">
        <f t="shared" si="177"/>
        <v>20</v>
      </c>
      <c r="S2763" t="s">
        <v>8326</v>
      </c>
      <c r="T2763" t="s">
        <v>8362</v>
      </c>
    </row>
    <row r="2764" spans="1:20" ht="42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5"/>
        <v>40986.995312500003</v>
      </c>
      <c r="K2764">
        <v>1326934395</v>
      </c>
      <c r="L2764" s="10">
        <f t="shared" si="176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0.7692307692307665</v>
      </c>
      <c r="R2764" s="7">
        <f t="shared" si="177"/>
        <v>13</v>
      </c>
      <c r="S2764" t="s">
        <v>8326</v>
      </c>
      <c r="T2764" t="s">
        <v>8362</v>
      </c>
    </row>
    <row r="2765" spans="1:20" ht="28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5"/>
        <v>41418.579675925925</v>
      </c>
      <c r="K2765">
        <v>1365515684</v>
      </c>
      <c r="L2765" s="10">
        <f t="shared" si="176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0.22842639593908531</v>
      </c>
      <c r="R2765" s="7">
        <f t="shared" si="177"/>
        <v>46.5</v>
      </c>
      <c r="S2765" t="s">
        <v>8326</v>
      </c>
      <c r="T2765" t="s">
        <v>8362</v>
      </c>
    </row>
    <row r="2766" spans="1:20" ht="42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5"/>
        <v>41059.791666666664</v>
      </c>
      <c r="K2766">
        <v>1335855631</v>
      </c>
      <c r="L2766" s="10">
        <f t="shared" si="176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1.1249999999999982</v>
      </c>
      <c r="R2766" s="7">
        <f t="shared" si="177"/>
        <v>24.5</v>
      </c>
      <c r="S2766" t="s">
        <v>8326</v>
      </c>
      <c r="T2766" t="s">
        <v>8362</v>
      </c>
    </row>
    <row r="2767" spans="1:20" ht="42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5"/>
        <v>41210.579027777778</v>
      </c>
      <c r="K2767">
        <v>1350050028</v>
      </c>
      <c r="L2767" s="10">
        <f t="shared" si="176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7">
        <f t="shared" si="177"/>
        <v>0</v>
      </c>
      <c r="S2767" t="s">
        <v>8326</v>
      </c>
      <c r="T2767" t="s">
        <v>8362</v>
      </c>
    </row>
    <row r="2768" spans="1:20" ht="42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5"/>
        <v>40766.668032407404</v>
      </c>
      <c r="K2768">
        <v>1310486518</v>
      </c>
      <c r="L2768" s="10">
        <f t="shared" si="176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2.0000000000000018</v>
      </c>
      <c r="R2768" s="7">
        <f t="shared" si="177"/>
        <v>52</v>
      </c>
      <c r="S2768" t="s">
        <v>8326</v>
      </c>
      <c r="T2768" t="s">
        <v>8362</v>
      </c>
    </row>
    <row r="2769" spans="1:20" ht="42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5"/>
        <v>42232.958912037036</v>
      </c>
      <c r="K2769">
        <v>1434582050</v>
      </c>
      <c r="L2769" s="10">
        <f t="shared" si="176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0.8499999999999952</v>
      </c>
      <c r="R2769" s="7">
        <f t="shared" si="177"/>
        <v>18.5</v>
      </c>
      <c r="S2769" t="s">
        <v>8326</v>
      </c>
      <c r="T2769" t="s">
        <v>8362</v>
      </c>
    </row>
    <row r="2770" spans="1:20" ht="42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5"/>
        <v>40997.573182870372</v>
      </c>
      <c r="K2770">
        <v>1330440323</v>
      </c>
      <c r="L2770" s="10">
        <f t="shared" si="17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14.314285714285713</v>
      </c>
      <c r="R2770" s="7">
        <f t="shared" si="177"/>
        <v>518</v>
      </c>
      <c r="S2770" t="s">
        <v>8326</v>
      </c>
      <c r="T2770" t="s">
        <v>8362</v>
      </c>
    </row>
    <row r="2771" spans="1:20" ht="42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5"/>
        <v>41795.826273148145</v>
      </c>
      <c r="K2771">
        <v>1397677790</v>
      </c>
      <c r="L2771" s="10">
        <f t="shared" si="176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0.24999999999999467</v>
      </c>
      <c r="R2771" s="7">
        <f t="shared" si="177"/>
        <v>2</v>
      </c>
      <c r="S2771" t="s">
        <v>8326</v>
      </c>
      <c r="T2771" t="s">
        <v>8362</v>
      </c>
    </row>
    <row r="2772" spans="1:20" ht="42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5"/>
        <v>41716.663541666669</v>
      </c>
      <c r="K2772">
        <v>1392569730</v>
      </c>
      <c r="L2772" s="10">
        <f t="shared" si="17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10.411250000000006</v>
      </c>
      <c r="R2772" s="7">
        <f t="shared" si="177"/>
        <v>1057.625</v>
      </c>
      <c r="S2772" t="s">
        <v>8326</v>
      </c>
      <c r="T2772" t="s">
        <v>8362</v>
      </c>
    </row>
    <row r="2773" spans="1:20" ht="42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5"/>
        <v>41306.708333333336</v>
      </c>
      <c r="K2773">
        <v>1355489140</v>
      </c>
      <c r="L2773" s="10">
        <f t="shared" si="17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7">
        <f t="shared" si="177"/>
        <v>0</v>
      </c>
      <c r="S2773" t="s">
        <v>8326</v>
      </c>
      <c r="T2773" t="s">
        <v>8362</v>
      </c>
    </row>
    <row r="2774" spans="1:20" ht="42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5"/>
        <v>41552.869143518517</v>
      </c>
      <c r="K2774">
        <v>1379710294</v>
      </c>
      <c r="L2774" s="10">
        <f t="shared" si="17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7">
        <f t="shared" si="177"/>
        <v>0</v>
      </c>
      <c r="S2774" t="s">
        <v>8326</v>
      </c>
      <c r="T2774" t="s">
        <v>8362</v>
      </c>
    </row>
    <row r="2775" spans="1:20" ht="42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5"/>
        <v>42484.86482638889</v>
      </c>
      <c r="K2775">
        <v>1460666721</v>
      </c>
      <c r="L2775" s="10">
        <f t="shared" si="17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0.18867924528301883</v>
      </c>
      <c r="R2775" s="7">
        <f t="shared" si="177"/>
        <v>1</v>
      </c>
      <c r="S2775" t="s">
        <v>8326</v>
      </c>
      <c r="T2775" t="s">
        <v>8362</v>
      </c>
    </row>
    <row r="2776" spans="1:20" ht="42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5"/>
        <v>41341.126481481479</v>
      </c>
      <c r="K2776">
        <v>1360119728</v>
      </c>
      <c r="L2776" s="10">
        <f t="shared" si="17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14.249999999999996</v>
      </c>
      <c r="R2776" s="7">
        <f t="shared" si="177"/>
        <v>291.5</v>
      </c>
      <c r="S2776" t="s">
        <v>8326</v>
      </c>
      <c r="T2776" t="s">
        <v>8362</v>
      </c>
    </row>
    <row r="2777" spans="1:20" ht="42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5"/>
        <v>40893.013356481482</v>
      </c>
      <c r="K2777">
        <v>1321402754</v>
      </c>
      <c r="L2777" s="10">
        <f t="shared" si="17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3.0000000000000027</v>
      </c>
      <c r="R2777" s="7">
        <f t="shared" si="177"/>
        <v>76</v>
      </c>
      <c r="S2777" t="s">
        <v>8326</v>
      </c>
      <c r="T2777" t="s">
        <v>8362</v>
      </c>
    </row>
    <row r="2778" spans="1:20" ht="57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5"/>
        <v>42167.297175925924</v>
      </c>
      <c r="K2778">
        <v>1431414476</v>
      </c>
      <c r="L2778" s="10">
        <f t="shared" si="17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7.8809523809523778</v>
      </c>
      <c r="R2778" s="7">
        <f t="shared" si="177"/>
        <v>845.5</v>
      </c>
      <c r="S2778" t="s">
        <v>8326</v>
      </c>
      <c r="T2778" t="s">
        <v>8362</v>
      </c>
    </row>
    <row r="2779" spans="1:20" ht="42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5"/>
        <v>42202.669027777782</v>
      </c>
      <c r="K2779">
        <v>1434557004</v>
      </c>
      <c r="L2779" s="10">
        <f t="shared" si="17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0.33333333333332993</v>
      </c>
      <c r="R2779" s="7">
        <f t="shared" si="177"/>
        <v>5.5</v>
      </c>
      <c r="S2779" t="s">
        <v>8326</v>
      </c>
      <c r="T2779" t="s">
        <v>8362</v>
      </c>
    </row>
    <row r="2780" spans="1:20" ht="57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5"/>
        <v>41876.978078703702</v>
      </c>
      <c r="K2780">
        <v>1406417306</v>
      </c>
      <c r="L2780" s="10">
        <f t="shared" si="17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25.54545454545455</v>
      </c>
      <c r="R2780" s="7">
        <f t="shared" si="177"/>
        <v>710</v>
      </c>
      <c r="S2780" t="s">
        <v>8326</v>
      </c>
      <c r="T2780" t="s">
        <v>8362</v>
      </c>
    </row>
    <row r="2781" spans="1:20" ht="42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5"/>
        <v>42330.627557870372</v>
      </c>
      <c r="K2781">
        <v>1445609021</v>
      </c>
      <c r="L2781" s="10">
        <f t="shared" si="17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2.1199999999999997</v>
      </c>
      <c r="R2781" s="7">
        <f t="shared" si="177"/>
        <v>27</v>
      </c>
      <c r="S2781" t="s">
        <v>8326</v>
      </c>
      <c r="T2781" t="s">
        <v>8362</v>
      </c>
    </row>
    <row r="2782" spans="1:20" ht="28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5"/>
        <v>42804.447777777779</v>
      </c>
      <c r="K2782">
        <v>1486550688</v>
      </c>
      <c r="L2782" s="10">
        <f t="shared" si="17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7">
        <f t="shared" si="177"/>
        <v>0</v>
      </c>
      <c r="S2782" t="s">
        <v>8326</v>
      </c>
      <c r="T2782" t="s">
        <v>8362</v>
      </c>
    </row>
    <row r="2783" spans="1:20" ht="42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5"/>
        <v>42047.291666666672</v>
      </c>
      <c r="K2783">
        <v>1421274954</v>
      </c>
      <c r="L2783" s="10">
        <f t="shared" si="17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105.28</v>
      </c>
      <c r="R2783" s="7">
        <f t="shared" si="177"/>
        <v>672</v>
      </c>
      <c r="S2783" t="s">
        <v>8321</v>
      </c>
      <c r="T2783" t="s">
        <v>8322</v>
      </c>
    </row>
    <row r="2784" spans="1:20" ht="28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5"/>
        <v>42052.207638888889</v>
      </c>
      <c r="K2784">
        <v>1421964718</v>
      </c>
      <c r="L2784" s="10">
        <f t="shared" si="17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120</v>
      </c>
      <c r="R2784" s="7">
        <f t="shared" si="177"/>
        <v>609</v>
      </c>
      <c r="S2784" t="s">
        <v>8321</v>
      </c>
      <c r="T2784" t="s">
        <v>8322</v>
      </c>
    </row>
    <row r="2785" spans="1:20" ht="42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5"/>
        <v>42117.535254629634</v>
      </c>
      <c r="K2785">
        <v>1428583846</v>
      </c>
      <c r="L2785" s="10">
        <f t="shared" si="17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114.5</v>
      </c>
      <c r="R2785" s="7">
        <f t="shared" si="177"/>
        <v>603</v>
      </c>
      <c r="S2785" t="s">
        <v>8321</v>
      </c>
      <c r="T2785" t="s">
        <v>8322</v>
      </c>
    </row>
    <row r="2786" spans="1:20" ht="42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5"/>
        <v>41941.787534722222</v>
      </c>
      <c r="K2786">
        <v>1412794443</v>
      </c>
      <c r="L2786" s="10">
        <f t="shared" si="17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119</v>
      </c>
      <c r="R2786" s="7">
        <f t="shared" si="177"/>
        <v>3624</v>
      </c>
      <c r="S2786" t="s">
        <v>8321</v>
      </c>
      <c r="T2786" t="s">
        <v>8322</v>
      </c>
    </row>
    <row r="2787" spans="1:20" ht="42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5"/>
        <v>42587.875</v>
      </c>
      <c r="K2787">
        <v>1467865967</v>
      </c>
      <c r="L2787" s="10">
        <f t="shared" si="17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104.67999999999999</v>
      </c>
      <c r="R2787" s="7">
        <f t="shared" si="177"/>
        <v>2688</v>
      </c>
      <c r="S2787" t="s">
        <v>8321</v>
      </c>
      <c r="T2787" t="s">
        <v>8322</v>
      </c>
    </row>
    <row r="2788" spans="1:20" ht="28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5"/>
        <v>41829.569212962961</v>
      </c>
      <c r="K2788">
        <v>1403703580</v>
      </c>
      <c r="L2788" s="10">
        <f t="shared" si="17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117.83999999999999</v>
      </c>
      <c r="R2788" s="7">
        <f t="shared" si="177"/>
        <v>1510</v>
      </c>
      <c r="S2788" t="s">
        <v>8321</v>
      </c>
      <c r="T2788" t="s">
        <v>8322</v>
      </c>
    </row>
    <row r="2789" spans="1:20" ht="42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5"/>
        <v>41838.198518518519</v>
      </c>
      <c r="K2789">
        <v>1403066752</v>
      </c>
      <c r="L2789" s="10">
        <f t="shared" si="17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119.7</v>
      </c>
      <c r="R2789" s="7">
        <f t="shared" si="177"/>
        <v>617.5</v>
      </c>
      <c r="S2789" t="s">
        <v>8321</v>
      </c>
      <c r="T2789" t="s">
        <v>8322</v>
      </c>
    </row>
    <row r="2790" spans="1:20" ht="42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5"/>
        <v>42580.701886574068</v>
      </c>
      <c r="K2790">
        <v>1467219043</v>
      </c>
      <c r="L2790" s="10">
        <f t="shared" si="176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102.49999999999999</v>
      </c>
      <c r="R2790" s="7">
        <f t="shared" si="177"/>
        <v>1035</v>
      </c>
      <c r="S2790" t="s">
        <v>8321</v>
      </c>
      <c r="T2790" t="s">
        <v>8322</v>
      </c>
    </row>
    <row r="2791" spans="1:20" ht="28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5"/>
        <v>42075.166666666672</v>
      </c>
      <c r="K2791">
        <v>1424477934</v>
      </c>
      <c r="L2791" s="10">
        <f t="shared" si="17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101.16666666666667</v>
      </c>
      <c r="R2791" s="7">
        <f t="shared" si="177"/>
        <v>1529.5</v>
      </c>
      <c r="S2791" t="s">
        <v>8321</v>
      </c>
      <c r="T2791" t="s">
        <v>8322</v>
      </c>
    </row>
    <row r="2792" spans="1:20" ht="42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5"/>
        <v>42046.938692129625</v>
      </c>
      <c r="K2792">
        <v>1421101903</v>
      </c>
      <c r="L2792" s="10">
        <f t="shared" si="17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105.33333333333333</v>
      </c>
      <c r="R2792" s="7">
        <f t="shared" si="177"/>
        <v>1613</v>
      </c>
      <c r="S2792" t="s">
        <v>8321</v>
      </c>
      <c r="T2792" t="s">
        <v>8322</v>
      </c>
    </row>
    <row r="2793" spans="1:20" ht="42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5"/>
        <v>42622.166666666672</v>
      </c>
      <c r="K2793">
        <v>1470778559</v>
      </c>
      <c r="L2793" s="10">
        <f t="shared" si="17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102.49999999999999</v>
      </c>
      <c r="R2793" s="7">
        <f t="shared" si="177"/>
        <v>1039</v>
      </c>
      <c r="S2793" t="s">
        <v>8321</v>
      </c>
      <c r="T2793" t="s">
        <v>8322</v>
      </c>
    </row>
    <row r="2794" spans="1:20" ht="42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5"/>
        <v>42228.231006944443</v>
      </c>
      <c r="K2794">
        <v>1435469559</v>
      </c>
      <c r="L2794" s="10">
        <f t="shared" si="17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107.60000000000001</v>
      </c>
      <c r="R2794" s="7">
        <f t="shared" si="177"/>
        <v>1088</v>
      </c>
      <c r="S2794" t="s">
        <v>8321</v>
      </c>
      <c r="T2794" t="s">
        <v>8322</v>
      </c>
    </row>
    <row r="2795" spans="1:20" ht="57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5"/>
        <v>42206.419039351851</v>
      </c>
      <c r="K2795">
        <v>1434881005</v>
      </c>
      <c r="L2795" s="10">
        <f t="shared" si="17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110.5675</v>
      </c>
      <c r="R2795" s="7">
        <f t="shared" si="177"/>
        <v>5564.875</v>
      </c>
      <c r="S2795" t="s">
        <v>8321</v>
      </c>
      <c r="T2795" t="s">
        <v>8322</v>
      </c>
    </row>
    <row r="2796" spans="1:20" ht="57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5"/>
        <v>42432.791666666672</v>
      </c>
      <c r="K2796">
        <v>1455640559</v>
      </c>
      <c r="L2796" s="10">
        <f t="shared" si="17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150</v>
      </c>
      <c r="R2796" s="7">
        <f t="shared" si="177"/>
        <v>39</v>
      </c>
      <c r="S2796" t="s">
        <v>8321</v>
      </c>
      <c r="T2796" t="s">
        <v>8322</v>
      </c>
    </row>
    <row r="2797" spans="1:20" ht="42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5"/>
        <v>41796.958333333336</v>
      </c>
      <c r="K2797">
        <v>1400675841</v>
      </c>
      <c r="L2797" s="10">
        <f t="shared" si="17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104.28571428571429</v>
      </c>
      <c r="R2797" s="7">
        <f t="shared" si="177"/>
        <v>375</v>
      </c>
      <c r="S2797" t="s">
        <v>8321</v>
      </c>
      <c r="T2797" t="s">
        <v>8322</v>
      </c>
    </row>
    <row r="2798" spans="1:20" ht="42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5"/>
        <v>41825.528101851851</v>
      </c>
      <c r="K2798">
        <v>1401972028</v>
      </c>
      <c r="L2798" s="10">
        <f t="shared" si="17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115.5</v>
      </c>
      <c r="R2798" s="7">
        <f t="shared" si="177"/>
        <v>472.5</v>
      </c>
      <c r="S2798" t="s">
        <v>8321</v>
      </c>
      <c r="T2798" t="s">
        <v>8322</v>
      </c>
    </row>
    <row r="2799" spans="1:20" ht="42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5"/>
        <v>41828.94027777778</v>
      </c>
      <c r="K2799">
        <v>1402266840</v>
      </c>
      <c r="L2799" s="10">
        <f t="shared" si="17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102.64512500000001</v>
      </c>
      <c r="R2799" s="7">
        <f t="shared" si="177"/>
        <v>4152.8050000000003</v>
      </c>
      <c r="S2799" t="s">
        <v>8321</v>
      </c>
      <c r="T2799" t="s">
        <v>8322</v>
      </c>
    </row>
    <row r="2800" spans="1:20" ht="42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5"/>
        <v>42216.666666666672</v>
      </c>
      <c r="K2800">
        <v>1437063121</v>
      </c>
      <c r="L2800" s="10">
        <f t="shared" si="17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101.4</v>
      </c>
      <c r="R2800" s="7">
        <f t="shared" si="177"/>
        <v>2604.5</v>
      </c>
      <c r="S2800" t="s">
        <v>8321</v>
      </c>
      <c r="T2800" t="s">
        <v>8322</v>
      </c>
    </row>
    <row r="2801" spans="1:20" ht="42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5"/>
        <v>42538.666666666672</v>
      </c>
      <c r="K2801">
        <v>1463466070</v>
      </c>
      <c r="L2801" s="10">
        <f t="shared" si="17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116.6348</v>
      </c>
      <c r="R2801" s="7">
        <f t="shared" si="177"/>
        <v>2980.87</v>
      </c>
      <c r="S2801" t="s">
        <v>8321</v>
      </c>
      <c r="T2801" t="s">
        <v>8322</v>
      </c>
    </row>
    <row r="2802" spans="1:20" ht="42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5"/>
        <v>42008.552847222221</v>
      </c>
      <c r="K2802">
        <v>1415193366</v>
      </c>
      <c r="L2802" s="10">
        <f t="shared" si="17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133</v>
      </c>
      <c r="R2802" s="7">
        <f t="shared" si="177"/>
        <v>680.5</v>
      </c>
      <c r="S2802" t="s">
        <v>8321</v>
      </c>
      <c r="T2802" t="s">
        <v>8322</v>
      </c>
    </row>
    <row r="2803" spans="1:20" ht="42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5"/>
        <v>41922.458333333336</v>
      </c>
      <c r="K2803">
        <v>1411019409</v>
      </c>
      <c r="L2803" s="10">
        <f t="shared" si="17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133.20000000000002</v>
      </c>
      <c r="R2803" s="7">
        <f t="shared" si="177"/>
        <v>339.5</v>
      </c>
      <c r="S2803" t="s">
        <v>8321</v>
      </c>
      <c r="T2803" t="s">
        <v>8322</v>
      </c>
    </row>
    <row r="2804" spans="1:20" ht="42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5"/>
        <v>42222.64707175926</v>
      </c>
      <c r="K2804">
        <v>1436283107</v>
      </c>
      <c r="L2804" s="10">
        <f t="shared" si="17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101.83333333333333</v>
      </c>
      <c r="R2804" s="7">
        <f t="shared" si="177"/>
        <v>1572.5</v>
      </c>
      <c r="S2804" t="s">
        <v>8321</v>
      </c>
      <c r="T2804" t="s">
        <v>8322</v>
      </c>
    </row>
    <row r="2805" spans="1:20" ht="42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5"/>
        <v>42201</v>
      </c>
      <c r="K2805">
        <v>1433295276</v>
      </c>
      <c r="L2805" s="10">
        <f t="shared" si="17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127.95</v>
      </c>
      <c r="R2805" s="7">
        <f t="shared" si="177"/>
        <v>6468</v>
      </c>
      <c r="S2805" t="s">
        <v>8321</v>
      </c>
      <c r="T2805" t="s">
        <v>8322</v>
      </c>
    </row>
    <row r="2806" spans="1:20" ht="42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5"/>
        <v>41911.453587962962</v>
      </c>
      <c r="K2806">
        <v>1409395990</v>
      </c>
      <c r="L2806" s="10">
        <f t="shared" si="17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114.99999999999999</v>
      </c>
      <c r="R2806" s="7">
        <f t="shared" si="177"/>
        <v>586.5</v>
      </c>
      <c r="S2806" t="s">
        <v>8321</v>
      </c>
      <c r="T2806" t="s">
        <v>8322</v>
      </c>
    </row>
    <row r="2807" spans="1:20" ht="57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5"/>
        <v>42238.505474537036</v>
      </c>
      <c r="K2807">
        <v>1438085273</v>
      </c>
      <c r="L2807" s="10">
        <f t="shared" si="17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110.00000000000001</v>
      </c>
      <c r="R2807" s="7">
        <f t="shared" si="177"/>
        <v>229</v>
      </c>
      <c r="S2807" t="s">
        <v>8321</v>
      </c>
      <c r="T2807" t="s">
        <v>8322</v>
      </c>
    </row>
    <row r="2808" spans="1:20" ht="42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5"/>
        <v>42221.458333333328</v>
      </c>
      <c r="K2808">
        <v>1435645490</v>
      </c>
      <c r="L2808" s="10">
        <f t="shared" si="17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112.1</v>
      </c>
      <c r="R2808" s="7">
        <f t="shared" si="177"/>
        <v>1719.5</v>
      </c>
      <c r="S2808" t="s">
        <v>8321</v>
      </c>
      <c r="T2808" t="s">
        <v>8322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5"/>
        <v>42184.873124999998</v>
      </c>
      <c r="K2809">
        <v>1433019438</v>
      </c>
      <c r="L2809" s="10">
        <f t="shared" si="17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126</v>
      </c>
      <c r="R2809" s="7">
        <f t="shared" si="177"/>
        <v>3196.5</v>
      </c>
      <c r="S2809" t="s">
        <v>8321</v>
      </c>
      <c r="T2809" t="s">
        <v>8322</v>
      </c>
    </row>
    <row r="2810" spans="1:20" ht="42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5"/>
        <v>42238.84646990741</v>
      </c>
      <c r="K2810">
        <v>1437682735</v>
      </c>
      <c r="L2810" s="10">
        <f t="shared" si="17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ref="Q2810:Q2873" si="178">(1+((E2810-D2810)/D2810))*100</f>
        <v>100.24444444444444</v>
      </c>
      <c r="R2810" s="7">
        <f t="shared" si="177"/>
        <v>2290</v>
      </c>
      <c r="S2810" t="s">
        <v>8321</v>
      </c>
      <c r="T2810" t="s">
        <v>8322</v>
      </c>
    </row>
    <row r="2811" spans="1:20" ht="42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5"/>
        <v>42459.610416666663</v>
      </c>
      <c r="K2811">
        <v>1458647725</v>
      </c>
      <c r="L2811" s="10">
        <f t="shared" si="17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8"/>
        <v>102.4</v>
      </c>
      <c r="R2811" s="7">
        <f t="shared" si="177"/>
        <v>1290.5</v>
      </c>
      <c r="S2811" t="s">
        <v>8321</v>
      </c>
      <c r="T2811" t="s">
        <v>8322</v>
      </c>
    </row>
    <row r="2812" spans="1:20" ht="42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5"/>
        <v>41791.165972222225</v>
      </c>
      <c r="K2812">
        <v>1398828064</v>
      </c>
      <c r="L2812" s="10">
        <f t="shared" si="17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8"/>
        <v>108.2</v>
      </c>
      <c r="R2812" s="7">
        <f t="shared" si="177"/>
        <v>1381</v>
      </c>
      <c r="S2812" t="s">
        <v>8321</v>
      </c>
      <c r="T2812" t="s">
        <v>8322</v>
      </c>
    </row>
    <row r="2813" spans="1:20" ht="42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5"/>
        <v>42058.496562500004</v>
      </c>
      <c r="K2813">
        <v>1422100503</v>
      </c>
      <c r="L2813" s="10">
        <f t="shared" si="17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8"/>
        <v>100.27</v>
      </c>
      <c r="R2813" s="7">
        <f t="shared" si="177"/>
        <v>5067.5</v>
      </c>
      <c r="S2813" t="s">
        <v>8321</v>
      </c>
      <c r="T2813" t="s">
        <v>8322</v>
      </c>
    </row>
    <row r="2814" spans="1:20" ht="42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5"/>
        <v>42100.166666666672</v>
      </c>
      <c r="K2814">
        <v>1424368298</v>
      </c>
      <c r="L2814" s="10">
        <f t="shared" si="17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8"/>
        <v>113.3</v>
      </c>
      <c r="R2814" s="7">
        <f t="shared" si="177"/>
        <v>2874</v>
      </c>
      <c r="S2814" t="s">
        <v>8321</v>
      </c>
      <c r="T2814" t="s">
        <v>8322</v>
      </c>
    </row>
    <row r="2815" spans="1:20" ht="42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5"/>
        <v>42718.742604166662</v>
      </c>
      <c r="K2815">
        <v>1479577761</v>
      </c>
      <c r="L2815" s="10">
        <f t="shared" si="17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8"/>
        <v>127.57571428571428</v>
      </c>
      <c r="R2815" s="7">
        <f t="shared" si="177"/>
        <v>1834.06</v>
      </c>
      <c r="S2815" t="s">
        <v>8321</v>
      </c>
      <c r="T2815" t="s">
        <v>8322</v>
      </c>
    </row>
    <row r="2816" spans="1:20" ht="42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5"/>
        <v>42133.399479166663</v>
      </c>
      <c r="K2816">
        <v>1428572115</v>
      </c>
      <c r="L2816" s="10">
        <f t="shared" si="17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8"/>
        <v>107.73333333333332</v>
      </c>
      <c r="R2816" s="7">
        <f t="shared" si="177"/>
        <v>840</v>
      </c>
      <c r="S2816" t="s">
        <v>8321</v>
      </c>
      <c r="T2816" t="s">
        <v>8322</v>
      </c>
    </row>
    <row r="2817" spans="1:20" ht="42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5"/>
        <v>42589.776724537034</v>
      </c>
      <c r="K2817">
        <v>1468003109</v>
      </c>
      <c r="L2817" s="10">
        <f t="shared" si="17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8"/>
        <v>242</v>
      </c>
      <c r="R2817" s="7">
        <f t="shared" si="177"/>
        <v>309.5</v>
      </c>
      <c r="S2817" t="s">
        <v>8321</v>
      </c>
      <c r="T2817" t="s">
        <v>8322</v>
      </c>
    </row>
    <row r="2818" spans="1:20" ht="42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5"/>
        <v>42218.666666666672</v>
      </c>
      <c r="K2818">
        <v>1435921992</v>
      </c>
      <c r="L2818" s="10">
        <f t="shared" si="176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8"/>
        <v>141.56666666666666</v>
      </c>
      <c r="R2818" s="7">
        <f t="shared" si="177"/>
        <v>2208</v>
      </c>
      <c r="S2818" t="s">
        <v>8321</v>
      </c>
      <c r="T2818" t="s">
        <v>8322</v>
      </c>
    </row>
    <row r="2819" spans="1:20" ht="42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9">(((I2819/60)/60)/24)+DATE(1970,1,1)</f>
        <v>42063.634976851856</v>
      </c>
      <c r="K2819">
        <v>1421680462</v>
      </c>
      <c r="L2819" s="10">
        <f t="shared" ref="L2819:L2882" si="180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8"/>
        <v>130</v>
      </c>
      <c r="R2819" s="7">
        <f t="shared" ref="R2819:R2882" si="181">AVERAGE(E2819,N2819)</f>
        <v>406.5</v>
      </c>
      <c r="S2819" t="s">
        <v>8321</v>
      </c>
      <c r="T2819" t="s">
        <v>8322</v>
      </c>
    </row>
    <row r="2820" spans="1:20" ht="42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9"/>
        <v>42270.598217592589</v>
      </c>
      <c r="K2820">
        <v>1441290086</v>
      </c>
      <c r="L2820" s="10">
        <f t="shared" si="180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106.03</v>
      </c>
      <c r="R2820" s="7">
        <f t="shared" si="181"/>
        <v>5352.5</v>
      </c>
      <c r="S2820" t="s">
        <v>8321</v>
      </c>
      <c r="T2820" t="s">
        <v>8322</v>
      </c>
    </row>
    <row r="2821" spans="1:20" ht="42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9"/>
        <v>42169.525567129633</v>
      </c>
      <c r="K2821">
        <v>1431693409</v>
      </c>
      <c r="L2821" s="10">
        <f t="shared" si="180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104.80000000000001</v>
      </c>
      <c r="R2821" s="7">
        <f t="shared" si="181"/>
        <v>2672</v>
      </c>
      <c r="S2821" t="s">
        <v>8321</v>
      </c>
      <c r="T2821" t="s">
        <v>8322</v>
      </c>
    </row>
    <row r="2822" spans="1:20" ht="42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9"/>
        <v>42426</v>
      </c>
      <c r="K2822">
        <v>1454337589</v>
      </c>
      <c r="L2822" s="10">
        <f t="shared" si="180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136</v>
      </c>
      <c r="R2822" s="7">
        <f t="shared" si="181"/>
        <v>146</v>
      </c>
      <c r="S2822" t="s">
        <v>8321</v>
      </c>
      <c r="T2822" t="s">
        <v>8322</v>
      </c>
    </row>
    <row r="2823" spans="1:20" ht="42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9"/>
        <v>41905.922858796301</v>
      </c>
      <c r="K2823">
        <v>1408918135</v>
      </c>
      <c r="L2823" s="10">
        <f t="shared" si="180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100</v>
      </c>
      <c r="R2823" s="7">
        <f t="shared" si="181"/>
        <v>517.5</v>
      </c>
      <c r="S2823" t="s">
        <v>8321</v>
      </c>
      <c r="T2823" t="s">
        <v>8322</v>
      </c>
    </row>
    <row r="2824" spans="1:20" ht="42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9"/>
        <v>42090.642268518524</v>
      </c>
      <c r="K2824">
        <v>1424881492</v>
      </c>
      <c r="L2824" s="10">
        <f t="shared" si="180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100</v>
      </c>
      <c r="R2824" s="7">
        <f t="shared" si="181"/>
        <v>3047</v>
      </c>
      <c r="S2824" t="s">
        <v>8321</v>
      </c>
      <c r="T2824" t="s">
        <v>8322</v>
      </c>
    </row>
    <row r="2825" spans="1:20" ht="42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9"/>
        <v>42094.957638888889</v>
      </c>
      <c r="K2825">
        <v>1425428206</v>
      </c>
      <c r="L2825" s="10">
        <f t="shared" si="180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124</v>
      </c>
      <c r="R2825" s="7">
        <f t="shared" si="181"/>
        <v>69</v>
      </c>
      <c r="S2825" t="s">
        <v>8321</v>
      </c>
      <c r="T2825" t="s">
        <v>8322</v>
      </c>
    </row>
    <row r="2826" spans="1:20" ht="28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9"/>
        <v>42168.071527777778</v>
      </c>
      <c r="K2826">
        <v>1431412196</v>
      </c>
      <c r="L2826" s="10">
        <f t="shared" si="180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116.92307692307693</v>
      </c>
      <c r="R2826" s="7">
        <f t="shared" si="181"/>
        <v>387.5</v>
      </c>
      <c r="S2826" t="s">
        <v>8321</v>
      </c>
      <c r="T2826" t="s">
        <v>8322</v>
      </c>
    </row>
    <row r="2827" spans="1:20" ht="42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9"/>
        <v>42342.792662037042</v>
      </c>
      <c r="K2827">
        <v>1446663686</v>
      </c>
      <c r="L2827" s="10">
        <f t="shared" si="180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103.33333333333334</v>
      </c>
      <c r="R2827" s="7">
        <f t="shared" si="181"/>
        <v>1575.5</v>
      </c>
      <c r="S2827" t="s">
        <v>8321</v>
      </c>
      <c r="T2827" t="s">
        <v>8322</v>
      </c>
    </row>
    <row r="2828" spans="1:20" ht="42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9"/>
        <v>42195.291666666672</v>
      </c>
      <c r="K2828">
        <v>1434415812</v>
      </c>
      <c r="L2828" s="10">
        <f t="shared" si="180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107.74999999999999</v>
      </c>
      <c r="R2828" s="7">
        <f t="shared" si="181"/>
        <v>1087</v>
      </c>
      <c r="S2828" t="s">
        <v>8321</v>
      </c>
      <c r="T2828" t="s">
        <v>8322</v>
      </c>
    </row>
    <row r="2829" spans="1:20" ht="42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9"/>
        <v>42524.6875</v>
      </c>
      <c r="K2829">
        <v>1462379066</v>
      </c>
      <c r="L2829" s="10">
        <f t="shared" si="180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120.25000000000001</v>
      </c>
      <c r="R2829" s="7">
        <f t="shared" si="181"/>
        <v>1214</v>
      </c>
      <c r="S2829" t="s">
        <v>8321</v>
      </c>
      <c r="T2829" t="s">
        <v>8322</v>
      </c>
    </row>
    <row r="2830" spans="1:20" ht="42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9"/>
        <v>42279.958333333328</v>
      </c>
      <c r="K2830">
        <v>1441606869</v>
      </c>
      <c r="L2830" s="10">
        <f t="shared" si="180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100.37894736842105</v>
      </c>
      <c r="R2830" s="7">
        <f t="shared" si="181"/>
        <v>4816.5</v>
      </c>
      <c r="S2830" t="s">
        <v>8321</v>
      </c>
      <c r="T2830" t="s">
        <v>8322</v>
      </c>
    </row>
    <row r="2831" spans="1:20" ht="42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9"/>
        <v>42523.434236111112</v>
      </c>
      <c r="K2831">
        <v>1462443918</v>
      </c>
      <c r="L2831" s="10">
        <f t="shared" si="180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106.52</v>
      </c>
      <c r="R2831" s="7">
        <f t="shared" si="181"/>
        <v>1369.5</v>
      </c>
      <c r="S2831" t="s">
        <v>8321</v>
      </c>
      <c r="T2831" t="s">
        <v>8322</v>
      </c>
    </row>
    <row r="2832" spans="1:20" ht="28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9"/>
        <v>41771.165972222225</v>
      </c>
      <c r="K2832">
        <v>1398802148</v>
      </c>
      <c r="L2832" s="10">
        <f t="shared" si="180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100</v>
      </c>
      <c r="R2832" s="7">
        <f t="shared" si="181"/>
        <v>1505.5</v>
      </c>
      <c r="S2832" t="s">
        <v>8321</v>
      </c>
      <c r="T2832" t="s">
        <v>8322</v>
      </c>
    </row>
    <row r="2833" spans="1:20" ht="28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9"/>
        <v>42201.824884259258</v>
      </c>
      <c r="K2833">
        <v>1434484070</v>
      </c>
      <c r="L2833" s="10">
        <f t="shared" si="180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110.66666666666667</v>
      </c>
      <c r="R2833" s="7">
        <f t="shared" si="181"/>
        <v>1686</v>
      </c>
      <c r="S2833" t="s">
        <v>8321</v>
      </c>
      <c r="T2833" t="s">
        <v>8322</v>
      </c>
    </row>
    <row r="2834" spans="1:20" ht="42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9"/>
        <v>41966.916666666672</v>
      </c>
      <c r="K2834">
        <v>1414342894</v>
      </c>
      <c r="L2834" s="10">
        <f t="shared" si="180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114.71959999999999</v>
      </c>
      <c r="R2834" s="7">
        <f t="shared" si="181"/>
        <v>1481.4949999999999</v>
      </c>
      <c r="S2834" t="s">
        <v>8321</v>
      </c>
      <c r="T2834" t="s">
        <v>8322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9"/>
        <v>42288.083333333328</v>
      </c>
      <c r="K2835">
        <v>1442804633</v>
      </c>
      <c r="L2835" s="10">
        <f t="shared" si="180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108.25925925925925</v>
      </c>
      <c r="R2835" s="7">
        <f t="shared" si="181"/>
        <v>1479</v>
      </c>
      <c r="S2835" t="s">
        <v>8321</v>
      </c>
      <c r="T2835" t="s">
        <v>8322</v>
      </c>
    </row>
    <row r="2836" spans="1:20" ht="42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9"/>
        <v>42034.959837962961</v>
      </c>
      <c r="K2836">
        <v>1421362930</v>
      </c>
      <c r="L2836" s="10">
        <f t="shared" si="180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170</v>
      </c>
      <c r="R2836" s="7">
        <f t="shared" si="181"/>
        <v>690.5</v>
      </c>
      <c r="S2836" t="s">
        <v>8321</v>
      </c>
      <c r="T2836" t="s">
        <v>8322</v>
      </c>
    </row>
    <row r="2837" spans="1:20" ht="42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9"/>
        <v>42343</v>
      </c>
      <c r="K2837">
        <v>1446742417</v>
      </c>
      <c r="L2837" s="10">
        <f t="shared" si="180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187.09899999999999</v>
      </c>
      <c r="R2837" s="7">
        <f t="shared" si="181"/>
        <v>981.995</v>
      </c>
      <c r="S2837" t="s">
        <v>8321</v>
      </c>
      <c r="T2837" t="s">
        <v>8322</v>
      </c>
    </row>
    <row r="2838" spans="1:20" ht="42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9"/>
        <v>42784.207638888889</v>
      </c>
      <c r="K2838">
        <v>1484115418</v>
      </c>
      <c r="L2838" s="10">
        <f t="shared" si="180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107.77777777777777</v>
      </c>
      <c r="R2838" s="7">
        <f t="shared" si="181"/>
        <v>248</v>
      </c>
      <c r="S2838" t="s">
        <v>8321</v>
      </c>
      <c r="T2838" t="s">
        <v>8322</v>
      </c>
    </row>
    <row r="2839" spans="1:20" ht="57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9"/>
        <v>42347.950046296297</v>
      </c>
      <c r="K2839">
        <v>1446241684</v>
      </c>
      <c r="L2839" s="10">
        <f t="shared" si="180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100</v>
      </c>
      <c r="R2839" s="7">
        <f t="shared" si="181"/>
        <v>435.5</v>
      </c>
      <c r="S2839" t="s">
        <v>8321</v>
      </c>
      <c r="T2839" t="s">
        <v>8322</v>
      </c>
    </row>
    <row r="2840" spans="1:20" ht="42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9"/>
        <v>41864.916666666664</v>
      </c>
      <c r="K2840">
        <v>1406039696</v>
      </c>
      <c r="L2840" s="10">
        <f t="shared" si="180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120.25000000000001</v>
      </c>
      <c r="R2840" s="7">
        <f t="shared" si="181"/>
        <v>1229.5</v>
      </c>
      <c r="S2840" t="s">
        <v>8321</v>
      </c>
      <c r="T2840" t="s">
        <v>8322</v>
      </c>
    </row>
    <row r="2841" spans="1:20" ht="42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9"/>
        <v>41876.207638888889</v>
      </c>
      <c r="K2841">
        <v>1406958354</v>
      </c>
      <c r="L2841" s="10">
        <f t="shared" si="180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111.42857142857143</v>
      </c>
      <c r="R2841" s="7">
        <f t="shared" si="181"/>
        <v>1965.5</v>
      </c>
      <c r="S2841" t="s">
        <v>8321</v>
      </c>
      <c r="T2841" t="s">
        <v>8322</v>
      </c>
    </row>
    <row r="2842" spans="1:20" ht="57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9"/>
        <v>42081.708333333328</v>
      </c>
      <c r="K2842">
        <v>1424825479</v>
      </c>
      <c r="L2842" s="10">
        <f t="shared" si="180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104</v>
      </c>
      <c r="R2842" s="7">
        <f t="shared" si="181"/>
        <v>1366</v>
      </c>
      <c r="S2842" t="s">
        <v>8321</v>
      </c>
      <c r="T2842" t="s">
        <v>8322</v>
      </c>
    </row>
    <row r="2843" spans="1:20" ht="42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9"/>
        <v>42351.781215277777</v>
      </c>
      <c r="K2843">
        <v>1444844697</v>
      </c>
      <c r="L2843" s="10">
        <f t="shared" si="180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1.0000000000000009</v>
      </c>
      <c r="R2843" s="7">
        <f t="shared" si="181"/>
        <v>5.5</v>
      </c>
      <c r="S2843" t="s">
        <v>8321</v>
      </c>
      <c r="T2843" t="s">
        <v>8322</v>
      </c>
    </row>
    <row r="2844" spans="1:20" ht="42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9"/>
        <v>41811.458333333336</v>
      </c>
      <c r="K2844">
        <v>1401058295</v>
      </c>
      <c r="L2844" s="10">
        <f t="shared" si="180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7">
        <f t="shared" si="181"/>
        <v>0</v>
      </c>
      <c r="S2844" t="s">
        <v>8321</v>
      </c>
      <c r="T2844" t="s">
        <v>8322</v>
      </c>
    </row>
    <row r="2845" spans="1:20" ht="42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9"/>
        <v>42534.166666666672</v>
      </c>
      <c r="K2845">
        <v>1462210950</v>
      </c>
      <c r="L2845" s="10">
        <f t="shared" si="180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7">
        <f t="shared" si="181"/>
        <v>0</v>
      </c>
      <c r="S2845" t="s">
        <v>8321</v>
      </c>
      <c r="T2845" t="s">
        <v>8322</v>
      </c>
    </row>
    <row r="2846" spans="1:20" ht="42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9"/>
        <v>42739.546064814815</v>
      </c>
      <c r="K2846">
        <v>1480943180</v>
      </c>
      <c r="L2846" s="10">
        <f t="shared" si="180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5.4545454545454568</v>
      </c>
      <c r="R2846" s="7">
        <f t="shared" si="181"/>
        <v>15.5</v>
      </c>
      <c r="S2846" t="s">
        <v>8321</v>
      </c>
      <c r="T2846" t="s">
        <v>8322</v>
      </c>
    </row>
    <row r="2847" spans="1:20" ht="42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9"/>
        <v>42163.016585648147</v>
      </c>
      <c r="K2847">
        <v>1428539033</v>
      </c>
      <c r="L2847" s="10">
        <f t="shared" si="180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31.546666666666667</v>
      </c>
      <c r="R2847" s="7">
        <f t="shared" si="181"/>
        <v>1202.5</v>
      </c>
      <c r="S2847" t="s">
        <v>8321</v>
      </c>
      <c r="T2847" t="s">
        <v>8322</v>
      </c>
    </row>
    <row r="2848" spans="1:20" ht="42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9"/>
        <v>42153.692060185189</v>
      </c>
      <c r="K2848">
        <v>1429029394</v>
      </c>
      <c r="L2848" s="10">
        <f t="shared" si="180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7">
        <f t="shared" si="181"/>
        <v>0</v>
      </c>
      <c r="S2848" t="s">
        <v>8321</v>
      </c>
      <c r="T2848" t="s">
        <v>8322</v>
      </c>
    </row>
    <row r="2849" spans="1:20" ht="42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9"/>
        <v>42513.806307870371</v>
      </c>
      <c r="K2849">
        <v>1458847265</v>
      </c>
      <c r="L2849" s="10">
        <f t="shared" si="180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7">
        <f t="shared" si="181"/>
        <v>0</v>
      </c>
      <c r="S2849" t="s">
        <v>8321</v>
      </c>
      <c r="T2849" t="s">
        <v>8322</v>
      </c>
    </row>
    <row r="2850" spans="1:20" ht="57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9"/>
        <v>42153.648831018523</v>
      </c>
      <c r="K2850">
        <v>1430321659</v>
      </c>
      <c r="L2850" s="10">
        <f t="shared" si="180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0.20000000000000018</v>
      </c>
      <c r="R2850" s="7">
        <f t="shared" si="181"/>
        <v>36.5</v>
      </c>
      <c r="S2850" t="s">
        <v>8321</v>
      </c>
      <c r="T2850" t="s">
        <v>8322</v>
      </c>
    </row>
    <row r="2851" spans="1:20" ht="42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9"/>
        <v>42483.428240740745</v>
      </c>
      <c r="K2851">
        <v>1458814600</v>
      </c>
      <c r="L2851" s="10">
        <f t="shared" si="180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1.0000000000000009</v>
      </c>
      <c r="R2851" s="7">
        <f t="shared" si="181"/>
        <v>3</v>
      </c>
      <c r="S2851" t="s">
        <v>8321</v>
      </c>
      <c r="T2851" t="s">
        <v>8322</v>
      </c>
    </row>
    <row r="2852" spans="1:20" ht="42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9"/>
        <v>41888.007071759261</v>
      </c>
      <c r="K2852">
        <v>1407370211</v>
      </c>
      <c r="L2852" s="10">
        <f t="shared" si="180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3.8874999999999993</v>
      </c>
      <c r="R2852" s="7">
        <f t="shared" si="181"/>
        <v>162</v>
      </c>
      <c r="S2852" t="s">
        <v>8321</v>
      </c>
      <c r="T2852" t="s">
        <v>8322</v>
      </c>
    </row>
    <row r="2853" spans="1:20" ht="42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9"/>
        <v>42398.970138888893</v>
      </c>
      <c r="K2853">
        <v>1453334629</v>
      </c>
      <c r="L2853" s="10">
        <f t="shared" si="180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7">
        <f t="shared" si="181"/>
        <v>0</v>
      </c>
      <c r="S2853" t="s">
        <v>8321</v>
      </c>
      <c r="T2853" t="s">
        <v>8322</v>
      </c>
    </row>
    <row r="2854" spans="1:20" ht="42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9"/>
        <v>41811.045173611114</v>
      </c>
      <c r="K2854">
        <v>1400720703</v>
      </c>
      <c r="L2854" s="10">
        <f t="shared" si="180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1.9000000000000017</v>
      </c>
      <c r="R2854" s="7">
        <f t="shared" si="181"/>
        <v>50.5</v>
      </c>
      <c r="S2854" t="s">
        <v>8321</v>
      </c>
      <c r="T2854" t="s">
        <v>8322</v>
      </c>
    </row>
    <row r="2855" spans="1:20" ht="42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9"/>
        <v>41896.190937499996</v>
      </c>
      <c r="K2855">
        <v>1405485297</v>
      </c>
      <c r="L2855" s="10">
        <f t="shared" si="180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7">
        <f t="shared" si="181"/>
        <v>0</v>
      </c>
      <c r="S2855" t="s">
        <v>8321</v>
      </c>
      <c r="T2855" t="s">
        <v>8322</v>
      </c>
    </row>
    <row r="2856" spans="1:20" ht="42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9"/>
        <v>42131.71665509259</v>
      </c>
      <c r="K2856">
        <v>1429290719</v>
      </c>
      <c r="L2856" s="10">
        <f t="shared" si="180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41.7</v>
      </c>
      <c r="R2856" s="7">
        <f t="shared" si="181"/>
        <v>215.5</v>
      </c>
      <c r="S2856" t="s">
        <v>8321</v>
      </c>
      <c r="T2856" t="s">
        <v>8322</v>
      </c>
    </row>
    <row r="2857" spans="1:20" ht="42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9"/>
        <v>42398.981944444444</v>
      </c>
      <c r="K2857">
        <v>1451607071</v>
      </c>
      <c r="L2857" s="10">
        <f t="shared" si="180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50</v>
      </c>
      <c r="R2857" s="7">
        <f t="shared" si="181"/>
        <v>152.5</v>
      </c>
      <c r="S2857" t="s">
        <v>8321</v>
      </c>
      <c r="T2857" t="s">
        <v>8322</v>
      </c>
    </row>
    <row r="2858" spans="1:20" ht="42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9"/>
        <v>42224.898611111115</v>
      </c>
      <c r="K2858">
        <v>1433897647</v>
      </c>
      <c r="L2858" s="10">
        <f t="shared" si="180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4.8666666666666636</v>
      </c>
      <c r="R2858" s="7">
        <f t="shared" si="181"/>
        <v>76</v>
      </c>
      <c r="S2858" t="s">
        <v>8321</v>
      </c>
      <c r="T2858" t="s">
        <v>8322</v>
      </c>
    </row>
    <row r="2859" spans="1:20" ht="57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9"/>
        <v>42786.75</v>
      </c>
      <c r="K2859">
        <v>1482444295</v>
      </c>
      <c r="L2859" s="10">
        <f t="shared" si="180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19.736842105263154</v>
      </c>
      <c r="R2859" s="7">
        <f t="shared" si="181"/>
        <v>3757.5</v>
      </c>
      <c r="S2859" t="s">
        <v>8321</v>
      </c>
      <c r="T2859" t="s">
        <v>8322</v>
      </c>
    </row>
    <row r="2860" spans="1:20" ht="42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9"/>
        <v>41978.477777777778</v>
      </c>
      <c r="K2860">
        <v>1415711095</v>
      </c>
      <c r="L2860" s="10">
        <f t="shared" si="180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7">
        <f t="shared" si="181"/>
        <v>0</v>
      </c>
      <c r="S2860" t="s">
        <v>8321</v>
      </c>
      <c r="T2860" t="s">
        <v>8322</v>
      </c>
    </row>
    <row r="2861" spans="1:20" ht="28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9"/>
        <v>42293.362314814818</v>
      </c>
      <c r="K2861">
        <v>1439800904</v>
      </c>
      <c r="L2861" s="10">
        <f t="shared" si="180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1.749999999999996</v>
      </c>
      <c r="R2861" s="7">
        <f t="shared" si="181"/>
        <v>18</v>
      </c>
      <c r="S2861" t="s">
        <v>8321</v>
      </c>
      <c r="T2861" t="s">
        <v>8322</v>
      </c>
    </row>
    <row r="2862" spans="1:20" ht="42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9"/>
        <v>42540.800648148142</v>
      </c>
      <c r="K2862">
        <v>1461179576</v>
      </c>
      <c r="L2862" s="10">
        <f t="shared" si="180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</v>
      </c>
      <c r="R2862" s="7">
        <f t="shared" si="181"/>
        <v>137.5</v>
      </c>
      <c r="S2862" t="s">
        <v>8321</v>
      </c>
      <c r="T2862" t="s">
        <v>8322</v>
      </c>
    </row>
    <row r="2863" spans="1:20" ht="42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9"/>
        <v>42271.590833333335</v>
      </c>
      <c r="K2863">
        <v>1441894248</v>
      </c>
      <c r="L2863" s="10">
        <f t="shared" si="180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31.999999999999996</v>
      </c>
      <c r="R2863" s="7">
        <f t="shared" si="181"/>
        <v>41.5</v>
      </c>
      <c r="S2863" t="s">
        <v>8321</v>
      </c>
      <c r="T2863" t="s">
        <v>8322</v>
      </c>
    </row>
    <row r="2864" spans="1:20" ht="42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9"/>
        <v>41814.789687500001</v>
      </c>
      <c r="K2864">
        <v>1401044229</v>
      </c>
      <c r="L2864" s="10">
        <f t="shared" si="180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0.43307086614172707</v>
      </c>
      <c r="R2864" s="7">
        <f t="shared" si="181"/>
        <v>29</v>
      </c>
      <c r="S2864" t="s">
        <v>8321</v>
      </c>
      <c r="T2864" t="s">
        <v>8322</v>
      </c>
    </row>
    <row r="2865" spans="1:20" ht="42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9"/>
        <v>41891.675034722226</v>
      </c>
      <c r="K2865">
        <v>1405095123</v>
      </c>
      <c r="L2865" s="10">
        <f t="shared" si="180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3.9999999999995595E-2</v>
      </c>
      <c r="R2865" s="7">
        <f t="shared" si="181"/>
        <v>10.5</v>
      </c>
      <c r="S2865" t="s">
        <v>8321</v>
      </c>
      <c r="T2865" t="s">
        <v>8322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9"/>
        <v>42202.554166666669</v>
      </c>
      <c r="K2866">
        <v>1434552207</v>
      </c>
      <c r="L2866" s="10">
        <f t="shared" si="180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1.6000000000000014</v>
      </c>
      <c r="R2866" s="7">
        <f t="shared" si="181"/>
        <v>21.5</v>
      </c>
      <c r="S2866" t="s">
        <v>8321</v>
      </c>
      <c r="T2866" t="s">
        <v>8322</v>
      </c>
    </row>
    <row r="2867" spans="1:20" ht="42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9"/>
        <v>42010.114108796297</v>
      </c>
      <c r="K2867">
        <v>1415328259</v>
      </c>
      <c r="L2867" s="10">
        <f t="shared" si="180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7">
        <f t="shared" si="181"/>
        <v>0</v>
      </c>
      <c r="S2867" t="s">
        <v>8321</v>
      </c>
      <c r="T2867" t="s">
        <v>8322</v>
      </c>
    </row>
    <row r="2868" spans="1:20" ht="42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9"/>
        <v>42657.916666666672</v>
      </c>
      <c r="K2868">
        <v>1473893721</v>
      </c>
      <c r="L2868" s="10">
        <f t="shared" si="180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0.9000000000000008</v>
      </c>
      <c r="R2868" s="7">
        <f t="shared" si="181"/>
        <v>23.5</v>
      </c>
      <c r="S2868" t="s">
        <v>8321</v>
      </c>
      <c r="T2868" t="s">
        <v>8322</v>
      </c>
    </row>
    <row r="2869" spans="1:20" ht="42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9"/>
        <v>42555.166666666672</v>
      </c>
      <c r="K2869">
        <v>1465533672</v>
      </c>
      <c r="L2869" s="10">
        <f t="shared" si="180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20.16</v>
      </c>
      <c r="R2869" s="7">
        <f t="shared" si="181"/>
        <v>257</v>
      </c>
      <c r="S2869" t="s">
        <v>8321</v>
      </c>
      <c r="T2869" t="s">
        <v>8322</v>
      </c>
    </row>
    <row r="2870" spans="1:20" ht="42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9"/>
        <v>42648.827013888891</v>
      </c>
      <c r="K2870">
        <v>1473105054</v>
      </c>
      <c r="L2870" s="10">
        <f t="shared" si="180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42.011733333333332</v>
      </c>
      <c r="R2870" s="7">
        <f t="shared" si="181"/>
        <v>3180.88</v>
      </c>
      <c r="S2870" t="s">
        <v>8321</v>
      </c>
      <c r="T2870" t="s">
        <v>8322</v>
      </c>
    </row>
    <row r="2871" spans="1:20" ht="57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9"/>
        <v>42570.593530092592</v>
      </c>
      <c r="K2871">
        <v>1466345681</v>
      </c>
      <c r="L2871" s="10">
        <f t="shared" si="180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0.88500000000000245</v>
      </c>
      <c r="R2871" s="7">
        <f t="shared" si="181"/>
        <v>91</v>
      </c>
      <c r="S2871" t="s">
        <v>8321</v>
      </c>
      <c r="T2871" t="s">
        <v>8322</v>
      </c>
    </row>
    <row r="2872" spans="1:20" ht="42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9"/>
        <v>41776.189409722225</v>
      </c>
      <c r="K2872">
        <v>1397709165</v>
      </c>
      <c r="L2872" s="10">
        <f t="shared" si="180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15.000000000000002</v>
      </c>
      <c r="R2872" s="7">
        <f t="shared" si="181"/>
        <v>379.5</v>
      </c>
      <c r="S2872" t="s">
        <v>8321</v>
      </c>
      <c r="T2872" t="s">
        <v>8322</v>
      </c>
    </row>
    <row r="2873" spans="1:20" ht="42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9"/>
        <v>41994.738576388889</v>
      </c>
      <c r="K2873">
        <v>1417455813</v>
      </c>
      <c r="L2873" s="10">
        <f t="shared" si="180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4.6699999999999964</v>
      </c>
      <c r="R2873" s="7">
        <f t="shared" si="181"/>
        <v>240</v>
      </c>
      <c r="S2873" t="s">
        <v>8321</v>
      </c>
      <c r="T2873" t="s">
        <v>8322</v>
      </c>
    </row>
    <row r="2874" spans="1:20" ht="28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9"/>
        <v>42175.11618055556</v>
      </c>
      <c r="K2874">
        <v>1429584438</v>
      </c>
      <c r="L2874" s="10">
        <f t="shared" si="180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ref="Q2874:Q2937" si="182">(1+((E2874-D2874)/D2874))*100</f>
        <v>0</v>
      </c>
      <c r="R2874" s="7">
        <f t="shared" si="181"/>
        <v>0</v>
      </c>
      <c r="S2874" t="s">
        <v>8321</v>
      </c>
      <c r="T2874" t="s">
        <v>8322</v>
      </c>
    </row>
    <row r="2875" spans="1:20" ht="42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9"/>
        <v>42032.817488425921</v>
      </c>
      <c r="K2875">
        <v>1419881831</v>
      </c>
      <c r="L2875" s="10">
        <f t="shared" si="180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82"/>
        <v>38.119999999999997</v>
      </c>
      <c r="R2875" s="7">
        <f t="shared" si="181"/>
        <v>480.5</v>
      </c>
      <c r="S2875" t="s">
        <v>8321</v>
      </c>
      <c r="T2875" t="s">
        <v>8322</v>
      </c>
    </row>
    <row r="2876" spans="1:20" ht="42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9"/>
        <v>42752.84474537037</v>
      </c>
      <c r="K2876">
        <v>1482092186</v>
      </c>
      <c r="L2876" s="10">
        <f t="shared" si="180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82"/>
        <v>5.4200000000000026</v>
      </c>
      <c r="R2876" s="7">
        <f t="shared" si="181"/>
        <v>137</v>
      </c>
      <c r="S2876" t="s">
        <v>8321</v>
      </c>
      <c r="T2876" t="s">
        <v>8322</v>
      </c>
    </row>
    <row r="2877" spans="1:20" ht="42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9"/>
        <v>42495.128391203703</v>
      </c>
      <c r="K2877">
        <v>1459825493</v>
      </c>
      <c r="L2877" s="10">
        <f t="shared" si="180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82"/>
        <v>3.4999999999996145E-2</v>
      </c>
      <c r="R2877" s="7">
        <f t="shared" si="181"/>
        <v>5</v>
      </c>
      <c r="S2877" t="s">
        <v>8321</v>
      </c>
      <c r="T2877" t="s">
        <v>8322</v>
      </c>
    </row>
    <row r="2878" spans="1:20" ht="42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9"/>
        <v>42201.743969907402</v>
      </c>
      <c r="K2878">
        <v>1434477079</v>
      </c>
      <c r="L2878" s="10">
        <f t="shared" si="180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82"/>
        <v>0</v>
      </c>
      <c r="R2878" s="7">
        <f t="shared" si="181"/>
        <v>0</v>
      </c>
      <c r="S2878" t="s">
        <v>8321</v>
      </c>
      <c r="T2878" t="s">
        <v>8322</v>
      </c>
    </row>
    <row r="2879" spans="1:20" ht="42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9"/>
        <v>42704.708333333328</v>
      </c>
      <c r="K2879">
        <v>1477781724</v>
      </c>
      <c r="L2879" s="10">
        <f t="shared" si="180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82"/>
        <v>10.833333333333329</v>
      </c>
      <c r="R2879" s="7">
        <f t="shared" si="181"/>
        <v>328</v>
      </c>
      <c r="S2879" t="s">
        <v>8321</v>
      </c>
      <c r="T2879" t="s">
        <v>8322</v>
      </c>
    </row>
    <row r="2880" spans="1:20" ht="42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9"/>
        <v>42188.615682870368</v>
      </c>
      <c r="K2880">
        <v>1430750795</v>
      </c>
      <c r="L2880" s="10">
        <f t="shared" si="180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82"/>
        <v>2.1000000000000019</v>
      </c>
      <c r="R2880" s="7">
        <f t="shared" si="181"/>
        <v>33.5</v>
      </c>
      <c r="S2880" t="s">
        <v>8321</v>
      </c>
      <c r="T2880" t="s">
        <v>8322</v>
      </c>
    </row>
    <row r="2881" spans="1:20" ht="42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9"/>
        <v>42389.725243055553</v>
      </c>
      <c r="K2881">
        <v>1450718661</v>
      </c>
      <c r="L2881" s="10">
        <f t="shared" si="180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82"/>
        <v>0.25892857142857384</v>
      </c>
      <c r="R2881" s="7">
        <f t="shared" si="181"/>
        <v>15</v>
      </c>
      <c r="S2881" t="s">
        <v>8321</v>
      </c>
      <c r="T2881" t="s">
        <v>8322</v>
      </c>
    </row>
    <row r="2882" spans="1:20" ht="42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9"/>
        <v>42236.711805555555</v>
      </c>
      <c r="K2882">
        <v>1436305452</v>
      </c>
      <c r="L2882" s="10">
        <f t="shared" si="180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82"/>
        <v>23.333333333333329</v>
      </c>
      <c r="R2882" s="7">
        <f t="shared" si="181"/>
        <v>1414.5</v>
      </c>
      <c r="S2882" t="s">
        <v>8321</v>
      </c>
      <c r="T2882" t="s">
        <v>8322</v>
      </c>
    </row>
    <row r="2883" spans="1:20" ht="42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3">(((I2883/60)/60)/24)+DATE(1970,1,1)</f>
        <v>41976.639305555553</v>
      </c>
      <c r="K2883">
        <v>1412432436</v>
      </c>
      <c r="L2883" s="10">
        <f t="shared" ref="L2883:L2946" si="184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2"/>
        <v>0</v>
      </c>
      <c r="R2883" s="7">
        <f t="shared" ref="R2883:R2946" si="185">AVERAGE(E2883,N2883)</f>
        <v>0</v>
      </c>
      <c r="S2883" t="s">
        <v>8321</v>
      </c>
      <c r="T2883" t="s">
        <v>8322</v>
      </c>
    </row>
    <row r="2884" spans="1:20" ht="42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3"/>
        <v>42491.596273148149</v>
      </c>
      <c r="K2884">
        <v>1459520318</v>
      </c>
      <c r="L2884" s="10">
        <f t="shared" si="184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33.599999999999994</v>
      </c>
      <c r="R2884" s="7">
        <f t="shared" si="185"/>
        <v>128</v>
      </c>
      <c r="S2884" t="s">
        <v>8321</v>
      </c>
      <c r="T2884" t="s">
        <v>8322</v>
      </c>
    </row>
    <row r="2885" spans="1:20" ht="42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3"/>
        <v>42406.207638888889</v>
      </c>
      <c r="K2885">
        <v>1451684437</v>
      </c>
      <c r="L2885" s="10">
        <f t="shared" si="184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19.079999999999998</v>
      </c>
      <c r="R2885" s="7">
        <f t="shared" si="185"/>
        <v>956.5</v>
      </c>
      <c r="S2885" t="s">
        <v>8321</v>
      </c>
      <c r="T2885" t="s">
        <v>8322</v>
      </c>
    </row>
    <row r="2886" spans="1:20" ht="28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3"/>
        <v>41978.727256944447</v>
      </c>
      <c r="K2886">
        <v>1415208435</v>
      </c>
      <c r="L2886" s="10">
        <f t="shared" si="184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0.41111111111110654</v>
      </c>
      <c r="R2886" s="7">
        <f t="shared" si="185"/>
        <v>94.5</v>
      </c>
      <c r="S2886" t="s">
        <v>8321</v>
      </c>
      <c r="T2886" t="s">
        <v>8322</v>
      </c>
    </row>
    <row r="2887" spans="1:20" ht="28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3"/>
        <v>42077.034733796296</v>
      </c>
      <c r="K2887">
        <v>1423705801</v>
      </c>
      <c r="L2887" s="10">
        <f t="shared" si="184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32.499999999999993</v>
      </c>
      <c r="R2887" s="7">
        <f t="shared" si="185"/>
        <v>67.5</v>
      </c>
      <c r="S2887" t="s">
        <v>8321</v>
      </c>
      <c r="T2887" t="s">
        <v>8322</v>
      </c>
    </row>
    <row r="2888" spans="1:20" ht="42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3"/>
        <v>42266.165972222225</v>
      </c>
      <c r="K2888">
        <v>1442243484</v>
      </c>
      <c r="L2888" s="10">
        <f t="shared" si="184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5.0000000000000044</v>
      </c>
      <c r="R2888" s="7">
        <f t="shared" si="185"/>
        <v>5.5</v>
      </c>
      <c r="S2888" t="s">
        <v>8321</v>
      </c>
      <c r="T2888" t="s">
        <v>8322</v>
      </c>
    </row>
    <row r="2889" spans="1:20" ht="42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3"/>
        <v>42015.427361111113</v>
      </c>
      <c r="K2889">
        <v>1418379324</v>
      </c>
      <c r="L2889" s="10">
        <f t="shared" si="184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0.16666666666667052</v>
      </c>
      <c r="R2889" s="7">
        <f t="shared" si="185"/>
        <v>3</v>
      </c>
      <c r="S2889" t="s">
        <v>8321</v>
      </c>
      <c r="T2889" t="s">
        <v>8322</v>
      </c>
    </row>
    <row r="2890" spans="1:20" ht="42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3"/>
        <v>41930.207638888889</v>
      </c>
      <c r="K2890">
        <v>1412945440</v>
      </c>
      <c r="L2890" s="10">
        <f t="shared" si="184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7">
        <f t="shared" si="185"/>
        <v>0</v>
      </c>
      <c r="S2890" t="s">
        <v>8321</v>
      </c>
      <c r="T2890" t="s">
        <v>8322</v>
      </c>
    </row>
    <row r="2891" spans="1:20" ht="42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3"/>
        <v>41880.863252314812</v>
      </c>
      <c r="K2891">
        <v>1406752985</v>
      </c>
      <c r="L2891" s="10">
        <f t="shared" si="184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38.06666666666667</v>
      </c>
      <c r="R2891" s="7">
        <f t="shared" si="185"/>
        <v>578</v>
      </c>
      <c r="S2891" t="s">
        <v>8321</v>
      </c>
      <c r="T2891" t="s">
        <v>8322</v>
      </c>
    </row>
    <row r="2892" spans="1:20" ht="42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3"/>
        <v>41860.125</v>
      </c>
      <c r="K2892">
        <v>1405100992</v>
      </c>
      <c r="L2892" s="10">
        <f t="shared" si="184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1.0499999999999954</v>
      </c>
      <c r="R2892" s="7">
        <f t="shared" si="185"/>
        <v>12</v>
      </c>
      <c r="S2892" t="s">
        <v>8321</v>
      </c>
      <c r="T2892" t="s">
        <v>8322</v>
      </c>
    </row>
    <row r="2893" spans="1:20" ht="42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3"/>
        <v>42475.84175925926</v>
      </c>
      <c r="K2893">
        <v>1455570728</v>
      </c>
      <c r="L2893" s="10">
        <f t="shared" si="184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2.7299999999999991</v>
      </c>
      <c r="R2893" s="7">
        <f t="shared" si="185"/>
        <v>141.5</v>
      </c>
      <c r="S2893" t="s">
        <v>8321</v>
      </c>
      <c r="T2893" t="s">
        <v>8322</v>
      </c>
    </row>
    <row r="2894" spans="1:20" ht="42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3"/>
        <v>41876.875</v>
      </c>
      <c r="K2894">
        <v>1408381704</v>
      </c>
      <c r="L2894" s="10">
        <f t="shared" si="184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9.0909090909090935</v>
      </c>
      <c r="R2894" s="7">
        <f t="shared" si="185"/>
        <v>258.5</v>
      </c>
      <c r="S2894" t="s">
        <v>8321</v>
      </c>
      <c r="T2894" t="s">
        <v>8322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3"/>
        <v>42013.083333333328</v>
      </c>
      <c r="K2895">
        <v>1415644395</v>
      </c>
      <c r="L2895" s="10">
        <f t="shared" si="184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0.50000000000000044</v>
      </c>
      <c r="R2895" s="7">
        <f t="shared" si="185"/>
        <v>13.5</v>
      </c>
      <c r="S2895" t="s">
        <v>8321</v>
      </c>
      <c r="T2895" t="s">
        <v>8322</v>
      </c>
    </row>
    <row r="2896" spans="1:20" ht="28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3"/>
        <v>42097.944618055553</v>
      </c>
      <c r="K2896">
        <v>1422920415</v>
      </c>
      <c r="L2896" s="10">
        <f t="shared" si="184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7">
        <f t="shared" si="185"/>
        <v>0</v>
      </c>
      <c r="S2896" t="s">
        <v>8321</v>
      </c>
      <c r="T2896" t="s">
        <v>8322</v>
      </c>
    </row>
    <row r="2897" spans="1:20" ht="42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3"/>
        <v>41812.875</v>
      </c>
      <c r="K2897">
        <v>1403356792</v>
      </c>
      <c r="L2897" s="10">
        <f t="shared" si="184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4.6000000000000041</v>
      </c>
      <c r="R2897" s="7">
        <f t="shared" si="185"/>
        <v>13.5</v>
      </c>
      <c r="S2897" t="s">
        <v>8321</v>
      </c>
      <c r="T2897" t="s">
        <v>8322</v>
      </c>
    </row>
    <row r="2898" spans="1:20" ht="42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3"/>
        <v>42716.25</v>
      </c>
      <c r="K2898">
        <v>1480283321</v>
      </c>
      <c r="L2898" s="10">
        <f t="shared" si="184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20.833333333333336</v>
      </c>
      <c r="R2898" s="7">
        <f t="shared" si="185"/>
        <v>318.5</v>
      </c>
      <c r="S2898" t="s">
        <v>8321</v>
      </c>
      <c r="T2898" t="s">
        <v>8322</v>
      </c>
    </row>
    <row r="2899" spans="1:20" ht="42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3"/>
        <v>42288.645196759258</v>
      </c>
      <c r="K2899">
        <v>1441985458</v>
      </c>
      <c r="L2899" s="10">
        <f t="shared" si="184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4.5833333333333286</v>
      </c>
      <c r="R2899" s="7">
        <f t="shared" si="185"/>
        <v>276.5</v>
      </c>
      <c r="S2899" t="s">
        <v>8321</v>
      </c>
      <c r="T2899" t="s">
        <v>8322</v>
      </c>
    </row>
    <row r="2900" spans="1:20" ht="42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3"/>
        <v>42308.664965277778</v>
      </c>
      <c r="K2900">
        <v>1443715053</v>
      </c>
      <c r="L2900" s="10">
        <f t="shared" si="184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4.2133333333333356</v>
      </c>
      <c r="R2900" s="7">
        <f t="shared" si="185"/>
        <v>164</v>
      </c>
      <c r="S2900" t="s">
        <v>8321</v>
      </c>
      <c r="T2900" t="s">
        <v>8322</v>
      </c>
    </row>
    <row r="2901" spans="1:20" ht="42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3"/>
        <v>42575.078217592592</v>
      </c>
      <c r="K2901">
        <v>1464141158</v>
      </c>
      <c r="L2901" s="10">
        <f t="shared" si="184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7">
        <f t="shared" si="185"/>
        <v>0</v>
      </c>
      <c r="S2901" t="s">
        <v>8321</v>
      </c>
      <c r="T2901" t="s">
        <v>8322</v>
      </c>
    </row>
    <row r="2902" spans="1:20" ht="57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3"/>
        <v>41860.234166666669</v>
      </c>
      <c r="K2902">
        <v>1404970632</v>
      </c>
      <c r="L2902" s="10">
        <f t="shared" si="184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61.909090909090914</v>
      </c>
      <c r="R2902" s="7">
        <f t="shared" si="185"/>
        <v>1706</v>
      </c>
      <c r="S2902" t="s">
        <v>8321</v>
      </c>
      <c r="T2902" t="s">
        <v>8322</v>
      </c>
    </row>
    <row r="2903" spans="1:20" ht="42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3"/>
        <v>42042.904386574075</v>
      </c>
      <c r="K2903">
        <v>1418161339</v>
      </c>
      <c r="L2903" s="10">
        <f t="shared" si="184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0.80000000000000071</v>
      </c>
      <c r="R2903" s="7">
        <f t="shared" si="185"/>
        <v>4</v>
      </c>
      <c r="S2903" t="s">
        <v>8321</v>
      </c>
      <c r="T2903" t="s">
        <v>8322</v>
      </c>
    </row>
    <row r="2904" spans="1:20" ht="42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3"/>
        <v>42240.439768518518</v>
      </c>
      <c r="K2904">
        <v>1437820396</v>
      </c>
      <c r="L2904" s="10">
        <f t="shared" si="184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1.6666666666664831E-2</v>
      </c>
      <c r="R2904" s="7">
        <f t="shared" si="185"/>
        <v>13</v>
      </c>
      <c r="S2904" t="s">
        <v>8321</v>
      </c>
      <c r="T2904" t="s">
        <v>8322</v>
      </c>
    </row>
    <row r="2905" spans="1:20" ht="42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3"/>
        <v>42256.166874999995</v>
      </c>
      <c r="K2905">
        <v>1436587218</v>
      </c>
      <c r="L2905" s="10">
        <f t="shared" si="184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0.78000000000000291</v>
      </c>
      <c r="R2905" s="7">
        <f t="shared" si="185"/>
        <v>21.5</v>
      </c>
      <c r="S2905" t="s">
        <v>8321</v>
      </c>
      <c r="T2905" t="s">
        <v>8322</v>
      </c>
    </row>
    <row r="2906" spans="1:20" ht="42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3"/>
        <v>41952.5</v>
      </c>
      <c r="K2906">
        <v>1414538031</v>
      </c>
      <c r="L2906" s="10">
        <f t="shared" si="184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5.0000000000000044</v>
      </c>
      <c r="R2906" s="7">
        <f t="shared" si="185"/>
        <v>39.5</v>
      </c>
      <c r="S2906" t="s">
        <v>8321</v>
      </c>
      <c r="T2906" t="s">
        <v>8322</v>
      </c>
    </row>
    <row r="2907" spans="1:20" ht="42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3"/>
        <v>42620.056863425925</v>
      </c>
      <c r="K2907">
        <v>1472001713</v>
      </c>
      <c r="L2907" s="10">
        <f t="shared" si="184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17.771428571428572</v>
      </c>
      <c r="R2907" s="7">
        <f t="shared" si="185"/>
        <v>319.5</v>
      </c>
      <c r="S2907" t="s">
        <v>8321</v>
      </c>
      <c r="T2907" t="s">
        <v>8322</v>
      </c>
    </row>
    <row r="2908" spans="1:20" ht="42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3"/>
        <v>42217.041666666672</v>
      </c>
      <c r="K2908">
        <v>1436888066</v>
      </c>
      <c r="L2908" s="10">
        <f t="shared" si="184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9.4166666666666625</v>
      </c>
      <c r="R2908" s="7">
        <f t="shared" si="185"/>
        <v>286</v>
      </c>
      <c r="S2908" t="s">
        <v>8321</v>
      </c>
      <c r="T2908" t="s">
        <v>8322</v>
      </c>
    </row>
    <row r="2909" spans="1:20" ht="42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3"/>
        <v>42504.877743055549</v>
      </c>
      <c r="K2909">
        <v>1458075837</v>
      </c>
      <c r="L2909" s="10">
        <f t="shared" si="184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8.0000000000002292E-2</v>
      </c>
      <c r="R2909" s="7">
        <f t="shared" si="185"/>
        <v>2</v>
      </c>
      <c r="S2909" t="s">
        <v>8321</v>
      </c>
      <c r="T2909" t="s">
        <v>8322</v>
      </c>
    </row>
    <row r="2910" spans="1:20" ht="57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3"/>
        <v>42529.731701388882</v>
      </c>
      <c r="K2910">
        <v>1462815219</v>
      </c>
      <c r="L2910" s="10">
        <f t="shared" si="184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2.7499999999999969</v>
      </c>
      <c r="R2910" s="7">
        <f t="shared" si="185"/>
        <v>134.5</v>
      </c>
      <c r="S2910" t="s">
        <v>8321</v>
      </c>
      <c r="T2910" t="s">
        <v>8322</v>
      </c>
    </row>
    <row r="2911" spans="1:20" ht="42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3"/>
        <v>41968.823611111111</v>
      </c>
      <c r="K2911">
        <v>1413527001</v>
      </c>
      <c r="L2911" s="10">
        <f t="shared" si="184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1.1111111111106187E-2</v>
      </c>
      <c r="R2911" s="7">
        <f t="shared" si="185"/>
        <v>10.5</v>
      </c>
      <c r="S2911" t="s">
        <v>8321</v>
      </c>
      <c r="T2911" t="s">
        <v>8322</v>
      </c>
    </row>
    <row r="2912" spans="1:20" ht="42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3"/>
        <v>42167.841284722221</v>
      </c>
      <c r="K2912">
        <v>1428955887</v>
      </c>
      <c r="L2912" s="10">
        <f t="shared" si="184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3.3333333333329662E-3</v>
      </c>
      <c r="R2912" s="7">
        <f t="shared" si="185"/>
        <v>1</v>
      </c>
      <c r="S2912" t="s">
        <v>8321</v>
      </c>
      <c r="T2912" t="s">
        <v>8322</v>
      </c>
    </row>
    <row r="2913" spans="1:20" ht="42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3"/>
        <v>42182.768819444449</v>
      </c>
      <c r="K2913">
        <v>1431973626</v>
      </c>
      <c r="L2913" s="10">
        <f t="shared" si="184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36.5</v>
      </c>
      <c r="R2913" s="7">
        <f t="shared" si="185"/>
        <v>335.5</v>
      </c>
      <c r="S2913" t="s">
        <v>8321</v>
      </c>
      <c r="T2913" t="s">
        <v>8322</v>
      </c>
    </row>
    <row r="2914" spans="1:20" ht="42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3"/>
        <v>42384.131643518514</v>
      </c>
      <c r="K2914">
        <v>1450235374</v>
      </c>
      <c r="L2914" s="10">
        <f t="shared" si="184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14.058171745152359</v>
      </c>
      <c r="R2914" s="7">
        <f t="shared" si="185"/>
        <v>1028</v>
      </c>
      <c r="S2914" t="s">
        <v>8321</v>
      </c>
      <c r="T2914" t="s">
        <v>8322</v>
      </c>
    </row>
    <row r="2915" spans="1:20" ht="42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3"/>
        <v>41888.922905092593</v>
      </c>
      <c r="K2915">
        <v>1404857339</v>
      </c>
      <c r="L2915" s="10">
        <f t="shared" si="184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1.9999999999997797E-2</v>
      </c>
      <c r="R2915" s="7">
        <f t="shared" si="185"/>
        <v>2</v>
      </c>
      <c r="S2915" t="s">
        <v>8321</v>
      </c>
      <c r="T2915" t="s">
        <v>8322</v>
      </c>
    </row>
    <row r="2916" spans="1:20" ht="28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3"/>
        <v>42077.865671296298</v>
      </c>
      <c r="K2916">
        <v>1421185594</v>
      </c>
      <c r="L2916" s="10">
        <f t="shared" si="184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4.0000000000040004E-3</v>
      </c>
      <c r="R2916" s="7">
        <f t="shared" si="185"/>
        <v>1</v>
      </c>
      <c r="S2916" t="s">
        <v>8321</v>
      </c>
      <c r="T2916" t="s">
        <v>8322</v>
      </c>
    </row>
    <row r="2917" spans="1:20" ht="42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3"/>
        <v>42445.356365740736</v>
      </c>
      <c r="K2917">
        <v>1455528790</v>
      </c>
      <c r="L2917" s="10">
        <f t="shared" si="184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61.1</v>
      </c>
      <c r="R2917" s="7">
        <f t="shared" si="185"/>
        <v>307</v>
      </c>
      <c r="S2917" t="s">
        <v>8321</v>
      </c>
      <c r="T2917" t="s">
        <v>8322</v>
      </c>
    </row>
    <row r="2918" spans="1:20" ht="42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3"/>
        <v>41778.476724537039</v>
      </c>
      <c r="K2918">
        <v>1398511589</v>
      </c>
      <c r="L2918" s="10">
        <f t="shared" si="184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7.8378378378378351</v>
      </c>
      <c r="R2918" s="7">
        <f t="shared" si="185"/>
        <v>76</v>
      </c>
      <c r="S2918" t="s">
        <v>8321</v>
      </c>
      <c r="T2918" t="s">
        <v>8322</v>
      </c>
    </row>
    <row r="2919" spans="1:20" ht="42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3"/>
        <v>42263.234340277777</v>
      </c>
      <c r="K2919">
        <v>1440826647</v>
      </c>
      <c r="L2919" s="10">
        <f t="shared" si="184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21.85</v>
      </c>
      <c r="R2919" s="7">
        <f t="shared" si="185"/>
        <v>223</v>
      </c>
      <c r="S2919" t="s">
        <v>8321</v>
      </c>
      <c r="T2919" t="s">
        <v>8322</v>
      </c>
    </row>
    <row r="2920" spans="1:20" ht="42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3"/>
        <v>42306.629710648151</v>
      </c>
      <c r="K2920">
        <v>1443712007</v>
      </c>
      <c r="L2920" s="10">
        <f t="shared" si="184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27.24</v>
      </c>
      <c r="R2920" s="7">
        <f t="shared" si="185"/>
        <v>691</v>
      </c>
      <c r="S2920" t="s">
        <v>8321</v>
      </c>
      <c r="T2920" t="s">
        <v>8322</v>
      </c>
    </row>
    <row r="2921" spans="1:20" ht="42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3"/>
        <v>41856.61954861111</v>
      </c>
      <c r="K2921">
        <v>1404658329</v>
      </c>
      <c r="L2921" s="10">
        <f t="shared" si="184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8.4999999999999964</v>
      </c>
      <c r="R2921" s="7">
        <f t="shared" si="185"/>
        <v>28.5</v>
      </c>
      <c r="S2921" t="s">
        <v>8321</v>
      </c>
      <c r="T2921" t="s">
        <v>8322</v>
      </c>
    </row>
    <row r="2922" spans="1:20" ht="42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3"/>
        <v>42088.750810185185</v>
      </c>
      <c r="K2922">
        <v>1424718070</v>
      </c>
      <c r="L2922" s="10">
        <f t="shared" si="184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26.839999999999996</v>
      </c>
      <c r="R2922" s="7">
        <f t="shared" si="185"/>
        <v>342</v>
      </c>
      <c r="S2922" t="s">
        <v>8321</v>
      </c>
      <c r="T2922" t="s">
        <v>8322</v>
      </c>
    </row>
    <row r="2923" spans="1:20" ht="28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3"/>
        <v>41907.886620370373</v>
      </c>
      <c r="K2923">
        <v>1409087804</v>
      </c>
      <c r="L2923" s="10">
        <f t="shared" si="184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129</v>
      </c>
      <c r="R2923" s="7">
        <f t="shared" si="185"/>
        <v>66</v>
      </c>
      <c r="S2923" t="s">
        <v>8321</v>
      </c>
      <c r="T2923" t="s">
        <v>8363</v>
      </c>
    </row>
    <row r="2924" spans="1:20" ht="42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3"/>
        <v>42142.874155092592</v>
      </c>
      <c r="K2924">
        <v>1428094727</v>
      </c>
      <c r="L2924" s="10">
        <f t="shared" si="184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100</v>
      </c>
      <c r="R2924" s="7">
        <f t="shared" si="185"/>
        <v>253</v>
      </c>
      <c r="S2924" t="s">
        <v>8321</v>
      </c>
      <c r="T2924" t="s">
        <v>8363</v>
      </c>
    </row>
    <row r="2925" spans="1:20" ht="42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3"/>
        <v>42028.125</v>
      </c>
      <c r="K2925">
        <v>1420774779</v>
      </c>
      <c r="L2925" s="10">
        <f t="shared" si="184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100</v>
      </c>
      <c r="R2925" s="7">
        <f t="shared" si="185"/>
        <v>155</v>
      </c>
      <c r="S2925" t="s">
        <v>8321</v>
      </c>
      <c r="T2925" t="s">
        <v>8363</v>
      </c>
    </row>
    <row r="2926" spans="1:20" ht="42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3"/>
        <v>42133.165972222225</v>
      </c>
      <c r="K2926">
        <v>1428585710</v>
      </c>
      <c r="L2926" s="10">
        <f t="shared" si="184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103.2</v>
      </c>
      <c r="R2926" s="7">
        <f t="shared" si="185"/>
        <v>12973.5</v>
      </c>
      <c r="S2926" t="s">
        <v>8321</v>
      </c>
      <c r="T2926" t="s">
        <v>8363</v>
      </c>
    </row>
    <row r="2927" spans="1:20" ht="42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3"/>
        <v>41893.584120370368</v>
      </c>
      <c r="K2927">
        <v>1407852068</v>
      </c>
      <c r="L2927" s="10">
        <f t="shared" si="184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102.44597777777777</v>
      </c>
      <c r="R2927" s="7">
        <f t="shared" si="185"/>
        <v>23149.845000000001</v>
      </c>
      <c r="S2927" t="s">
        <v>8321</v>
      </c>
      <c r="T2927" t="s">
        <v>8363</v>
      </c>
    </row>
    <row r="2928" spans="1:20" ht="42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3"/>
        <v>42058.765960648147</v>
      </c>
      <c r="K2928">
        <v>1423506179</v>
      </c>
      <c r="L2928" s="10">
        <f t="shared" si="184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125</v>
      </c>
      <c r="R2928" s="7">
        <f t="shared" si="185"/>
        <v>1900</v>
      </c>
      <c r="S2928" t="s">
        <v>8321</v>
      </c>
      <c r="T2928" t="s">
        <v>8363</v>
      </c>
    </row>
    <row r="2929" spans="1:20" ht="42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3"/>
        <v>41835.208333333336</v>
      </c>
      <c r="K2929">
        <v>1402934629</v>
      </c>
      <c r="L2929" s="10">
        <f t="shared" si="184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130.83333333333334</v>
      </c>
      <c r="R2929" s="7">
        <f t="shared" si="185"/>
        <v>1188</v>
      </c>
      <c r="S2929" t="s">
        <v>8321</v>
      </c>
      <c r="T2929" t="s">
        <v>8363</v>
      </c>
    </row>
    <row r="2930" spans="1:20" ht="28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3"/>
        <v>42433.998217592598</v>
      </c>
      <c r="K2930">
        <v>1454543846</v>
      </c>
      <c r="L2930" s="10">
        <f t="shared" si="184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100</v>
      </c>
      <c r="R2930" s="7">
        <f t="shared" si="185"/>
        <v>512</v>
      </c>
      <c r="S2930" t="s">
        <v>8321</v>
      </c>
      <c r="T2930" t="s">
        <v>8363</v>
      </c>
    </row>
    <row r="2931" spans="1:20" ht="42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3"/>
        <v>41784.564328703702</v>
      </c>
      <c r="K2931">
        <v>1398432758</v>
      </c>
      <c r="L2931" s="10">
        <f t="shared" si="184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102.06937499999999</v>
      </c>
      <c r="R2931" s="7">
        <f t="shared" si="185"/>
        <v>4098.7749999999996</v>
      </c>
      <c r="S2931" t="s">
        <v>8321</v>
      </c>
      <c r="T2931" t="s">
        <v>8363</v>
      </c>
    </row>
    <row r="2932" spans="1:20" ht="42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3"/>
        <v>42131.584074074075</v>
      </c>
      <c r="K2932">
        <v>1428415264</v>
      </c>
      <c r="L2932" s="10">
        <f t="shared" si="184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100.92000000000002</v>
      </c>
      <c r="R2932" s="7">
        <f t="shared" si="185"/>
        <v>5077</v>
      </c>
      <c r="S2932" t="s">
        <v>8321</v>
      </c>
      <c r="T2932" t="s">
        <v>8363</v>
      </c>
    </row>
    <row r="2933" spans="1:20" ht="42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3"/>
        <v>41897.255555555559</v>
      </c>
      <c r="K2933">
        <v>1408604363</v>
      </c>
      <c r="L2933" s="10">
        <f t="shared" si="184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106</v>
      </c>
      <c r="R2933" s="7">
        <f t="shared" si="185"/>
        <v>402</v>
      </c>
      <c r="S2933" t="s">
        <v>8321</v>
      </c>
      <c r="T2933" t="s">
        <v>8363</v>
      </c>
    </row>
    <row r="2934" spans="1:20" ht="42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3"/>
        <v>42056.458333333328</v>
      </c>
      <c r="K2934">
        <v>1421812637</v>
      </c>
      <c r="L2934" s="10">
        <f t="shared" si="184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105.0967741935484</v>
      </c>
      <c r="R2934" s="7">
        <f t="shared" si="185"/>
        <v>1648</v>
      </c>
      <c r="S2934" t="s">
        <v>8321</v>
      </c>
      <c r="T2934" t="s">
        <v>8363</v>
      </c>
    </row>
    <row r="2935" spans="1:20" ht="42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3"/>
        <v>42525.956631944442</v>
      </c>
      <c r="K2935">
        <v>1462489053</v>
      </c>
      <c r="L2935" s="10">
        <f t="shared" si="184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102.76</v>
      </c>
      <c r="R2935" s="7">
        <f t="shared" si="185"/>
        <v>1311.5</v>
      </c>
      <c r="S2935" t="s">
        <v>8321</v>
      </c>
      <c r="T2935" t="s">
        <v>8363</v>
      </c>
    </row>
    <row r="2936" spans="1:20" ht="42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3"/>
        <v>41805.636157407411</v>
      </c>
      <c r="K2936">
        <v>1400253364</v>
      </c>
      <c r="L2936" s="10">
        <f t="shared" si="184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108</v>
      </c>
      <c r="R2936" s="7">
        <f t="shared" si="185"/>
        <v>1368.5</v>
      </c>
      <c r="S2936" t="s">
        <v>8321</v>
      </c>
      <c r="T2936" t="s">
        <v>8363</v>
      </c>
    </row>
    <row r="2937" spans="1:20" ht="42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3"/>
        <v>42611.708333333328</v>
      </c>
      <c r="K2937">
        <v>1467468008</v>
      </c>
      <c r="L2937" s="10">
        <f t="shared" si="184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100.88571428571429</v>
      </c>
      <c r="R2937" s="7">
        <f t="shared" si="185"/>
        <v>1785</v>
      </c>
      <c r="S2937" t="s">
        <v>8321</v>
      </c>
      <c r="T2937" t="s">
        <v>8363</v>
      </c>
    </row>
    <row r="2938" spans="1:20" ht="42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3"/>
        <v>41925.207638888889</v>
      </c>
      <c r="K2938">
        <v>1412091423</v>
      </c>
      <c r="L2938" s="10">
        <f t="shared" si="184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ref="Q2938:Q3001" si="186">(1+((E2938-D2938)/D2938))*100</f>
        <v>128</v>
      </c>
      <c r="R2938" s="7">
        <f t="shared" si="185"/>
        <v>657</v>
      </c>
      <c r="S2938" t="s">
        <v>8321</v>
      </c>
      <c r="T2938" t="s">
        <v>8363</v>
      </c>
    </row>
    <row r="2939" spans="1:20" ht="28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3"/>
        <v>41833.457326388889</v>
      </c>
      <c r="K2939">
        <v>1402657113</v>
      </c>
      <c r="L2939" s="10">
        <f t="shared" si="184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6"/>
        <v>133.33333333333331</v>
      </c>
      <c r="R2939" s="7">
        <f t="shared" si="185"/>
        <v>1027.5</v>
      </c>
      <c r="S2939" t="s">
        <v>8321</v>
      </c>
      <c r="T2939" t="s">
        <v>8363</v>
      </c>
    </row>
    <row r="2940" spans="1:20" ht="42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3"/>
        <v>42034.703865740739</v>
      </c>
      <c r="K2940">
        <v>1420044814</v>
      </c>
      <c r="L2940" s="10">
        <f t="shared" si="184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6"/>
        <v>101.375</v>
      </c>
      <c r="R2940" s="7">
        <f t="shared" si="185"/>
        <v>2043.5</v>
      </c>
      <c r="S2940" t="s">
        <v>8321</v>
      </c>
      <c r="T2940" t="s">
        <v>8363</v>
      </c>
    </row>
    <row r="2941" spans="1:20" ht="42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3"/>
        <v>41879.041666666664</v>
      </c>
      <c r="K2941">
        <v>1406316312</v>
      </c>
      <c r="L2941" s="10">
        <f t="shared" si="184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6"/>
        <v>102.875</v>
      </c>
      <c r="R2941" s="7">
        <f t="shared" si="185"/>
        <v>4127.5</v>
      </c>
      <c r="S2941" t="s">
        <v>8321</v>
      </c>
      <c r="T2941" t="s">
        <v>8363</v>
      </c>
    </row>
    <row r="2942" spans="1:20" ht="42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3"/>
        <v>42022.773356481484</v>
      </c>
      <c r="K2942">
        <v>1418150018</v>
      </c>
      <c r="L2942" s="10">
        <f t="shared" si="184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6"/>
        <v>107.24000000000001</v>
      </c>
      <c r="R2942" s="7">
        <f t="shared" si="185"/>
        <v>1357</v>
      </c>
      <c r="S2942" t="s">
        <v>8321</v>
      </c>
      <c r="T2942" t="s">
        <v>8363</v>
      </c>
    </row>
    <row r="2943" spans="1:20" ht="42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3"/>
        <v>42064.960127314815</v>
      </c>
      <c r="K2943">
        <v>1422658955</v>
      </c>
      <c r="L2943" s="10">
        <f t="shared" si="184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6"/>
        <v>4.0000000000040004E-3</v>
      </c>
      <c r="R2943" s="7">
        <f t="shared" si="185"/>
        <v>1</v>
      </c>
      <c r="S2943" t="s">
        <v>8321</v>
      </c>
      <c r="T2943" t="s">
        <v>8361</v>
      </c>
    </row>
    <row r="2944" spans="1:20" ht="42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3"/>
        <v>42354.845833333333</v>
      </c>
      <c r="K2944">
        <v>1448565459</v>
      </c>
      <c r="L2944" s="10">
        <f t="shared" si="184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6"/>
        <v>20.425000000000004</v>
      </c>
      <c r="R2944" s="7">
        <f t="shared" si="185"/>
        <v>20526</v>
      </c>
      <c r="S2944" t="s">
        <v>8321</v>
      </c>
      <c r="T2944" t="s">
        <v>8361</v>
      </c>
    </row>
    <row r="2945" spans="1:20" ht="42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3"/>
        <v>42107.129398148143</v>
      </c>
      <c r="K2945">
        <v>1426302380</v>
      </c>
      <c r="L2945" s="10">
        <f t="shared" si="184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6"/>
        <v>0</v>
      </c>
      <c r="R2945" s="7">
        <f t="shared" si="185"/>
        <v>0</v>
      </c>
      <c r="S2945" t="s">
        <v>8321</v>
      </c>
      <c r="T2945" t="s">
        <v>8361</v>
      </c>
    </row>
    <row r="2946" spans="1:20" ht="42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3"/>
        <v>42162.9143287037</v>
      </c>
      <c r="K2946">
        <v>1431122198</v>
      </c>
      <c r="L2946" s="10">
        <f t="shared" si="184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6"/>
        <v>1.0000000000000009</v>
      </c>
      <c r="R2946" s="7">
        <f t="shared" si="185"/>
        <v>50.5</v>
      </c>
      <c r="S2946" t="s">
        <v>8321</v>
      </c>
      <c r="T2946" t="s">
        <v>8361</v>
      </c>
    </row>
    <row r="2947" spans="1:20" ht="57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7">(((I2947/60)/60)/24)+DATE(1970,1,1)</f>
        <v>42148.139583333337</v>
      </c>
      <c r="K2947">
        <v>1429845660</v>
      </c>
      <c r="L2947" s="10">
        <f t="shared" ref="L2947:L3010" si="188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6"/>
        <v>0</v>
      </c>
      <c r="R2947" s="7">
        <f t="shared" ref="R2947:R3010" si="189">AVERAGE(E2947,N2947)</f>
        <v>0</v>
      </c>
      <c r="S2947" t="s">
        <v>8321</v>
      </c>
      <c r="T2947" t="s">
        <v>8361</v>
      </c>
    </row>
    <row r="2948" spans="1:20" ht="42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7"/>
        <v>42597.531157407408</v>
      </c>
      <c r="K2948">
        <v>1468673092</v>
      </c>
      <c r="L2948" s="10">
        <f t="shared" si="18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0.10000000000000009</v>
      </c>
      <c r="R2948" s="7">
        <f t="shared" si="189"/>
        <v>2</v>
      </c>
      <c r="S2948" t="s">
        <v>8321</v>
      </c>
      <c r="T2948" t="s">
        <v>8361</v>
      </c>
    </row>
    <row r="2949" spans="1:20" ht="57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7"/>
        <v>42698.715972222228</v>
      </c>
      <c r="K2949">
        <v>1475760567</v>
      </c>
      <c r="L2949" s="10">
        <f t="shared" si="18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4.2880000000000029</v>
      </c>
      <c r="R2949" s="7">
        <f t="shared" si="189"/>
        <v>542.5</v>
      </c>
      <c r="S2949" t="s">
        <v>8321</v>
      </c>
      <c r="T2949" t="s">
        <v>8361</v>
      </c>
    </row>
    <row r="2950" spans="1:20" ht="42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7"/>
        <v>42157.649224537032</v>
      </c>
      <c r="K2950">
        <v>1428075293</v>
      </c>
      <c r="L2950" s="10">
        <f t="shared" si="18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4.8000000000048004E-3</v>
      </c>
      <c r="R2950" s="7">
        <f t="shared" si="189"/>
        <v>16.5</v>
      </c>
      <c r="S2950" t="s">
        <v>8321</v>
      </c>
      <c r="T2950" t="s">
        <v>8361</v>
      </c>
    </row>
    <row r="2951" spans="1:20" ht="42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7"/>
        <v>42327.864780092597</v>
      </c>
      <c r="K2951">
        <v>1445370317</v>
      </c>
      <c r="L2951" s="10">
        <f t="shared" si="18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2.5000000000000022</v>
      </c>
      <c r="R2951" s="7">
        <f t="shared" si="189"/>
        <v>13.5</v>
      </c>
      <c r="S2951" t="s">
        <v>8321</v>
      </c>
      <c r="T2951" t="s">
        <v>8361</v>
      </c>
    </row>
    <row r="2952" spans="1:20" ht="42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7"/>
        <v>42392.36518518519</v>
      </c>
      <c r="K2952">
        <v>1450946752</v>
      </c>
      <c r="L2952" s="10">
        <f t="shared" si="18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7">
        <f t="shared" si="189"/>
        <v>0</v>
      </c>
      <c r="S2952" t="s">
        <v>8321</v>
      </c>
      <c r="T2952" t="s">
        <v>8361</v>
      </c>
    </row>
    <row r="2953" spans="1:20" ht="57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7"/>
        <v>41917.802928240737</v>
      </c>
      <c r="K2953">
        <v>1408648573</v>
      </c>
      <c r="L2953" s="10">
        <f t="shared" si="18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2.1920000000000051</v>
      </c>
      <c r="R2953" s="7">
        <f t="shared" si="189"/>
        <v>577</v>
      </c>
      <c r="S2953" t="s">
        <v>8321</v>
      </c>
      <c r="T2953" t="s">
        <v>8361</v>
      </c>
    </row>
    <row r="2954" spans="1:20" ht="42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7"/>
        <v>42660.166666666672</v>
      </c>
      <c r="K2954">
        <v>1473957239</v>
      </c>
      <c r="L2954" s="10">
        <f t="shared" si="18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8.0250000000000039</v>
      </c>
      <c r="R2954" s="7">
        <f t="shared" si="189"/>
        <v>806.5</v>
      </c>
      <c r="S2954" t="s">
        <v>8321</v>
      </c>
      <c r="T2954" t="s">
        <v>8361</v>
      </c>
    </row>
    <row r="2955" spans="1:20" ht="42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7"/>
        <v>42285.791909722218</v>
      </c>
      <c r="K2955">
        <v>1441738821</v>
      </c>
      <c r="L2955" s="10">
        <f t="shared" si="18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0.15125000000000277</v>
      </c>
      <c r="R2955" s="7">
        <f t="shared" si="189"/>
        <v>304</v>
      </c>
      <c r="S2955" t="s">
        <v>8321</v>
      </c>
      <c r="T2955" t="s">
        <v>8361</v>
      </c>
    </row>
    <row r="2956" spans="1:20" ht="42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7"/>
        <v>42810.541701388895</v>
      </c>
      <c r="K2956">
        <v>1487944803</v>
      </c>
      <c r="L2956" s="10">
        <f t="shared" si="18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7">
        <f t="shared" si="189"/>
        <v>0</v>
      </c>
      <c r="S2956" t="s">
        <v>8321</v>
      </c>
      <c r="T2956" t="s">
        <v>8361</v>
      </c>
    </row>
    <row r="2957" spans="1:20" ht="28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7"/>
        <v>42171.741307870368</v>
      </c>
      <c r="K2957">
        <v>1431884849</v>
      </c>
      <c r="L2957" s="10">
        <f t="shared" si="18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59.583333333333336</v>
      </c>
      <c r="R2957" s="7">
        <f t="shared" si="189"/>
        <v>363</v>
      </c>
      <c r="S2957" t="s">
        <v>8321</v>
      </c>
      <c r="T2957" t="s">
        <v>8361</v>
      </c>
    </row>
    <row r="2958" spans="1:20" ht="42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7"/>
        <v>42494.958912037036</v>
      </c>
      <c r="K2958">
        <v>1459810850</v>
      </c>
      <c r="L2958" s="10">
        <f t="shared" si="18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16.73417721518987</v>
      </c>
      <c r="R2958" s="7">
        <f t="shared" si="189"/>
        <v>671</v>
      </c>
      <c r="S2958" t="s">
        <v>8321</v>
      </c>
      <c r="T2958" t="s">
        <v>8361</v>
      </c>
    </row>
    <row r="2959" spans="1:20" ht="42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7"/>
        <v>42090.969583333332</v>
      </c>
      <c r="K2959">
        <v>1422317772</v>
      </c>
      <c r="L2959" s="10">
        <f t="shared" si="18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1.866666666666672</v>
      </c>
      <c r="R2959" s="7">
        <f t="shared" si="189"/>
        <v>141.5</v>
      </c>
      <c r="S2959" t="s">
        <v>8321</v>
      </c>
      <c r="T2959" t="s">
        <v>8361</v>
      </c>
    </row>
    <row r="2960" spans="1:20" ht="42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7"/>
        <v>42498.73746527778</v>
      </c>
      <c r="K2960">
        <v>1457548917</v>
      </c>
      <c r="L2960" s="10">
        <f t="shared" si="18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7">
        <f t="shared" si="189"/>
        <v>0</v>
      </c>
      <c r="S2960" t="s">
        <v>8321</v>
      </c>
      <c r="T2960" t="s">
        <v>8361</v>
      </c>
    </row>
    <row r="2961" spans="1:20" ht="42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7"/>
        <v>42528.008391203708</v>
      </c>
      <c r="K2961">
        <v>1462666325</v>
      </c>
      <c r="L2961" s="10">
        <f t="shared" si="18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7">
        <f t="shared" si="189"/>
        <v>0</v>
      </c>
      <c r="S2961" t="s">
        <v>8321</v>
      </c>
      <c r="T2961" t="s">
        <v>8361</v>
      </c>
    </row>
    <row r="2962" spans="1:20" ht="42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7"/>
        <v>41893.757210648146</v>
      </c>
      <c r="K2962">
        <v>1407867023</v>
      </c>
      <c r="L2962" s="10">
        <f t="shared" si="18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7">
        <f t="shared" si="189"/>
        <v>0</v>
      </c>
      <c r="S2962" t="s">
        <v>8321</v>
      </c>
      <c r="T2962" t="s">
        <v>8361</v>
      </c>
    </row>
    <row r="2963" spans="1:20" ht="42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7"/>
        <v>42089.166666666672</v>
      </c>
      <c r="K2963">
        <v>1424927159</v>
      </c>
      <c r="L2963" s="10">
        <f t="shared" si="18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109.62</v>
      </c>
      <c r="R2963" s="7">
        <f t="shared" si="189"/>
        <v>2794.5</v>
      </c>
      <c r="S2963" t="s">
        <v>8321</v>
      </c>
      <c r="T2963" t="s">
        <v>8322</v>
      </c>
    </row>
    <row r="2964" spans="1:20" ht="42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7"/>
        <v>42064.290972222225</v>
      </c>
      <c r="K2964">
        <v>1422769906</v>
      </c>
      <c r="L2964" s="10">
        <f t="shared" si="18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121.8</v>
      </c>
      <c r="R2964" s="7">
        <f t="shared" si="189"/>
        <v>619</v>
      </c>
      <c r="S2964" t="s">
        <v>8321</v>
      </c>
      <c r="T2964" t="s">
        <v>8322</v>
      </c>
    </row>
    <row r="2965" spans="1:20" ht="57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7"/>
        <v>42187.470185185186</v>
      </c>
      <c r="K2965">
        <v>1433243824</v>
      </c>
      <c r="L2965" s="10">
        <f t="shared" si="18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106.85</v>
      </c>
      <c r="R2965" s="7">
        <f t="shared" si="189"/>
        <v>5391.5</v>
      </c>
      <c r="S2965" t="s">
        <v>8321</v>
      </c>
      <c r="T2965" t="s">
        <v>8322</v>
      </c>
    </row>
    <row r="2966" spans="1:20" ht="42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7"/>
        <v>41857.897222222222</v>
      </c>
      <c r="K2966">
        <v>1404769819</v>
      </c>
      <c r="L2966" s="10">
        <f t="shared" si="18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100.71379999999999</v>
      </c>
      <c r="R2966" s="7">
        <f t="shared" si="189"/>
        <v>2615.8449999999998</v>
      </c>
      <c r="S2966" t="s">
        <v>8321</v>
      </c>
      <c r="T2966" t="s">
        <v>8322</v>
      </c>
    </row>
    <row r="2967" spans="1:20" ht="42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7"/>
        <v>42192.729548611111</v>
      </c>
      <c r="K2967">
        <v>1433698233</v>
      </c>
      <c r="L2967" s="10">
        <f t="shared" si="18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109.00000000000001</v>
      </c>
      <c r="R2967" s="7">
        <f t="shared" si="189"/>
        <v>837</v>
      </c>
      <c r="S2967" t="s">
        <v>8321</v>
      </c>
      <c r="T2967" t="s">
        <v>8322</v>
      </c>
    </row>
    <row r="2968" spans="1:20" ht="42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7"/>
        <v>42263.738564814819</v>
      </c>
      <c r="K2968">
        <v>1439833412</v>
      </c>
      <c r="L2968" s="10">
        <f t="shared" si="18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113.63000000000001</v>
      </c>
      <c r="R2968" s="7">
        <f t="shared" si="189"/>
        <v>5745.5</v>
      </c>
      <c r="S2968" t="s">
        <v>8321</v>
      </c>
      <c r="T2968" t="s">
        <v>8322</v>
      </c>
    </row>
    <row r="2969" spans="1:20" ht="42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7"/>
        <v>42072.156157407408</v>
      </c>
      <c r="K2969">
        <v>1423284292</v>
      </c>
      <c r="L2969" s="10">
        <f t="shared" si="18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113.92</v>
      </c>
      <c r="R2969" s="7">
        <f t="shared" si="189"/>
        <v>2883.5</v>
      </c>
      <c r="S2969" t="s">
        <v>8321</v>
      </c>
      <c r="T2969" t="s">
        <v>8322</v>
      </c>
    </row>
    <row r="2970" spans="1:20" ht="28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7"/>
        <v>42599.165972222225</v>
      </c>
      <c r="K2970">
        <v>1470227660</v>
      </c>
      <c r="L2970" s="10">
        <f t="shared" si="18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106</v>
      </c>
      <c r="R2970" s="7">
        <f t="shared" si="189"/>
        <v>1878.5</v>
      </c>
      <c r="S2970" t="s">
        <v>8321</v>
      </c>
      <c r="T2970" t="s">
        <v>8322</v>
      </c>
    </row>
    <row r="2971" spans="1:20" ht="42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7"/>
        <v>42127.952083333337</v>
      </c>
      <c r="K2971">
        <v>1428087153</v>
      </c>
      <c r="L2971" s="10">
        <f t="shared" si="18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162.5</v>
      </c>
      <c r="R2971" s="7">
        <f t="shared" si="189"/>
        <v>821</v>
      </c>
      <c r="S2971" t="s">
        <v>8321</v>
      </c>
      <c r="T2971" t="s">
        <v>8322</v>
      </c>
    </row>
    <row r="2972" spans="1:20" ht="42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7"/>
        <v>41838.669571759259</v>
      </c>
      <c r="K2972">
        <v>1403107451</v>
      </c>
      <c r="L2972" s="10">
        <f t="shared" si="18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106</v>
      </c>
      <c r="R2972" s="7">
        <f t="shared" si="189"/>
        <v>3225.5</v>
      </c>
      <c r="S2972" t="s">
        <v>8321</v>
      </c>
      <c r="T2972" t="s">
        <v>8322</v>
      </c>
    </row>
    <row r="2973" spans="1:20" ht="42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7"/>
        <v>41882.658310185187</v>
      </c>
      <c r="K2973">
        <v>1406908078</v>
      </c>
      <c r="L2973" s="10">
        <f t="shared" si="18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100.15624999999999</v>
      </c>
      <c r="R2973" s="7">
        <f t="shared" si="189"/>
        <v>1624</v>
      </c>
      <c r="S2973" t="s">
        <v>8321</v>
      </c>
      <c r="T2973" t="s">
        <v>8322</v>
      </c>
    </row>
    <row r="2974" spans="1:20" ht="28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7"/>
        <v>42709.041666666672</v>
      </c>
      <c r="K2974">
        <v>1479609520</v>
      </c>
      <c r="L2974" s="10">
        <f t="shared" si="18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105.35000000000001</v>
      </c>
      <c r="R2974" s="7">
        <f t="shared" si="189"/>
        <v>1062</v>
      </c>
      <c r="S2974" t="s">
        <v>8321</v>
      </c>
      <c r="T2974" t="s">
        <v>8322</v>
      </c>
    </row>
    <row r="2975" spans="1:20" ht="42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7"/>
        <v>42370.166666666672</v>
      </c>
      <c r="K2975">
        <v>1449171508</v>
      </c>
      <c r="L2975" s="10">
        <f t="shared" si="18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174.8</v>
      </c>
      <c r="R2975" s="7">
        <f t="shared" si="189"/>
        <v>4386.5</v>
      </c>
      <c r="S2975" t="s">
        <v>8321</v>
      </c>
      <c r="T2975" t="s">
        <v>8322</v>
      </c>
    </row>
    <row r="2976" spans="1:20" ht="42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7"/>
        <v>41908.065972222219</v>
      </c>
      <c r="K2976">
        <v>1409275671</v>
      </c>
      <c r="L2976" s="10">
        <f t="shared" si="18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102</v>
      </c>
      <c r="R2976" s="7">
        <f t="shared" si="189"/>
        <v>2593.5</v>
      </c>
      <c r="S2976" t="s">
        <v>8321</v>
      </c>
      <c r="T2976" t="s">
        <v>8322</v>
      </c>
    </row>
    <row r="2977" spans="1:20" ht="42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7"/>
        <v>41970.125</v>
      </c>
      <c r="K2977">
        <v>1414599886</v>
      </c>
      <c r="L2977" s="10">
        <f t="shared" si="18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100.125</v>
      </c>
      <c r="R2977" s="7">
        <f t="shared" si="189"/>
        <v>4061.5</v>
      </c>
      <c r="S2977" t="s">
        <v>8321</v>
      </c>
      <c r="T2977" t="s">
        <v>8322</v>
      </c>
    </row>
    <row r="2978" spans="1:20" ht="42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7"/>
        <v>42442.5</v>
      </c>
      <c r="K2978">
        <v>1456421530</v>
      </c>
      <c r="L2978" s="10">
        <f t="shared" si="18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171.42857142857144</v>
      </c>
      <c r="R2978" s="7">
        <f t="shared" si="189"/>
        <v>67</v>
      </c>
      <c r="S2978" t="s">
        <v>8321</v>
      </c>
      <c r="T2978" t="s">
        <v>8322</v>
      </c>
    </row>
    <row r="2979" spans="1:20" ht="57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7"/>
        <v>42086.093055555553</v>
      </c>
      <c r="K2979">
        <v>1421960934</v>
      </c>
      <c r="L2979" s="10">
        <f t="shared" si="18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113.56666666666666</v>
      </c>
      <c r="R2979" s="7">
        <f t="shared" si="189"/>
        <v>1718.5</v>
      </c>
      <c r="S2979" t="s">
        <v>8321</v>
      </c>
      <c r="T2979" t="s">
        <v>8322</v>
      </c>
    </row>
    <row r="2980" spans="1:20" ht="42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7"/>
        <v>41932.249305555553</v>
      </c>
      <c r="K2980">
        <v>1412954547</v>
      </c>
      <c r="L2980" s="10">
        <f t="shared" si="18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129.46666666666667</v>
      </c>
      <c r="R2980" s="7">
        <f t="shared" si="189"/>
        <v>493.5</v>
      </c>
      <c r="S2980" t="s">
        <v>8321</v>
      </c>
      <c r="T2980" t="s">
        <v>8322</v>
      </c>
    </row>
    <row r="2981" spans="1:20" ht="42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7"/>
        <v>42010.25</v>
      </c>
      <c r="K2981">
        <v>1419104823</v>
      </c>
      <c r="L2981" s="10">
        <f t="shared" si="18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101.4</v>
      </c>
      <c r="R2981" s="7">
        <f t="shared" si="189"/>
        <v>2558</v>
      </c>
      <c r="S2981" t="s">
        <v>8321</v>
      </c>
      <c r="T2981" t="s">
        <v>8322</v>
      </c>
    </row>
    <row r="2982" spans="1:20" ht="42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7"/>
        <v>42240.083333333328</v>
      </c>
      <c r="K2982">
        <v>1438639130</v>
      </c>
      <c r="L2982" s="10">
        <f t="shared" si="18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109.16666666666666</v>
      </c>
      <c r="R2982" s="7">
        <f t="shared" si="189"/>
        <v>1649.5</v>
      </c>
      <c r="S2982" t="s">
        <v>8321</v>
      </c>
      <c r="T2982" t="s">
        <v>8322</v>
      </c>
    </row>
    <row r="2983" spans="1:20" ht="42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7"/>
        <v>42270.559675925921</v>
      </c>
      <c r="K2983">
        <v>1439126756</v>
      </c>
      <c r="L2983" s="10">
        <f t="shared" si="18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128.92500000000001</v>
      </c>
      <c r="R2983" s="7">
        <f t="shared" si="189"/>
        <v>2627</v>
      </c>
      <c r="S2983" t="s">
        <v>8321</v>
      </c>
      <c r="T2983" t="s">
        <v>8361</v>
      </c>
    </row>
    <row r="2984" spans="1:20" ht="28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7"/>
        <v>42411.686840277776</v>
      </c>
      <c r="K2984">
        <v>1452616143</v>
      </c>
      <c r="L2984" s="10">
        <f t="shared" si="18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102.06</v>
      </c>
      <c r="R2984" s="7">
        <f t="shared" si="189"/>
        <v>2581</v>
      </c>
      <c r="S2984" t="s">
        <v>8321</v>
      </c>
      <c r="T2984" t="s">
        <v>8361</v>
      </c>
    </row>
    <row r="2985" spans="1:20" ht="42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7"/>
        <v>41954.674027777779</v>
      </c>
      <c r="K2985">
        <v>1410534636</v>
      </c>
      <c r="L2985" s="10">
        <f t="shared" si="18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146.53957758620692</v>
      </c>
      <c r="R2985" s="7">
        <f t="shared" si="189"/>
        <v>85540.455000000002</v>
      </c>
      <c r="S2985" t="s">
        <v>8321</v>
      </c>
      <c r="T2985" t="s">
        <v>8361</v>
      </c>
    </row>
    <row r="2986" spans="1:20" ht="42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7"/>
        <v>42606.278715277775</v>
      </c>
      <c r="K2986">
        <v>1469428881</v>
      </c>
      <c r="L2986" s="10">
        <f t="shared" si="18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100.352</v>
      </c>
      <c r="R2986" s="7">
        <f t="shared" si="189"/>
        <v>12653</v>
      </c>
      <c r="S2986" t="s">
        <v>8321</v>
      </c>
      <c r="T2986" t="s">
        <v>8361</v>
      </c>
    </row>
    <row r="2987" spans="1:20" ht="42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7"/>
        <v>42674.166666666672</v>
      </c>
      <c r="K2987">
        <v>1476228128</v>
      </c>
      <c r="L2987" s="10">
        <f t="shared" si="18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121.64999999999999</v>
      </c>
      <c r="R2987" s="7">
        <f t="shared" si="189"/>
        <v>6138</v>
      </c>
      <c r="S2987" t="s">
        <v>8321</v>
      </c>
      <c r="T2987" t="s">
        <v>8361</v>
      </c>
    </row>
    <row r="2988" spans="1:20" ht="42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7"/>
        <v>42491.458402777775</v>
      </c>
      <c r="K2988">
        <v>1456920006</v>
      </c>
      <c r="L2988" s="10">
        <f t="shared" si="18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105.5</v>
      </c>
      <c r="R2988" s="7">
        <f t="shared" si="189"/>
        <v>1294</v>
      </c>
      <c r="S2988" t="s">
        <v>8321</v>
      </c>
      <c r="T2988" t="s">
        <v>8361</v>
      </c>
    </row>
    <row r="2989" spans="1:20" ht="42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7"/>
        <v>42656</v>
      </c>
      <c r="K2989">
        <v>1473837751</v>
      </c>
      <c r="L2989" s="10">
        <f t="shared" si="18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110.4008</v>
      </c>
      <c r="R2989" s="7">
        <f t="shared" si="189"/>
        <v>13932.6</v>
      </c>
      <c r="S2989" t="s">
        <v>8321</v>
      </c>
      <c r="T2989" t="s">
        <v>8361</v>
      </c>
    </row>
    <row r="2990" spans="1:20" ht="42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7"/>
        <v>42541.362048611118</v>
      </c>
      <c r="K2990">
        <v>1463820081</v>
      </c>
      <c r="L2990" s="10">
        <f t="shared" si="18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100</v>
      </c>
      <c r="R2990" s="7">
        <f t="shared" si="189"/>
        <v>514</v>
      </c>
      <c r="S2990" t="s">
        <v>8321</v>
      </c>
      <c r="T2990" t="s">
        <v>8361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7"/>
        <v>42359.207638888889</v>
      </c>
      <c r="K2991">
        <v>1448756962</v>
      </c>
      <c r="L2991" s="10">
        <f t="shared" si="18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176.535</v>
      </c>
      <c r="R2991" s="7">
        <f t="shared" si="189"/>
        <v>17835.5</v>
      </c>
      <c r="S2991" t="s">
        <v>8321</v>
      </c>
      <c r="T2991" t="s">
        <v>8361</v>
      </c>
    </row>
    <row r="2992" spans="1:20" ht="42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7"/>
        <v>42376.57430555555</v>
      </c>
      <c r="K2992">
        <v>1449150420</v>
      </c>
      <c r="L2992" s="10">
        <f t="shared" si="18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100</v>
      </c>
      <c r="R2992" s="7">
        <f t="shared" si="189"/>
        <v>5013.5</v>
      </c>
      <c r="S2992" t="s">
        <v>8321</v>
      </c>
      <c r="T2992" t="s">
        <v>8361</v>
      </c>
    </row>
    <row r="2993" spans="1:20" ht="42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7"/>
        <v>42762.837152777778</v>
      </c>
      <c r="K2993">
        <v>1483646730</v>
      </c>
      <c r="L2993" s="10">
        <f t="shared" si="18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103.29411764705883</v>
      </c>
      <c r="R2993" s="7">
        <f t="shared" si="189"/>
        <v>4436.5</v>
      </c>
      <c r="S2993" t="s">
        <v>8321</v>
      </c>
      <c r="T2993" t="s">
        <v>8361</v>
      </c>
    </row>
    <row r="2994" spans="1:20" ht="42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7"/>
        <v>42652.767476851848</v>
      </c>
      <c r="K2994">
        <v>1473445510</v>
      </c>
      <c r="L2994" s="10">
        <f t="shared" si="18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104.5</v>
      </c>
      <c r="R2994" s="7">
        <f t="shared" si="189"/>
        <v>1599.5</v>
      </c>
      <c r="S2994" t="s">
        <v>8321</v>
      </c>
      <c r="T2994" t="s">
        <v>8361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7"/>
        <v>42420.838738425926</v>
      </c>
      <c r="K2995">
        <v>1453406867</v>
      </c>
      <c r="L2995" s="10">
        <f t="shared" si="18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100.29999999999998</v>
      </c>
      <c r="R2995" s="7">
        <f t="shared" si="189"/>
        <v>512.5</v>
      </c>
      <c r="S2995" t="s">
        <v>8321</v>
      </c>
      <c r="T2995" t="s">
        <v>8361</v>
      </c>
    </row>
    <row r="2996" spans="1:20" ht="42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7"/>
        <v>41915.478842592594</v>
      </c>
      <c r="K2996">
        <v>1409743772</v>
      </c>
      <c r="L2996" s="10">
        <f t="shared" si="18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457.74666666666661</v>
      </c>
      <c r="R2996" s="7">
        <f t="shared" si="189"/>
        <v>716.12</v>
      </c>
      <c r="S2996" t="s">
        <v>8321</v>
      </c>
      <c r="T2996" t="s">
        <v>8361</v>
      </c>
    </row>
    <row r="2997" spans="1:20" ht="42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7"/>
        <v>42754.665173611109</v>
      </c>
      <c r="K2997">
        <v>1482249471</v>
      </c>
      <c r="L2997" s="10">
        <f t="shared" si="18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104.96000000000001</v>
      </c>
      <c r="R2997" s="7">
        <f t="shared" si="189"/>
        <v>7996.5</v>
      </c>
      <c r="S2997" t="s">
        <v>8321</v>
      </c>
      <c r="T2997" t="s">
        <v>8361</v>
      </c>
    </row>
    <row r="2998" spans="1:20" ht="28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7"/>
        <v>42150.912500000006</v>
      </c>
      <c r="K2998">
        <v>1427493240</v>
      </c>
      <c r="L2998" s="10">
        <f t="shared" si="18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171.94285714285712</v>
      </c>
      <c r="R2998" s="7">
        <f t="shared" si="189"/>
        <v>30286</v>
      </c>
      <c r="S2998" t="s">
        <v>8321</v>
      </c>
      <c r="T2998" t="s">
        <v>8361</v>
      </c>
    </row>
    <row r="2999" spans="1:20" ht="42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7"/>
        <v>42793.207638888889</v>
      </c>
      <c r="K2999">
        <v>1486661793</v>
      </c>
      <c r="L2999" s="10">
        <f t="shared" si="18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103.73000000000002</v>
      </c>
      <c r="R2999" s="7">
        <f t="shared" si="189"/>
        <v>5244</v>
      </c>
      <c r="S2999" t="s">
        <v>8321</v>
      </c>
      <c r="T2999" t="s">
        <v>8361</v>
      </c>
    </row>
    <row r="3000" spans="1:20" ht="42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7"/>
        <v>41806.184027777781</v>
      </c>
      <c r="K3000">
        <v>1400474329</v>
      </c>
      <c r="L3000" s="10">
        <f t="shared" si="18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103.029</v>
      </c>
      <c r="R3000" s="7">
        <f t="shared" si="189"/>
        <v>25973.75</v>
      </c>
      <c r="S3000" t="s">
        <v>8321</v>
      </c>
      <c r="T3000" t="s">
        <v>8361</v>
      </c>
    </row>
    <row r="3001" spans="1:20" ht="42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7"/>
        <v>42795.083333333328</v>
      </c>
      <c r="K3001">
        <v>1487094360</v>
      </c>
      <c r="L3001" s="10">
        <f t="shared" si="18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118.88888888888889</v>
      </c>
      <c r="R3001" s="7">
        <f t="shared" si="189"/>
        <v>812.5</v>
      </c>
      <c r="S3001" t="s">
        <v>8321</v>
      </c>
      <c r="T3001" t="s">
        <v>8361</v>
      </c>
    </row>
    <row r="3002" spans="1:20" ht="42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7"/>
        <v>42766.75</v>
      </c>
      <c r="K3002">
        <v>1484682670</v>
      </c>
      <c r="L3002" s="10">
        <f t="shared" si="18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ref="Q3002:Q3065" si="190">(1+((E3002-D3002)/D3002))*100</f>
        <v>100</v>
      </c>
      <c r="R3002" s="7">
        <f t="shared" si="189"/>
        <v>254</v>
      </c>
      <c r="S3002" t="s">
        <v>8321</v>
      </c>
      <c r="T3002" t="s">
        <v>8361</v>
      </c>
    </row>
    <row r="3003" spans="1:20" ht="42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7"/>
        <v>42564.895625000005</v>
      </c>
      <c r="K3003">
        <v>1465853382</v>
      </c>
      <c r="L3003" s="10">
        <f t="shared" si="18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90"/>
        <v>318.69988910451895</v>
      </c>
      <c r="R3003" s="7">
        <f t="shared" si="189"/>
        <v>11583.004999999999</v>
      </c>
      <c r="S3003" t="s">
        <v>8321</v>
      </c>
      <c r="T3003" t="s">
        <v>8361</v>
      </c>
    </row>
    <row r="3004" spans="1:20" ht="28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7"/>
        <v>41269.83625</v>
      </c>
      <c r="K3004">
        <v>1353960252</v>
      </c>
      <c r="L3004" s="10">
        <f t="shared" si="18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90"/>
        <v>108.50614285714286</v>
      </c>
      <c r="R3004" s="7">
        <f t="shared" si="189"/>
        <v>3849.7150000000001</v>
      </c>
      <c r="S3004" t="s">
        <v>8321</v>
      </c>
      <c r="T3004" t="s">
        <v>8361</v>
      </c>
    </row>
    <row r="3005" spans="1:20" ht="42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7"/>
        <v>42430.249305555553</v>
      </c>
      <c r="K3005">
        <v>1454098976</v>
      </c>
      <c r="L3005" s="10">
        <f t="shared" si="18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90"/>
        <v>101.16666666666667</v>
      </c>
      <c r="R3005" s="7">
        <f t="shared" si="189"/>
        <v>1526</v>
      </c>
      <c r="S3005" t="s">
        <v>8321</v>
      </c>
      <c r="T3005" t="s">
        <v>8361</v>
      </c>
    </row>
    <row r="3006" spans="1:20" ht="42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7"/>
        <v>41958.922731481478</v>
      </c>
      <c r="K3006">
        <v>1413493724</v>
      </c>
      <c r="L3006" s="10">
        <f t="shared" si="18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90"/>
        <v>112.815</v>
      </c>
      <c r="R3006" s="7">
        <f t="shared" si="189"/>
        <v>22701.5</v>
      </c>
      <c r="S3006" t="s">
        <v>8321</v>
      </c>
      <c r="T3006" t="s">
        <v>8361</v>
      </c>
    </row>
    <row r="3007" spans="1:20" ht="42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7"/>
        <v>41918.674826388888</v>
      </c>
      <c r="K3007">
        <v>1410019905</v>
      </c>
      <c r="L3007" s="10">
        <f t="shared" si="18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90"/>
        <v>120.49622641509434</v>
      </c>
      <c r="R3007" s="7">
        <f t="shared" si="189"/>
        <v>6445.3</v>
      </c>
      <c r="S3007" t="s">
        <v>8321</v>
      </c>
      <c r="T3007" t="s">
        <v>8361</v>
      </c>
    </row>
    <row r="3008" spans="1:20" ht="28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7"/>
        <v>41987.756840277783</v>
      </c>
      <c r="K3008">
        <v>1415988591</v>
      </c>
      <c r="L3008" s="10">
        <f t="shared" si="18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90"/>
        <v>107.74999999999999</v>
      </c>
      <c r="R3008" s="7">
        <f t="shared" si="189"/>
        <v>4358.5</v>
      </c>
      <c r="S3008" t="s">
        <v>8321</v>
      </c>
      <c r="T3008" t="s">
        <v>8361</v>
      </c>
    </row>
    <row r="3009" spans="1:20" ht="28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7"/>
        <v>42119.216238425928</v>
      </c>
      <c r="K3009">
        <v>1428124283</v>
      </c>
      <c r="L3009" s="10">
        <f t="shared" si="18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90"/>
        <v>180</v>
      </c>
      <c r="R3009" s="7">
        <f t="shared" si="189"/>
        <v>550</v>
      </c>
      <c r="S3009" t="s">
        <v>8321</v>
      </c>
      <c r="T3009" t="s">
        <v>8361</v>
      </c>
    </row>
    <row r="3010" spans="1:20" ht="42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7"/>
        <v>42390.212025462963</v>
      </c>
      <c r="K3010">
        <v>1450760719</v>
      </c>
      <c r="L3010" s="10">
        <f t="shared" si="18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90"/>
        <v>101.16666666666667</v>
      </c>
      <c r="R3010" s="7">
        <f t="shared" si="189"/>
        <v>1530.5</v>
      </c>
      <c r="S3010" t="s">
        <v>8321</v>
      </c>
      <c r="T3010" t="s">
        <v>8361</v>
      </c>
    </row>
    <row r="3011" spans="1:20" ht="42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91">(((I3011/60)/60)/24)+DATE(1970,1,1)</f>
        <v>41969.611574074079</v>
      </c>
      <c r="K3011">
        <v>1414417240</v>
      </c>
      <c r="L3011" s="10">
        <f t="shared" ref="L3011:L3074" si="19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90"/>
        <v>119.756</v>
      </c>
      <c r="R3011" s="7">
        <f t="shared" ref="R3011:R3074" si="193">AVERAGE(E3011,N3011)</f>
        <v>15033.5</v>
      </c>
      <c r="S3011" t="s">
        <v>8321</v>
      </c>
      <c r="T3011" t="s">
        <v>8361</v>
      </c>
    </row>
    <row r="3012" spans="1:20" ht="42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91"/>
        <v>42056.832395833335</v>
      </c>
      <c r="K3012">
        <v>1419364719</v>
      </c>
      <c r="L3012" s="10">
        <f t="shared" si="19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158</v>
      </c>
      <c r="R3012" s="7">
        <f t="shared" si="193"/>
        <v>1192.5</v>
      </c>
      <c r="S3012" t="s">
        <v>8321</v>
      </c>
      <c r="T3012" t="s">
        <v>8361</v>
      </c>
    </row>
    <row r="3013" spans="1:20" ht="42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91"/>
        <v>42361.957638888889</v>
      </c>
      <c r="K3013">
        <v>1448536516</v>
      </c>
      <c r="L3013" s="10">
        <f t="shared" si="19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123.66666666666666</v>
      </c>
      <c r="R3013" s="7">
        <f t="shared" si="193"/>
        <v>198</v>
      </c>
      <c r="S3013" t="s">
        <v>8321</v>
      </c>
      <c r="T3013" t="s">
        <v>8361</v>
      </c>
    </row>
    <row r="3014" spans="1:20" ht="42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91"/>
        <v>42045.702893518523</v>
      </c>
      <c r="K3014">
        <v>1421772730</v>
      </c>
      <c r="L3014" s="10">
        <f t="shared" si="19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117.12500000000001</v>
      </c>
      <c r="R3014" s="7">
        <f t="shared" si="193"/>
        <v>2370</v>
      </c>
      <c r="S3014" t="s">
        <v>8321</v>
      </c>
      <c r="T3014" t="s">
        <v>8361</v>
      </c>
    </row>
    <row r="3015" spans="1:20" ht="42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91"/>
        <v>42176.836215277777</v>
      </c>
      <c r="K3015">
        <v>1432325049</v>
      </c>
      <c r="L3015" s="10">
        <f t="shared" si="19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156.95999999999998</v>
      </c>
      <c r="R3015" s="7">
        <f t="shared" si="193"/>
        <v>7901.5</v>
      </c>
      <c r="S3015" t="s">
        <v>8321</v>
      </c>
      <c r="T3015" t="s">
        <v>8361</v>
      </c>
    </row>
    <row r="3016" spans="1:20" ht="42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91"/>
        <v>41948.208333333336</v>
      </c>
      <c r="K3016">
        <v>1412737080</v>
      </c>
      <c r="L3016" s="10">
        <f t="shared" si="19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113.104</v>
      </c>
      <c r="R3016" s="7">
        <f t="shared" si="193"/>
        <v>14416.5</v>
      </c>
      <c r="S3016" t="s">
        <v>8321</v>
      </c>
      <c r="T3016" t="s">
        <v>8361</v>
      </c>
    </row>
    <row r="3017" spans="1:20" ht="42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91"/>
        <v>41801.166666666664</v>
      </c>
      <c r="K3017">
        <v>1401125238</v>
      </c>
      <c r="L3017" s="10">
        <f t="shared" si="19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103.17647058823529</v>
      </c>
      <c r="R3017" s="7">
        <f t="shared" si="193"/>
        <v>1774</v>
      </c>
      <c r="S3017" t="s">
        <v>8321</v>
      </c>
      <c r="T3017" t="s">
        <v>8361</v>
      </c>
    </row>
    <row r="3018" spans="1:20" ht="42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91"/>
        <v>41838.548055555555</v>
      </c>
      <c r="K3018">
        <v>1400504952</v>
      </c>
      <c r="L3018" s="10">
        <f t="shared" si="19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102.61176470588236</v>
      </c>
      <c r="R3018" s="7">
        <f t="shared" si="193"/>
        <v>4379</v>
      </c>
      <c r="S3018" t="s">
        <v>8321</v>
      </c>
      <c r="T3018" t="s">
        <v>8361</v>
      </c>
    </row>
    <row r="3019" spans="1:20" ht="42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91"/>
        <v>41871.850034722222</v>
      </c>
      <c r="K3019">
        <v>1405974243</v>
      </c>
      <c r="L3019" s="10">
        <f t="shared" si="19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105.84090909090908</v>
      </c>
      <c r="R3019" s="7">
        <f t="shared" si="193"/>
        <v>11722</v>
      </c>
      <c r="S3019" t="s">
        <v>8321</v>
      </c>
      <c r="T3019" t="s">
        <v>8361</v>
      </c>
    </row>
    <row r="3020" spans="1:20" ht="42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91"/>
        <v>42205.916666666672</v>
      </c>
      <c r="K3020">
        <v>1433747376</v>
      </c>
      <c r="L3020" s="10">
        <f t="shared" si="19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100.71428571428571</v>
      </c>
      <c r="R3020" s="7">
        <f t="shared" si="193"/>
        <v>2135.5</v>
      </c>
      <c r="S3020" t="s">
        <v>8321</v>
      </c>
      <c r="T3020" t="s">
        <v>8361</v>
      </c>
    </row>
    <row r="3021" spans="1:20" ht="42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91"/>
        <v>41786.125</v>
      </c>
      <c r="K3021">
        <v>1398801620</v>
      </c>
      <c r="L3021" s="10">
        <f t="shared" si="19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121.23333333333332</v>
      </c>
      <c r="R3021" s="7">
        <f t="shared" si="193"/>
        <v>9205.5</v>
      </c>
      <c r="S3021" t="s">
        <v>8321</v>
      </c>
      <c r="T3021" t="s">
        <v>8361</v>
      </c>
    </row>
    <row r="3022" spans="1:20" ht="42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91"/>
        <v>42230.846446759257</v>
      </c>
      <c r="K3022">
        <v>1434399533</v>
      </c>
      <c r="L3022" s="10">
        <f t="shared" si="19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100.57142857142858</v>
      </c>
      <c r="R3022" s="7">
        <f t="shared" si="193"/>
        <v>3535</v>
      </c>
      <c r="S3022" t="s">
        <v>8321</v>
      </c>
      <c r="T3022" t="s">
        <v>8361</v>
      </c>
    </row>
    <row r="3023" spans="1:20" ht="42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91"/>
        <v>42696.249305555553</v>
      </c>
      <c r="K3023">
        <v>1476715869</v>
      </c>
      <c r="L3023" s="10">
        <f t="shared" si="19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116.02222222222223</v>
      </c>
      <c r="R3023" s="7">
        <f t="shared" si="193"/>
        <v>2662</v>
      </c>
      <c r="S3023" t="s">
        <v>8321</v>
      </c>
      <c r="T3023" t="s">
        <v>8361</v>
      </c>
    </row>
    <row r="3024" spans="1:20" ht="42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91"/>
        <v>42609.95380787037</v>
      </c>
      <c r="K3024">
        <v>1468450409</v>
      </c>
      <c r="L3024" s="10">
        <f t="shared" si="19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100.88</v>
      </c>
      <c r="R3024" s="7">
        <f t="shared" si="193"/>
        <v>5075</v>
      </c>
      <c r="S3024" t="s">
        <v>8321</v>
      </c>
      <c r="T3024" t="s">
        <v>8361</v>
      </c>
    </row>
    <row r="3025" spans="1:20" ht="42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91"/>
        <v>42166.675763888896</v>
      </c>
      <c r="K3025">
        <v>1430151186</v>
      </c>
      <c r="L3025" s="10">
        <f t="shared" si="19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103</v>
      </c>
      <c r="R3025" s="7">
        <f t="shared" si="193"/>
        <v>363.5</v>
      </c>
      <c r="S3025" t="s">
        <v>8321</v>
      </c>
      <c r="T3025" t="s">
        <v>8361</v>
      </c>
    </row>
    <row r="3026" spans="1:20" ht="42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91"/>
        <v>41188.993923611109</v>
      </c>
      <c r="K3026">
        <v>1346975475</v>
      </c>
      <c r="L3026" s="10">
        <f t="shared" si="19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246.42</v>
      </c>
      <c r="R3026" s="7">
        <f t="shared" si="193"/>
        <v>6251.5</v>
      </c>
      <c r="S3026" t="s">
        <v>8321</v>
      </c>
      <c r="T3026" t="s">
        <v>8361</v>
      </c>
    </row>
    <row r="3027" spans="1:20" ht="42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91"/>
        <v>41789.666666666664</v>
      </c>
      <c r="K3027">
        <v>1399032813</v>
      </c>
      <c r="L3027" s="10">
        <f t="shared" si="19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302.2</v>
      </c>
      <c r="R3027" s="7">
        <f t="shared" si="193"/>
        <v>3850</v>
      </c>
      <c r="S3027" t="s">
        <v>8321</v>
      </c>
      <c r="T3027" t="s">
        <v>8361</v>
      </c>
    </row>
    <row r="3028" spans="1:20" ht="42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91"/>
        <v>42797.459398148145</v>
      </c>
      <c r="K3028">
        <v>1487329292</v>
      </c>
      <c r="L3028" s="10">
        <f t="shared" si="19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143.33333333333334</v>
      </c>
      <c r="R3028" s="7">
        <f t="shared" si="193"/>
        <v>657.5</v>
      </c>
      <c r="S3028" t="s">
        <v>8321</v>
      </c>
      <c r="T3028" t="s">
        <v>8361</v>
      </c>
    </row>
    <row r="3029" spans="1:20" ht="42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91"/>
        <v>42083.662627314814</v>
      </c>
      <c r="K3029">
        <v>1424278451</v>
      </c>
      <c r="L3029" s="10">
        <f t="shared" si="19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131.44</v>
      </c>
      <c r="R3029" s="7">
        <f t="shared" si="193"/>
        <v>26448</v>
      </c>
      <c r="S3029" t="s">
        <v>8321</v>
      </c>
      <c r="T3029" t="s">
        <v>8361</v>
      </c>
    </row>
    <row r="3030" spans="1:20" ht="28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91"/>
        <v>42597.264178240745</v>
      </c>
      <c r="K3030">
        <v>1468650025</v>
      </c>
      <c r="L3030" s="10">
        <f t="shared" si="19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168.02</v>
      </c>
      <c r="R3030" s="7">
        <f t="shared" si="193"/>
        <v>4250</v>
      </c>
      <c r="S3030" t="s">
        <v>8321</v>
      </c>
      <c r="T3030" t="s">
        <v>8361</v>
      </c>
    </row>
    <row r="3031" spans="1:20" ht="42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91"/>
        <v>41961.190972222219</v>
      </c>
      <c r="K3031">
        <v>1413824447</v>
      </c>
      <c r="L3031" s="10">
        <f t="shared" si="19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109.67666666666666</v>
      </c>
      <c r="R3031" s="7">
        <f t="shared" si="193"/>
        <v>16625.5</v>
      </c>
      <c r="S3031" t="s">
        <v>8321</v>
      </c>
      <c r="T3031" t="s">
        <v>8361</v>
      </c>
    </row>
    <row r="3032" spans="1:20" ht="42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91"/>
        <v>42263.747349537036</v>
      </c>
      <c r="K3032">
        <v>1439834171</v>
      </c>
      <c r="L3032" s="10">
        <f t="shared" si="19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106.6857142857143</v>
      </c>
      <c r="R3032" s="7">
        <f t="shared" si="193"/>
        <v>954</v>
      </c>
      <c r="S3032" t="s">
        <v>8321</v>
      </c>
      <c r="T3032" t="s">
        <v>8361</v>
      </c>
    </row>
    <row r="3033" spans="1:20" ht="71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91"/>
        <v>42657.882488425923</v>
      </c>
      <c r="K3033">
        <v>1471295447</v>
      </c>
      <c r="L3033" s="10">
        <f t="shared" si="19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100</v>
      </c>
      <c r="R3033" s="7">
        <f t="shared" si="193"/>
        <v>764.5</v>
      </c>
      <c r="S3033" t="s">
        <v>8321</v>
      </c>
      <c r="T3033" t="s">
        <v>8361</v>
      </c>
    </row>
    <row r="3034" spans="1:20" ht="42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91"/>
        <v>42258.044664351852</v>
      </c>
      <c r="K3034">
        <v>1439341459</v>
      </c>
      <c r="L3034" s="10">
        <f t="shared" si="19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127.2</v>
      </c>
      <c r="R3034" s="7">
        <f t="shared" si="193"/>
        <v>648.5</v>
      </c>
      <c r="S3034" t="s">
        <v>8321</v>
      </c>
      <c r="T3034" t="s">
        <v>8361</v>
      </c>
    </row>
    <row r="3035" spans="1:20" ht="42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91"/>
        <v>42600.110243055555</v>
      </c>
      <c r="K3035">
        <v>1468895925</v>
      </c>
      <c r="L3035" s="10">
        <f t="shared" si="19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146.53333333333333</v>
      </c>
      <c r="R3035" s="7">
        <f t="shared" si="193"/>
        <v>2209.5</v>
      </c>
      <c r="S3035" t="s">
        <v>8321</v>
      </c>
      <c r="T3035" t="s">
        <v>8361</v>
      </c>
    </row>
    <row r="3036" spans="1:20" ht="57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91"/>
        <v>42675.165972222225</v>
      </c>
      <c r="K3036">
        <v>1475326255</v>
      </c>
      <c r="L3036" s="10">
        <f t="shared" si="19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112.53599999999999</v>
      </c>
      <c r="R3036" s="7">
        <f t="shared" si="193"/>
        <v>56898</v>
      </c>
      <c r="S3036" t="s">
        <v>8321</v>
      </c>
      <c r="T3036" t="s">
        <v>8361</v>
      </c>
    </row>
    <row r="3037" spans="1:20" ht="28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91"/>
        <v>41398.560289351852</v>
      </c>
      <c r="K3037">
        <v>1365082009</v>
      </c>
      <c r="L3037" s="10">
        <f t="shared" si="19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108.78684000000001</v>
      </c>
      <c r="R3037" s="7">
        <f t="shared" si="193"/>
        <v>13751.855</v>
      </c>
      <c r="S3037" t="s">
        <v>8321</v>
      </c>
      <c r="T3037" t="s">
        <v>8361</v>
      </c>
    </row>
    <row r="3038" spans="1:20" ht="42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91"/>
        <v>41502.499305555553</v>
      </c>
      <c r="K3038">
        <v>1373568644</v>
      </c>
      <c r="L3038" s="10">
        <f t="shared" si="19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126.732</v>
      </c>
      <c r="R3038" s="7">
        <f t="shared" si="193"/>
        <v>16006</v>
      </c>
      <c r="S3038" t="s">
        <v>8321</v>
      </c>
      <c r="T3038" t="s">
        <v>8361</v>
      </c>
    </row>
    <row r="3039" spans="1:20" ht="57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91"/>
        <v>40453.207638888889</v>
      </c>
      <c r="K3039">
        <v>1279574773</v>
      </c>
      <c r="L3039" s="10">
        <f t="shared" si="19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213.19999999999996</v>
      </c>
      <c r="R3039" s="7">
        <f t="shared" si="193"/>
        <v>549</v>
      </c>
      <c r="S3039" t="s">
        <v>8321</v>
      </c>
      <c r="T3039" t="s">
        <v>8361</v>
      </c>
    </row>
    <row r="3040" spans="1:20" ht="42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91"/>
        <v>42433.252280092594</v>
      </c>
      <c r="K3040">
        <v>1451887397</v>
      </c>
      <c r="L3040" s="10">
        <f t="shared" si="19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100.49999999999999</v>
      </c>
      <c r="R3040" s="7">
        <f t="shared" si="193"/>
        <v>516</v>
      </c>
      <c r="S3040" t="s">
        <v>8321</v>
      </c>
      <c r="T3040" t="s">
        <v>8361</v>
      </c>
    </row>
    <row r="3041" spans="1:20" ht="42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91"/>
        <v>41637.332638888889</v>
      </c>
      <c r="K3041">
        <v>1386011038</v>
      </c>
      <c r="L3041" s="10">
        <f t="shared" si="19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108.71389999999998</v>
      </c>
      <c r="R3041" s="7">
        <f t="shared" si="193"/>
        <v>10989.39</v>
      </c>
      <c r="S3041" t="s">
        <v>8321</v>
      </c>
      <c r="T3041" t="s">
        <v>8361</v>
      </c>
    </row>
    <row r="3042" spans="1:20" ht="42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91"/>
        <v>42181.958333333328</v>
      </c>
      <c r="K3042">
        <v>1434999621</v>
      </c>
      <c r="L3042" s="10">
        <f t="shared" si="19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107.5</v>
      </c>
      <c r="R3042" s="7">
        <f t="shared" si="193"/>
        <v>1633.5</v>
      </c>
      <c r="S3042" t="s">
        <v>8321</v>
      </c>
      <c r="T3042" t="s">
        <v>8361</v>
      </c>
    </row>
    <row r="3043" spans="1:20" ht="28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91"/>
        <v>42389.868611111116</v>
      </c>
      <c r="K3043">
        <v>1450731048</v>
      </c>
      <c r="L3043" s="10">
        <f t="shared" si="19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110.48192771084338</v>
      </c>
      <c r="R3043" s="7">
        <f t="shared" si="193"/>
        <v>4632.5</v>
      </c>
      <c r="S3043" t="s">
        <v>8321</v>
      </c>
      <c r="T3043" t="s">
        <v>8361</v>
      </c>
    </row>
    <row r="3044" spans="1:20" ht="42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91"/>
        <v>42283.688043981485</v>
      </c>
      <c r="K3044">
        <v>1441557047</v>
      </c>
      <c r="L3044" s="10">
        <f t="shared" si="19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128</v>
      </c>
      <c r="R3044" s="7">
        <f t="shared" si="193"/>
        <v>978.5</v>
      </c>
      <c r="S3044" t="s">
        <v>8321</v>
      </c>
      <c r="T3044" t="s">
        <v>8361</v>
      </c>
    </row>
    <row r="3045" spans="1:20" ht="42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91"/>
        <v>42110.118055555555</v>
      </c>
      <c r="K3045">
        <v>1426815699</v>
      </c>
      <c r="L3045" s="10">
        <f t="shared" si="19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110.00666666666667</v>
      </c>
      <c r="R3045" s="7">
        <f t="shared" si="193"/>
        <v>8314.5</v>
      </c>
      <c r="S3045" t="s">
        <v>8321</v>
      </c>
      <c r="T3045" t="s">
        <v>8361</v>
      </c>
    </row>
    <row r="3046" spans="1:20" ht="42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91"/>
        <v>42402.7268287037</v>
      </c>
      <c r="K3046">
        <v>1453137998</v>
      </c>
      <c r="L3046" s="10">
        <f t="shared" si="19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109.34166666666667</v>
      </c>
      <c r="R3046" s="7">
        <f t="shared" si="193"/>
        <v>6638.5</v>
      </c>
      <c r="S3046" t="s">
        <v>8321</v>
      </c>
      <c r="T3046" t="s">
        <v>8361</v>
      </c>
    </row>
    <row r="3047" spans="1:20" ht="42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91"/>
        <v>41873.155729166669</v>
      </c>
      <c r="K3047">
        <v>1406087055</v>
      </c>
      <c r="L3047" s="10">
        <f t="shared" si="19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132.70650000000001</v>
      </c>
      <c r="R3047" s="7">
        <f t="shared" si="193"/>
        <v>2686.13</v>
      </c>
      <c r="S3047" t="s">
        <v>8321</v>
      </c>
      <c r="T3047" t="s">
        <v>8361</v>
      </c>
    </row>
    <row r="3048" spans="1:20" ht="42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91"/>
        <v>41892.202777777777</v>
      </c>
      <c r="K3048">
        <v>1407784586</v>
      </c>
      <c r="L3048" s="10">
        <f t="shared" si="19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190.84810126582278</v>
      </c>
      <c r="R3048" s="7">
        <f t="shared" si="193"/>
        <v>7567.5</v>
      </c>
      <c r="S3048" t="s">
        <v>8321</v>
      </c>
      <c r="T3048" t="s">
        <v>8361</v>
      </c>
    </row>
    <row r="3049" spans="1:20" ht="42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91"/>
        <v>42487.552777777775</v>
      </c>
      <c r="K3049">
        <v>1457999054</v>
      </c>
      <c r="L3049" s="10">
        <f t="shared" si="19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149</v>
      </c>
      <c r="R3049" s="7">
        <f t="shared" si="193"/>
        <v>382.5</v>
      </c>
      <c r="S3049" t="s">
        <v>8321</v>
      </c>
      <c r="T3049" t="s">
        <v>8361</v>
      </c>
    </row>
    <row r="3050" spans="1:20" ht="42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91"/>
        <v>42004.890277777777</v>
      </c>
      <c r="K3050">
        <v>1417556262</v>
      </c>
      <c r="L3050" s="10">
        <f t="shared" si="19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166.4</v>
      </c>
      <c r="R3050" s="7">
        <f t="shared" si="193"/>
        <v>4183.5</v>
      </c>
      <c r="S3050" t="s">
        <v>8321</v>
      </c>
      <c r="T3050" t="s">
        <v>8361</v>
      </c>
    </row>
    <row r="3051" spans="1:20" ht="42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91"/>
        <v>42169.014525462961</v>
      </c>
      <c r="K3051">
        <v>1431649255</v>
      </c>
      <c r="L3051" s="10">
        <f t="shared" si="19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106.66666666666667</v>
      </c>
      <c r="R3051" s="7">
        <f t="shared" si="193"/>
        <v>2027</v>
      </c>
      <c r="S3051" t="s">
        <v>8321</v>
      </c>
      <c r="T3051" t="s">
        <v>8361</v>
      </c>
    </row>
    <row r="3052" spans="1:20" ht="28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91"/>
        <v>42495.16851851852</v>
      </c>
      <c r="K3052">
        <v>1459828960</v>
      </c>
      <c r="L3052" s="10">
        <f t="shared" si="19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106</v>
      </c>
      <c r="R3052" s="7">
        <f t="shared" si="193"/>
        <v>322.5</v>
      </c>
      <c r="S3052" t="s">
        <v>8321</v>
      </c>
      <c r="T3052" t="s">
        <v>8361</v>
      </c>
    </row>
    <row r="3053" spans="1:20" ht="42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91"/>
        <v>42774.416030092587</v>
      </c>
      <c r="K3053">
        <v>1483955945</v>
      </c>
      <c r="L3053" s="10">
        <f t="shared" si="19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23.628571428571433</v>
      </c>
      <c r="R3053" s="7">
        <f t="shared" si="193"/>
        <v>431</v>
      </c>
      <c r="S3053" t="s">
        <v>8321</v>
      </c>
      <c r="T3053" t="s">
        <v>8361</v>
      </c>
    </row>
    <row r="3054" spans="1:20" ht="28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91"/>
        <v>42152.665972222225</v>
      </c>
      <c r="K3054">
        <v>1430237094</v>
      </c>
      <c r="L3054" s="10">
        <f t="shared" si="19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0.14999999999999458</v>
      </c>
      <c r="R3054" s="7">
        <f t="shared" si="193"/>
        <v>38.5</v>
      </c>
      <c r="S3054" t="s">
        <v>8321</v>
      </c>
      <c r="T3054" t="s">
        <v>8361</v>
      </c>
    </row>
    <row r="3055" spans="1:20" ht="42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91"/>
        <v>41914.165972222225</v>
      </c>
      <c r="K3055">
        <v>1407781013</v>
      </c>
      <c r="L3055" s="10">
        <f t="shared" si="19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0.40000000000000036</v>
      </c>
      <c r="R3055" s="7">
        <f t="shared" si="193"/>
        <v>21.5</v>
      </c>
      <c r="S3055" t="s">
        <v>8321</v>
      </c>
      <c r="T3055" t="s">
        <v>8361</v>
      </c>
    </row>
    <row r="3056" spans="1:20" ht="42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91"/>
        <v>42065.044444444444</v>
      </c>
      <c r="K3056">
        <v>1422043154</v>
      </c>
      <c r="L3056" s="10">
        <f t="shared" si="19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7">
        <f t="shared" si="193"/>
        <v>0</v>
      </c>
      <c r="S3056" t="s">
        <v>8321</v>
      </c>
      <c r="T3056" t="s">
        <v>8361</v>
      </c>
    </row>
    <row r="3057" spans="1:20" ht="42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91"/>
        <v>42013.95821759259</v>
      </c>
      <c r="K3057">
        <v>1415660390</v>
      </c>
      <c r="L3057" s="10">
        <f t="shared" si="19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4.9999999999994493E-3</v>
      </c>
      <c r="R3057" s="7">
        <f t="shared" si="193"/>
        <v>1</v>
      </c>
      <c r="S3057" t="s">
        <v>8321</v>
      </c>
      <c r="T3057" t="s">
        <v>8361</v>
      </c>
    </row>
    <row r="3058" spans="1:20" ht="42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91"/>
        <v>41911.636388888888</v>
      </c>
      <c r="K3058">
        <v>1406819784</v>
      </c>
      <c r="L3058" s="10">
        <f t="shared" si="19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7">
        <f t="shared" si="193"/>
        <v>0</v>
      </c>
      <c r="S3058" t="s">
        <v>8321</v>
      </c>
      <c r="T3058" t="s">
        <v>8361</v>
      </c>
    </row>
    <row r="3059" spans="1:20" ht="42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91"/>
        <v>42463.608923611115</v>
      </c>
      <c r="K3059">
        <v>1457105811</v>
      </c>
      <c r="L3059" s="10">
        <f t="shared" si="19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7">
        <f t="shared" si="193"/>
        <v>0</v>
      </c>
      <c r="S3059" t="s">
        <v>8321</v>
      </c>
      <c r="T3059" t="s">
        <v>8361</v>
      </c>
    </row>
    <row r="3060" spans="1:20" ht="42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91"/>
        <v>42510.374305555553</v>
      </c>
      <c r="K3060">
        <v>1459414740</v>
      </c>
      <c r="L3060" s="10">
        <f t="shared" si="19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1.6666666666664831E-2</v>
      </c>
      <c r="R3060" s="7">
        <f t="shared" si="193"/>
        <v>3</v>
      </c>
      <c r="S3060" t="s">
        <v>8321</v>
      </c>
      <c r="T3060" t="s">
        <v>8361</v>
      </c>
    </row>
    <row r="3061" spans="1:20" ht="42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91"/>
        <v>41859.935717592591</v>
      </c>
      <c r="K3061">
        <v>1404944846</v>
      </c>
      <c r="L3061" s="10">
        <f t="shared" si="19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3.0066666666666686</v>
      </c>
      <c r="R3061" s="7">
        <f t="shared" si="193"/>
        <v>231</v>
      </c>
      <c r="S3061" t="s">
        <v>8321</v>
      </c>
      <c r="T3061" t="s">
        <v>8361</v>
      </c>
    </row>
    <row r="3062" spans="1:20" ht="28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91"/>
        <v>42275.274699074071</v>
      </c>
      <c r="K3062">
        <v>1440830134</v>
      </c>
      <c r="L3062" s="10">
        <f t="shared" si="19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0.15227272727272867</v>
      </c>
      <c r="R3062" s="7">
        <f t="shared" si="193"/>
        <v>170.5</v>
      </c>
      <c r="S3062" t="s">
        <v>8321</v>
      </c>
      <c r="T3062" t="s">
        <v>8361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91"/>
        <v>41864.784120370372</v>
      </c>
      <c r="K3063">
        <v>1405363748</v>
      </c>
      <c r="L3063" s="10">
        <f t="shared" si="19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7">
        <f t="shared" si="193"/>
        <v>0</v>
      </c>
      <c r="S3063" t="s">
        <v>8321</v>
      </c>
      <c r="T3063" t="s">
        <v>8361</v>
      </c>
    </row>
    <row r="3064" spans="1:20" ht="42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91"/>
        <v>42277.75</v>
      </c>
      <c r="K3064">
        <v>1441111892</v>
      </c>
      <c r="L3064" s="10">
        <f t="shared" si="19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66.84</v>
      </c>
      <c r="R3064" s="7">
        <f t="shared" si="193"/>
        <v>3375.5</v>
      </c>
      <c r="S3064" t="s">
        <v>8321</v>
      </c>
      <c r="T3064" t="s">
        <v>8361</v>
      </c>
    </row>
    <row r="3065" spans="1:20" ht="42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91"/>
        <v>42665.922893518517</v>
      </c>
      <c r="K3065">
        <v>1474150138</v>
      </c>
      <c r="L3065" s="10">
        <f t="shared" si="19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19.566666666666666</v>
      </c>
      <c r="R3065" s="7">
        <f t="shared" si="193"/>
        <v>305</v>
      </c>
      <c r="S3065" t="s">
        <v>8321</v>
      </c>
      <c r="T3065" t="s">
        <v>8361</v>
      </c>
    </row>
    <row r="3066" spans="1:20" ht="28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91"/>
        <v>42330.290972222225</v>
      </c>
      <c r="K3066">
        <v>1445483246</v>
      </c>
      <c r="L3066" s="10">
        <f t="shared" si="19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ref="Q3066:Q3129" si="194">(1+((E3066-D3066)/D3066))*100</f>
        <v>11.294666666666664</v>
      </c>
      <c r="R3066" s="7">
        <f t="shared" si="193"/>
        <v>4271.5</v>
      </c>
      <c r="S3066" t="s">
        <v>8321</v>
      </c>
      <c r="T3066" t="s">
        <v>8361</v>
      </c>
    </row>
    <row r="3067" spans="1:20" ht="42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91"/>
        <v>41850.055231481485</v>
      </c>
      <c r="K3067">
        <v>1404523172</v>
      </c>
      <c r="L3067" s="10">
        <f t="shared" si="19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4"/>
        <v>3.9999999999995595E-2</v>
      </c>
      <c r="R3067" s="7">
        <f t="shared" si="193"/>
        <v>6</v>
      </c>
      <c r="S3067" t="s">
        <v>8321</v>
      </c>
      <c r="T3067" t="s">
        <v>8361</v>
      </c>
    </row>
    <row r="3068" spans="1:20" ht="42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91"/>
        <v>42561.228437500002</v>
      </c>
      <c r="K3068">
        <v>1465536537</v>
      </c>
      <c r="L3068" s="10">
        <f t="shared" si="19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4"/>
        <v>11.985714285714288</v>
      </c>
      <c r="R3068" s="7">
        <f t="shared" si="193"/>
        <v>20982.5</v>
      </c>
      <c r="S3068" t="s">
        <v>8321</v>
      </c>
      <c r="T3068" t="s">
        <v>8361</v>
      </c>
    </row>
    <row r="3069" spans="1:20" ht="42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91"/>
        <v>42256.938414351855</v>
      </c>
      <c r="K3069">
        <v>1439245879</v>
      </c>
      <c r="L3069" s="10">
        <f t="shared" si="19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4"/>
        <v>2.5000000000000022</v>
      </c>
      <c r="R3069" s="7">
        <f t="shared" si="193"/>
        <v>100.5</v>
      </c>
      <c r="S3069" t="s">
        <v>8321</v>
      </c>
      <c r="T3069" t="s">
        <v>8361</v>
      </c>
    </row>
    <row r="3070" spans="1:20" ht="42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91"/>
        <v>42293.691574074073</v>
      </c>
      <c r="K3070">
        <v>1442421352</v>
      </c>
      <c r="L3070" s="10">
        <f t="shared" si="19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4"/>
        <v>7.0000000000003393E-2</v>
      </c>
      <c r="R3070" s="7">
        <f t="shared" si="193"/>
        <v>88.5</v>
      </c>
      <c r="S3070" t="s">
        <v>8321</v>
      </c>
      <c r="T3070" t="s">
        <v>8361</v>
      </c>
    </row>
    <row r="3071" spans="1:20" ht="42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91"/>
        <v>41987.833726851852</v>
      </c>
      <c r="K3071">
        <v>1415995234</v>
      </c>
      <c r="L3071" s="10">
        <f t="shared" si="19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4"/>
        <v>14.100000000000001</v>
      </c>
      <c r="R3071" s="7">
        <f t="shared" si="193"/>
        <v>74</v>
      </c>
      <c r="S3071" t="s">
        <v>8321</v>
      </c>
      <c r="T3071" t="s">
        <v>8361</v>
      </c>
    </row>
    <row r="3072" spans="1:20" ht="42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91"/>
        <v>42711.733437499999</v>
      </c>
      <c r="K3072">
        <v>1479317769</v>
      </c>
      <c r="L3072" s="10">
        <f t="shared" si="19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4"/>
        <v>3.3399999999999985</v>
      </c>
      <c r="R3072" s="7">
        <f t="shared" si="193"/>
        <v>175</v>
      </c>
      <c r="S3072" t="s">
        <v>8321</v>
      </c>
      <c r="T3072" t="s">
        <v>8361</v>
      </c>
    </row>
    <row r="3073" spans="1:20" ht="42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91"/>
        <v>42115.249305555553</v>
      </c>
      <c r="K3073">
        <v>1428082481</v>
      </c>
      <c r="L3073" s="10">
        <f t="shared" si="19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4"/>
        <v>59.774999999999999</v>
      </c>
      <c r="R3073" s="7">
        <f t="shared" si="193"/>
        <v>3645</v>
      </c>
      <c r="S3073" t="s">
        <v>8321</v>
      </c>
      <c r="T3073" t="s">
        <v>8361</v>
      </c>
    </row>
    <row r="3074" spans="1:20" ht="42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91"/>
        <v>42673.073611111111</v>
      </c>
      <c r="K3074">
        <v>1476549262</v>
      </c>
      <c r="L3074" s="10">
        <f t="shared" si="19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4"/>
        <v>1.6666666666664831E-2</v>
      </c>
      <c r="R3074" s="7">
        <f t="shared" si="193"/>
        <v>2</v>
      </c>
      <c r="S3074" t="s">
        <v>8321</v>
      </c>
      <c r="T3074" t="s">
        <v>8361</v>
      </c>
    </row>
    <row r="3075" spans="1:20" ht="42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5">(((I3075/60)/60)/24)+DATE(1970,1,1)</f>
        <v>42169.804861111115</v>
      </c>
      <c r="K3075">
        <v>1429287900</v>
      </c>
      <c r="L3075" s="10">
        <f t="shared" ref="L3075:L3138" si="196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4"/>
        <v>2.3035714285712938E-2</v>
      </c>
      <c r="R3075" s="7">
        <f t="shared" ref="R3075:R3138" si="197">AVERAGE(E3075,N3075)</f>
        <v>326</v>
      </c>
      <c r="S3075" t="s">
        <v>8321</v>
      </c>
      <c r="T3075" t="s">
        <v>8361</v>
      </c>
    </row>
    <row r="3076" spans="1:20" ht="57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5"/>
        <v>42439.571284722217</v>
      </c>
      <c r="K3076">
        <v>1455025359</v>
      </c>
      <c r="L3076" s="10">
        <f t="shared" si="196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8.799999999999919E-2</v>
      </c>
      <c r="R3076" s="7">
        <f t="shared" si="197"/>
        <v>12.5</v>
      </c>
      <c r="S3076" t="s">
        <v>8321</v>
      </c>
      <c r="T3076" t="s">
        <v>8361</v>
      </c>
    </row>
    <row r="3077" spans="1:20" ht="42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5"/>
        <v>42601.102314814809</v>
      </c>
      <c r="K3077">
        <v>1467253640</v>
      </c>
      <c r="L3077" s="10">
        <f t="shared" si="196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8.6400000000000041</v>
      </c>
      <c r="R3077" s="7">
        <f t="shared" si="197"/>
        <v>658</v>
      </c>
      <c r="S3077" t="s">
        <v>8321</v>
      </c>
      <c r="T3077" t="s">
        <v>8361</v>
      </c>
    </row>
    <row r="3078" spans="1:20" ht="28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5"/>
        <v>42286.651886574073</v>
      </c>
      <c r="K3078">
        <v>1439221123</v>
      </c>
      <c r="L3078" s="10">
        <f t="shared" si="196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15.059999999999995</v>
      </c>
      <c r="R3078" s="7">
        <f t="shared" si="197"/>
        <v>778</v>
      </c>
      <c r="S3078" t="s">
        <v>8321</v>
      </c>
      <c r="T3078" t="s">
        <v>8361</v>
      </c>
    </row>
    <row r="3079" spans="1:20" ht="42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5"/>
        <v>42796.956921296296</v>
      </c>
      <c r="K3079">
        <v>1485903478</v>
      </c>
      <c r="L3079" s="10">
        <f t="shared" si="196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0.47727272727272618</v>
      </c>
      <c r="R3079" s="7">
        <f t="shared" si="197"/>
        <v>53.5</v>
      </c>
      <c r="S3079" t="s">
        <v>8321</v>
      </c>
      <c r="T3079" t="s">
        <v>8361</v>
      </c>
    </row>
    <row r="3080" spans="1:20" ht="42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5"/>
        <v>42061.138831018514</v>
      </c>
      <c r="K3080">
        <v>1422328795</v>
      </c>
      <c r="L3080" s="10">
        <f t="shared" si="196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0.1183333333333314</v>
      </c>
      <c r="R3080" s="7">
        <f t="shared" si="197"/>
        <v>37</v>
      </c>
      <c r="S3080" t="s">
        <v>8321</v>
      </c>
      <c r="T3080" t="s">
        <v>8361</v>
      </c>
    </row>
    <row r="3081" spans="1:20" ht="42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5"/>
        <v>42085.671701388885</v>
      </c>
      <c r="K3081">
        <v>1424452035</v>
      </c>
      <c r="L3081" s="10">
        <f t="shared" si="196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0.84173998587352417</v>
      </c>
      <c r="R3081" s="7">
        <f t="shared" si="197"/>
        <v>5626.5</v>
      </c>
      <c r="S3081" t="s">
        <v>8321</v>
      </c>
      <c r="T3081" t="s">
        <v>8361</v>
      </c>
    </row>
    <row r="3082" spans="1:20" ht="42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5"/>
        <v>42000.0699537037</v>
      </c>
      <c r="K3082">
        <v>1414456844</v>
      </c>
      <c r="L3082" s="10">
        <f t="shared" si="196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1.8799999999996597E-2</v>
      </c>
      <c r="R3082" s="7">
        <f t="shared" si="197"/>
        <v>191.5</v>
      </c>
      <c r="S3082" t="s">
        <v>8321</v>
      </c>
      <c r="T3082" t="s">
        <v>8361</v>
      </c>
    </row>
    <row r="3083" spans="1:20" ht="42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5"/>
        <v>42267.181608796294</v>
      </c>
      <c r="K3083">
        <v>1440130891</v>
      </c>
      <c r="L3083" s="10">
        <f t="shared" si="196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0.2102999999999966</v>
      </c>
      <c r="R3083" s="7">
        <f t="shared" si="197"/>
        <v>1054</v>
      </c>
      <c r="S3083" t="s">
        <v>8321</v>
      </c>
      <c r="T3083" t="s">
        <v>8361</v>
      </c>
    </row>
    <row r="3084" spans="1:20" ht="42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5"/>
        <v>42323.96465277778</v>
      </c>
      <c r="K3084">
        <v>1445033346</v>
      </c>
      <c r="L3084" s="10">
        <f t="shared" si="196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7">
        <f t="shared" si="197"/>
        <v>0</v>
      </c>
      <c r="S3084" t="s">
        <v>8321</v>
      </c>
      <c r="T3084" t="s">
        <v>8361</v>
      </c>
    </row>
    <row r="3085" spans="1:20" ht="57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5"/>
        <v>41883.208333333336</v>
      </c>
      <c r="K3085">
        <v>1406986278</v>
      </c>
      <c r="L3085" s="10">
        <f t="shared" si="196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0.28000000000000247</v>
      </c>
      <c r="R3085" s="7">
        <f t="shared" si="197"/>
        <v>29.5</v>
      </c>
      <c r="S3085" t="s">
        <v>8321</v>
      </c>
      <c r="T3085" t="s">
        <v>8361</v>
      </c>
    </row>
    <row r="3086" spans="1:20" ht="42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5"/>
        <v>42129.783333333333</v>
      </c>
      <c r="K3086">
        <v>1428340931</v>
      </c>
      <c r="L3086" s="10">
        <f t="shared" si="196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11.579206701157919</v>
      </c>
      <c r="R3086" s="7">
        <f t="shared" si="197"/>
        <v>238</v>
      </c>
      <c r="S3086" t="s">
        <v>8321</v>
      </c>
      <c r="T3086" t="s">
        <v>8361</v>
      </c>
    </row>
    <row r="3087" spans="1:20" ht="42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5"/>
        <v>42276.883784722217</v>
      </c>
      <c r="K3087">
        <v>1440969159</v>
      </c>
      <c r="L3087" s="10">
        <f t="shared" si="196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2.4399999999999977</v>
      </c>
      <c r="R3087" s="7">
        <f t="shared" si="197"/>
        <v>309.5</v>
      </c>
      <c r="S3087" t="s">
        <v>8321</v>
      </c>
      <c r="T3087" t="s">
        <v>8361</v>
      </c>
    </row>
    <row r="3088" spans="1:20" ht="42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5"/>
        <v>42233.67082175926</v>
      </c>
      <c r="K3088">
        <v>1434643559</v>
      </c>
      <c r="L3088" s="10">
        <f t="shared" si="196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0.24999999999999467</v>
      </c>
      <c r="R3088" s="7">
        <f t="shared" si="197"/>
        <v>26.5</v>
      </c>
      <c r="S3088" t="s">
        <v>8321</v>
      </c>
      <c r="T3088" t="s">
        <v>8361</v>
      </c>
    </row>
    <row r="3089" spans="1:20" ht="42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5"/>
        <v>42725.192013888889</v>
      </c>
      <c r="K3089">
        <v>1477107390</v>
      </c>
      <c r="L3089" s="10">
        <f t="shared" si="196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0.62499999999999778</v>
      </c>
      <c r="R3089" s="7">
        <f t="shared" si="197"/>
        <v>63.5</v>
      </c>
      <c r="S3089" t="s">
        <v>8321</v>
      </c>
      <c r="T3089" t="s">
        <v>8361</v>
      </c>
    </row>
    <row r="3090" spans="1:20" ht="42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5"/>
        <v>42012.570138888885</v>
      </c>
      <c r="K3090">
        <v>1418046247</v>
      </c>
      <c r="L3090" s="10">
        <f t="shared" si="196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0.19384615384615556</v>
      </c>
      <c r="R3090" s="7">
        <f t="shared" si="197"/>
        <v>64.5</v>
      </c>
      <c r="S3090" t="s">
        <v>8321</v>
      </c>
      <c r="T3090" t="s">
        <v>8361</v>
      </c>
    </row>
    <row r="3091" spans="1:20" ht="42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5"/>
        <v>42560.082638888889</v>
      </c>
      <c r="K3091">
        <v>1465304483</v>
      </c>
      <c r="L3091" s="10">
        <f t="shared" si="196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23.416000000000004</v>
      </c>
      <c r="R3091" s="7">
        <f t="shared" si="197"/>
        <v>2949.5</v>
      </c>
      <c r="S3091" t="s">
        <v>8321</v>
      </c>
      <c r="T3091" t="s">
        <v>8361</v>
      </c>
    </row>
    <row r="3092" spans="1:20" ht="42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5"/>
        <v>42125.777141203704</v>
      </c>
      <c r="K3092">
        <v>1425325145</v>
      </c>
      <c r="L3092" s="10">
        <f t="shared" si="196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5.0808888888888903</v>
      </c>
      <c r="R3092" s="7">
        <f t="shared" si="197"/>
        <v>5720.5</v>
      </c>
      <c r="S3092" t="s">
        <v>8321</v>
      </c>
      <c r="T3092" t="s">
        <v>8361</v>
      </c>
    </row>
    <row r="3093" spans="1:20" ht="42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5"/>
        <v>42596.948414351849</v>
      </c>
      <c r="K3093">
        <v>1468622743</v>
      </c>
      <c r="L3093" s="10">
        <f t="shared" si="196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15.920000000000002</v>
      </c>
      <c r="R3093" s="7">
        <f t="shared" si="197"/>
        <v>402.5</v>
      </c>
      <c r="S3093" t="s">
        <v>8321</v>
      </c>
      <c r="T3093" t="s">
        <v>8361</v>
      </c>
    </row>
    <row r="3094" spans="1:20" ht="42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5"/>
        <v>42292.916666666672</v>
      </c>
      <c r="K3094">
        <v>1441723912</v>
      </c>
      <c r="L3094" s="10">
        <f t="shared" si="196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1.1831900000000006</v>
      </c>
      <c r="R3094" s="7">
        <f t="shared" si="197"/>
        <v>602.09500000000003</v>
      </c>
      <c r="S3094" t="s">
        <v>8321</v>
      </c>
      <c r="T3094" t="s">
        <v>8361</v>
      </c>
    </row>
    <row r="3095" spans="1:20" ht="42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5"/>
        <v>41791.165972222225</v>
      </c>
      <c r="K3095">
        <v>1398980941</v>
      </c>
      <c r="L3095" s="10">
        <f t="shared" si="196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22.750000000000004</v>
      </c>
      <c r="R3095" s="7">
        <f t="shared" si="197"/>
        <v>463.5</v>
      </c>
      <c r="S3095" t="s">
        <v>8321</v>
      </c>
      <c r="T3095" t="s">
        <v>8361</v>
      </c>
    </row>
    <row r="3096" spans="1:20" ht="42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5"/>
        <v>42267.795787037037</v>
      </c>
      <c r="K3096">
        <v>1437591956</v>
      </c>
      <c r="L3096" s="10">
        <f t="shared" si="196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2.4999999999997247E-2</v>
      </c>
      <c r="R3096" s="7">
        <f t="shared" si="197"/>
        <v>13</v>
      </c>
      <c r="S3096" t="s">
        <v>8321</v>
      </c>
      <c r="T3096" t="s">
        <v>8361</v>
      </c>
    </row>
    <row r="3097" spans="1:20" ht="42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5"/>
        <v>42583.025231481486</v>
      </c>
      <c r="K3097">
        <v>1464827780</v>
      </c>
      <c r="L3097" s="10">
        <f t="shared" si="196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0.33512064343163006</v>
      </c>
      <c r="R3097" s="7">
        <f t="shared" si="197"/>
        <v>25.5</v>
      </c>
      <c r="S3097" t="s">
        <v>8321</v>
      </c>
      <c r="T3097" t="s">
        <v>8361</v>
      </c>
    </row>
    <row r="3098" spans="1:20" ht="42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5"/>
        <v>42144.825532407413</v>
      </c>
      <c r="K3098">
        <v>1429559326</v>
      </c>
      <c r="L3098" s="10">
        <f t="shared" si="196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3.9749999999999952</v>
      </c>
      <c r="R3098" s="7">
        <f t="shared" si="197"/>
        <v>404.5</v>
      </c>
      <c r="S3098" t="s">
        <v>8321</v>
      </c>
      <c r="T3098" t="s">
        <v>8361</v>
      </c>
    </row>
    <row r="3099" spans="1:20" ht="42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5"/>
        <v>42650.583333333328</v>
      </c>
      <c r="K3099">
        <v>1474027501</v>
      </c>
      <c r="L3099" s="10">
        <f t="shared" si="196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17.149999999999999</v>
      </c>
      <c r="R3099" s="7">
        <f t="shared" si="197"/>
        <v>878.5</v>
      </c>
      <c r="S3099" t="s">
        <v>8321</v>
      </c>
      <c r="T3099" t="s">
        <v>8361</v>
      </c>
    </row>
    <row r="3100" spans="1:20" ht="42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5"/>
        <v>42408.01180555555</v>
      </c>
      <c r="K3100">
        <v>1450724449</v>
      </c>
      <c r="L3100" s="10">
        <f t="shared" si="196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3.6080041046690603</v>
      </c>
      <c r="R3100" s="7">
        <f t="shared" si="197"/>
        <v>892.5</v>
      </c>
      <c r="S3100" t="s">
        <v>8321</v>
      </c>
      <c r="T3100" t="s">
        <v>8361</v>
      </c>
    </row>
    <row r="3101" spans="1:20" ht="42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5"/>
        <v>42412.189710648148</v>
      </c>
      <c r="K3101">
        <v>1452659591</v>
      </c>
      <c r="L3101" s="10">
        <f t="shared" si="196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13.900000000000002</v>
      </c>
      <c r="R3101" s="7">
        <f t="shared" si="197"/>
        <v>141.5</v>
      </c>
      <c r="S3101" t="s">
        <v>8321</v>
      </c>
      <c r="T3101" t="s">
        <v>8361</v>
      </c>
    </row>
    <row r="3102" spans="1:20" ht="42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5"/>
        <v>41932.622395833336</v>
      </c>
      <c r="K3102">
        <v>1411224975</v>
      </c>
      <c r="L3102" s="10">
        <f t="shared" si="196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15.225</v>
      </c>
      <c r="R3102" s="7">
        <f t="shared" si="197"/>
        <v>920</v>
      </c>
      <c r="S3102" t="s">
        <v>8321</v>
      </c>
      <c r="T3102" t="s">
        <v>8361</v>
      </c>
    </row>
    <row r="3103" spans="1:20" ht="57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5"/>
        <v>42201.330555555556</v>
      </c>
      <c r="K3103">
        <v>1434445937</v>
      </c>
      <c r="L3103" s="10">
        <f t="shared" si="196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12</v>
      </c>
      <c r="R3103" s="7">
        <f t="shared" si="197"/>
        <v>156</v>
      </c>
      <c r="S3103" t="s">
        <v>8321</v>
      </c>
      <c r="T3103" t="s">
        <v>8361</v>
      </c>
    </row>
    <row r="3104" spans="1:20" ht="42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5"/>
        <v>42605.340486111112</v>
      </c>
      <c r="K3104">
        <v>1467619818</v>
      </c>
      <c r="L3104" s="10">
        <f t="shared" si="196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39.112499999999997</v>
      </c>
      <c r="R3104" s="7">
        <f t="shared" si="197"/>
        <v>3174</v>
      </c>
      <c r="S3104" t="s">
        <v>8321</v>
      </c>
      <c r="T3104" t="s">
        <v>8361</v>
      </c>
    </row>
    <row r="3105" spans="1:20" ht="28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5"/>
        <v>42167.156319444446</v>
      </c>
      <c r="K3105">
        <v>1428896706</v>
      </c>
      <c r="L3105" s="10">
        <f t="shared" si="196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0.26829268292682951</v>
      </c>
      <c r="R3105" s="7">
        <f t="shared" si="197"/>
        <v>6.5</v>
      </c>
      <c r="S3105" t="s">
        <v>8321</v>
      </c>
      <c r="T3105" t="s">
        <v>8361</v>
      </c>
    </row>
    <row r="3106" spans="1:20" ht="42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5"/>
        <v>42038.083333333328</v>
      </c>
      <c r="K3106">
        <v>1420235311</v>
      </c>
      <c r="L3106" s="10">
        <f t="shared" si="196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29.625</v>
      </c>
      <c r="R3106" s="7">
        <f t="shared" si="197"/>
        <v>595</v>
      </c>
      <c r="S3106" t="s">
        <v>8321</v>
      </c>
      <c r="T3106" t="s">
        <v>8361</v>
      </c>
    </row>
    <row r="3107" spans="1:20" ht="42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5"/>
        <v>41931.208333333336</v>
      </c>
      <c r="K3107">
        <v>1408986916</v>
      </c>
      <c r="L3107" s="10">
        <f t="shared" si="196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42.360992301112063</v>
      </c>
      <c r="R3107" s="7">
        <f t="shared" si="197"/>
        <v>1253.5</v>
      </c>
      <c r="S3107" t="s">
        <v>8321</v>
      </c>
      <c r="T3107" t="s">
        <v>8361</v>
      </c>
    </row>
    <row r="3108" spans="1:20" ht="57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5"/>
        <v>42263.916666666672</v>
      </c>
      <c r="K3108">
        <v>1440497876</v>
      </c>
      <c r="L3108" s="10">
        <f t="shared" si="196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4.1000000000000032</v>
      </c>
      <c r="R3108" s="7">
        <f t="shared" si="197"/>
        <v>22.5</v>
      </c>
      <c r="S3108" t="s">
        <v>8321</v>
      </c>
      <c r="T3108" t="s">
        <v>8361</v>
      </c>
    </row>
    <row r="3109" spans="1:20" ht="42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5"/>
        <v>42135.814247685179</v>
      </c>
      <c r="K3109">
        <v>1430767951</v>
      </c>
      <c r="L3109" s="10">
        <f t="shared" si="196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19.762500000000006</v>
      </c>
      <c r="R3109" s="7">
        <f t="shared" si="197"/>
        <v>3967</v>
      </c>
      <c r="S3109" t="s">
        <v>8321</v>
      </c>
      <c r="T3109" t="s">
        <v>8361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5"/>
        <v>42122.638819444444</v>
      </c>
      <c r="K3110">
        <v>1425053994</v>
      </c>
      <c r="L3110" s="10">
        <f t="shared" si="196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5.1999999999996493E-2</v>
      </c>
      <c r="R3110" s="7">
        <f t="shared" si="197"/>
        <v>14</v>
      </c>
      <c r="S3110" t="s">
        <v>8321</v>
      </c>
      <c r="T3110" t="s">
        <v>8361</v>
      </c>
    </row>
    <row r="3111" spans="1:20" ht="42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5"/>
        <v>41879.125115740739</v>
      </c>
      <c r="K3111">
        <v>1406170810</v>
      </c>
      <c r="L3111" s="10">
        <f t="shared" si="196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25.030188679245281</v>
      </c>
      <c r="R3111" s="7">
        <f t="shared" si="197"/>
        <v>3373.5</v>
      </c>
      <c r="S3111" t="s">
        <v>8321</v>
      </c>
      <c r="T3111" t="s">
        <v>8361</v>
      </c>
    </row>
    <row r="3112" spans="1:20" ht="42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5"/>
        <v>42785.031469907408</v>
      </c>
      <c r="K3112">
        <v>1484009119</v>
      </c>
      <c r="L3112" s="10">
        <f t="shared" si="196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3.9999999999995595E-2</v>
      </c>
      <c r="R3112" s="7">
        <f t="shared" si="197"/>
        <v>5.5</v>
      </c>
      <c r="S3112" t="s">
        <v>8321</v>
      </c>
      <c r="T3112" t="s">
        <v>8361</v>
      </c>
    </row>
    <row r="3113" spans="1:20" ht="28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5"/>
        <v>41916.595138888886</v>
      </c>
      <c r="K3113">
        <v>1409753820</v>
      </c>
      <c r="L3113" s="10">
        <f t="shared" si="196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26.639999999999997</v>
      </c>
      <c r="R3113" s="7">
        <f t="shared" si="197"/>
        <v>2702</v>
      </c>
      <c r="S3113" t="s">
        <v>8321</v>
      </c>
      <c r="T3113" t="s">
        <v>8361</v>
      </c>
    </row>
    <row r="3114" spans="1:20" ht="42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5"/>
        <v>42675.121921296297</v>
      </c>
      <c r="K3114">
        <v>1472784934</v>
      </c>
      <c r="L3114" s="10">
        <f t="shared" si="196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4.7363636363636381</v>
      </c>
      <c r="R3114" s="7">
        <f t="shared" si="197"/>
        <v>265</v>
      </c>
      <c r="S3114" t="s">
        <v>8321</v>
      </c>
      <c r="T3114" t="s">
        <v>8361</v>
      </c>
    </row>
    <row r="3115" spans="1:20" ht="42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5"/>
        <v>42111.731273148151</v>
      </c>
      <c r="K3115">
        <v>1426699982</v>
      </c>
      <c r="L3115" s="10">
        <f t="shared" si="196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4.2435339894712705</v>
      </c>
      <c r="R3115" s="7">
        <f t="shared" si="197"/>
        <v>2336</v>
      </c>
      <c r="S3115" t="s">
        <v>8321</v>
      </c>
      <c r="T3115" t="s">
        <v>8361</v>
      </c>
    </row>
    <row r="3116" spans="1:20" ht="42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5"/>
        <v>41903.632523148146</v>
      </c>
      <c r="K3116">
        <v>1406128250</v>
      </c>
      <c r="L3116" s="10">
        <f t="shared" si="196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7">
        <f t="shared" si="197"/>
        <v>0</v>
      </c>
      <c r="S3116" t="s">
        <v>8321</v>
      </c>
      <c r="T3116" t="s">
        <v>8361</v>
      </c>
    </row>
    <row r="3117" spans="1:20" ht="42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5"/>
        <v>42526.447071759263</v>
      </c>
      <c r="K3117">
        <v>1462531427</v>
      </c>
      <c r="L3117" s="10">
        <f t="shared" si="196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3.0000000000000027</v>
      </c>
      <c r="R3117" s="7">
        <f t="shared" si="197"/>
        <v>150.5</v>
      </c>
      <c r="S3117" t="s">
        <v>8321</v>
      </c>
      <c r="T3117" t="s">
        <v>8361</v>
      </c>
    </row>
    <row r="3118" spans="1:20" ht="42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5"/>
        <v>42095.515335648146</v>
      </c>
      <c r="K3118">
        <v>1426681325</v>
      </c>
      <c r="L3118" s="10">
        <f t="shared" si="196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57.333333333333329</v>
      </c>
      <c r="R3118" s="7">
        <f t="shared" si="197"/>
        <v>220</v>
      </c>
      <c r="S3118" t="s">
        <v>8321</v>
      </c>
      <c r="T3118" t="s">
        <v>8361</v>
      </c>
    </row>
    <row r="3119" spans="1:20" ht="42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5"/>
        <v>42517.55</v>
      </c>
      <c r="K3119">
        <v>1463648360</v>
      </c>
      <c r="L3119" s="10">
        <f t="shared" si="196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0.10000000000000009</v>
      </c>
      <c r="R3119" s="7">
        <f t="shared" si="197"/>
        <v>1</v>
      </c>
      <c r="S3119" t="s">
        <v>8321</v>
      </c>
      <c r="T3119" t="s">
        <v>8361</v>
      </c>
    </row>
    <row r="3120" spans="1:20" ht="28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5"/>
        <v>42553.649571759262</v>
      </c>
      <c r="K3120">
        <v>1465832123</v>
      </c>
      <c r="L3120" s="10">
        <f t="shared" si="196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0.30999999999999917</v>
      </c>
      <c r="R3120" s="7">
        <f t="shared" si="197"/>
        <v>776</v>
      </c>
      <c r="S3120" t="s">
        <v>8321</v>
      </c>
      <c r="T3120" t="s">
        <v>8361</v>
      </c>
    </row>
    <row r="3121" spans="1:20" ht="42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5"/>
        <v>42090.003842592589</v>
      </c>
      <c r="K3121">
        <v>1424826332</v>
      </c>
      <c r="L3121" s="10">
        <f t="shared" si="196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4.9999999999994493E-2</v>
      </c>
      <c r="R3121" s="7">
        <f t="shared" si="197"/>
        <v>3</v>
      </c>
      <c r="S3121" t="s">
        <v>8321</v>
      </c>
      <c r="T3121" t="s">
        <v>8361</v>
      </c>
    </row>
    <row r="3122" spans="1:20" ht="42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5"/>
        <v>42495.900416666671</v>
      </c>
      <c r="K3122">
        <v>1457303796</v>
      </c>
      <c r="L3122" s="10">
        <f t="shared" si="196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9.8461538461491749E-3</v>
      </c>
      <c r="R3122" s="7">
        <f t="shared" si="197"/>
        <v>69</v>
      </c>
      <c r="S3122" t="s">
        <v>8321</v>
      </c>
      <c r="T3122" t="s">
        <v>8361</v>
      </c>
    </row>
    <row r="3123" spans="1:20" ht="28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5"/>
        <v>41908.679803240739</v>
      </c>
      <c r="K3123">
        <v>1406564335</v>
      </c>
      <c r="L3123" s="10">
        <f t="shared" si="196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0.66666666666667096</v>
      </c>
      <c r="R3123" s="7">
        <f t="shared" si="197"/>
        <v>5.5</v>
      </c>
      <c r="S3123" t="s">
        <v>8321</v>
      </c>
      <c r="T3123" t="s">
        <v>8361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5"/>
        <v>42683.973750000005</v>
      </c>
      <c r="K3124">
        <v>1478298132</v>
      </c>
      <c r="L3124" s="10">
        <f t="shared" si="196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58.29145728643217</v>
      </c>
      <c r="R3124" s="7">
        <f t="shared" si="197"/>
        <v>59</v>
      </c>
      <c r="S3124" t="s">
        <v>8321</v>
      </c>
      <c r="T3124" t="s">
        <v>8361</v>
      </c>
    </row>
    <row r="3125" spans="1:20" ht="42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5"/>
        <v>42560.993032407408</v>
      </c>
      <c r="K3125">
        <v>1465516198</v>
      </c>
      <c r="L3125" s="10">
        <f t="shared" si="196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68.153599999999997</v>
      </c>
      <c r="R3125" s="7">
        <f t="shared" si="197"/>
        <v>42770</v>
      </c>
      <c r="S3125" t="s">
        <v>8321</v>
      </c>
      <c r="T3125" t="s">
        <v>8361</v>
      </c>
    </row>
    <row r="3126" spans="1:20" ht="42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5"/>
        <v>42037.780104166668</v>
      </c>
      <c r="K3126">
        <v>1417718601</v>
      </c>
      <c r="L3126" s="10">
        <f t="shared" si="196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3.249999999999087E-3</v>
      </c>
      <c r="R3126" s="7">
        <f t="shared" si="197"/>
        <v>15</v>
      </c>
      <c r="S3126" t="s">
        <v>8321</v>
      </c>
      <c r="T3126" t="s">
        <v>8361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5"/>
        <v>42376.20685185185</v>
      </c>
      <c r="K3127">
        <v>1449550672</v>
      </c>
      <c r="L3127" s="10">
        <f t="shared" si="196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7">
        <f t="shared" si="197"/>
        <v>0</v>
      </c>
      <c r="S3127" t="s">
        <v>8321</v>
      </c>
      <c r="T3127" t="s">
        <v>8361</v>
      </c>
    </row>
    <row r="3128" spans="1:20" ht="71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5"/>
        <v>42456.976412037038</v>
      </c>
      <c r="K3128">
        <v>1456532762</v>
      </c>
      <c r="L3128" s="10">
        <f t="shared" si="196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4.1599999999999966</v>
      </c>
      <c r="R3128" s="7">
        <f t="shared" si="197"/>
        <v>528.5</v>
      </c>
      <c r="S3128" t="s">
        <v>8321</v>
      </c>
      <c r="T3128" t="s">
        <v>8361</v>
      </c>
    </row>
    <row r="3129" spans="1:20" ht="42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5"/>
        <v>42064.856817129628</v>
      </c>
      <c r="K3129">
        <v>1422650029</v>
      </c>
      <c r="L3129" s="10">
        <f t="shared" si="196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7">
        <f t="shared" si="197"/>
        <v>0</v>
      </c>
      <c r="S3129" t="s">
        <v>8321</v>
      </c>
      <c r="T3129" t="s">
        <v>8361</v>
      </c>
    </row>
    <row r="3130" spans="1:20" ht="42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5"/>
        <v>42810.784039351856</v>
      </c>
      <c r="K3130">
        <v>1487101741</v>
      </c>
      <c r="L3130" s="10">
        <f t="shared" si="196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ref="Q3130:Q3193" si="198">(1+((E3130-D3130)/D3130))*100</f>
        <v>108.60666666666667</v>
      </c>
      <c r="R3130" s="7">
        <f t="shared" si="197"/>
        <v>8204</v>
      </c>
      <c r="S3130" t="s">
        <v>8321</v>
      </c>
      <c r="T3130" t="s">
        <v>8322</v>
      </c>
    </row>
    <row r="3131" spans="1:20" ht="42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5"/>
        <v>42843.801145833335</v>
      </c>
      <c r="K3131">
        <v>1489090419</v>
      </c>
      <c r="L3131" s="10">
        <f t="shared" si="196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8"/>
        <v>0.80000000000000071</v>
      </c>
      <c r="R3131" s="7">
        <f t="shared" si="197"/>
        <v>5.5</v>
      </c>
      <c r="S3131" t="s">
        <v>8321</v>
      </c>
      <c r="T3131" t="s">
        <v>8322</v>
      </c>
    </row>
    <row r="3132" spans="1:20" ht="42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5"/>
        <v>42839.207638888889</v>
      </c>
      <c r="K3132">
        <v>1489504916</v>
      </c>
      <c r="L3132" s="10">
        <f t="shared" si="196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8"/>
        <v>3.7499999999999978</v>
      </c>
      <c r="R3132" s="7">
        <f t="shared" si="197"/>
        <v>189.5</v>
      </c>
      <c r="S3132" t="s">
        <v>8321</v>
      </c>
      <c r="T3132" t="s">
        <v>8322</v>
      </c>
    </row>
    <row r="3133" spans="1:20" ht="28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5"/>
        <v>42833.537557870368</v>
      </c>
      <c r="K3133">
        <v>1489067645</v>
      </c>
      <c r="L3133" s="10">
        <f t="shared" si="196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8"/>
        <v>15.731707317073173</v>
      </c>
      <c r="R3133" s="7">
        <f t="shared" si="197"/>
        <v>328.5</v>
      </c>
      <c r="S3133" t="s">
        <v>8321</v>
      </c>
      <c r="T3133" t="s">
        <v>8322</v>
      </c>
    </row>
    <row r="3134" spans="1:20" ht="28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5"/>
        <v>42846.308564814812</v>
      </c>
      <c r="K3134">
        <v>1487579060</v>
      </c>
      <c r="L3134" s="10">
        <f t="shared" si="196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8"/>
        <v>3.3333333333329662E-2</v>
      </c>
      <c r="R3134" s="7">
        <f t="shared" si="197"/>
        <v>5.5</v>
      </c>
      <c r="S3134" t="s">
        <v>8321</v>
      </c>
      <c r="T3134" t="s">
        <v>8322</v>
      </c>
    </row>
    <row r="3135" spans="1:20" ht="42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5"/>
        <v>42818.523541666669</v>
      </c>
      <c r="K3135">
        <v>1487770434</v>
      </c>
      <c r="L3135" s="10">
        <f t="shared" si="196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8"/>
        <v>108</v>
      </c>
      <c r="R3135" s="7">
        <f t="shared" si="197"/>
        <v>278</v>
      </c>
      <c r="S3135" t="s">
        <v>8321</v>
      </c>
      <c r="T3135" t="s">
        <v>8322</v>
      </c>
    </row>
    <row r="3136" spans="1:20" ht="42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5"/>
        <v>42821.678460648152</v>
      </c>
      <c r="K3136">
        <v>1488820619</v>
      </c>
      <c r="L3136" s="10">
        <f t="shared" si="196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8"/>
        <v>22.499999999999996</v>
      </c>
      <c r="R3136" s="7">
        <f t="shared" si="197"/>
        <v>118.5</v>
      </c>
      <c r="S3136" t="s">
        <v>8321</v>
      </c>
      <c r="T3136" t="s">
        <v>8322</v>
      </c>
    </row>
    <row r="3137" spans="1:20" ht="42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5"/>
        <v>42829.151863425926</v>
      </c>
      <c r="K3137">
        <v>1489376321</v>
      </c>
      <c r="L3137" s="10">
        <f t="shared" si="196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8"/>
        <v>20.849420849420852</v>
      </c>
      <c r="R3137" s="7">
        <f t="shared" si="197"/>
        <v>84.5</v>
      </c>
      <c r="S3137" t="s">
        <v>8321</v>
      </c>
      <c r="T3137" t="s">
        <v>8322</v>
      </c>
    </row>
    <row r="3138" spans="1:20" ht="42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5"/>
        <v>42825.957638888889</v>
      </c>
      <c r="K3138">
        <v>1487847954</v>
      </c>
      <c r="L3138" s="10">
        <f t="shared" si="196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8"/>
        <v>127.8</v>
      </c>
      <c r="R3138" s="7">
        <f t="shared" si="197"/>
        <v>330.5</v>
      </c>
      <c r="S3138" t="s">
        <v>8321</v>
      </c>
      <c r="T3138" t="s">
        <v>8322</v>
      </c>
    </row>
    <row r="3139" spans="1:20" ht="28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9">(((I3139/60)/60)/24)+DATE(1970,1,1)</f>
        <v>42858.8</v>
      </c>
      <c r="K3139">
        <v>1489439669</v>
      </c>
      <c r="L3139" s="10">
        <f t="shared" ref="L3139:L3202" si="200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8"/>
        <v>3.3333333333333326</v>
      </c>
      <c r="R3139" s="7">
        <f t="shared" ref="R3139:R3202" si="201">AVERAGE(E3139,N3139)</f>
        <v>25.5</v>
      </c>
      <c r="S3139" t="s">
        <v>8321</v>
      </c>
      <c r="T3139" t="s">
        <v>8322</v>
      </c>
    </row>
    <row r="3140" spans="1:20" ht="57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9"/>
        <v>42828.645914351851</v>
      </c>
      <c r="K3140">
        <v>1489591807</v>
      </c>
      <c r="L3140" s="10">
        <f t="shared" si="200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7">
        <f t="shared" si="201"/>
        <v>0</v>
      </c>
      <c r="S3140" t="s">
        <v>8321</v>
      </c>
      <c r="T3140" t="s">
        <v>8322</v>
      </c>
    </row>
    <row r="3141" spans="1:20" ht="42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9"/>
        <v>42819.189583333333</v>
      </c>
      <c r="K3141">
        <v>1487485760</v>
      </c>
      <c r="L3141" s="10">
        <f t="shared" si="200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5.4000000000000048</v>
      </c>
      <c r="R3141" s="7">
        <f t="shared" si="201"/>
        <v>1353</v>
      </c>
      <c r="S3141" t="s">
        <v>8321</v>
      </c>
      <c r="T3141" t="s">
        <v>8322</v>
      </c>
    </row>
    <row r="3142" spans="1:20" ht="42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9"/>
        <v>42832.677118055552</v>
      </c>
      <c r="K3142">
        <v>1488993303</v>
      </c>
      <c r="L3142" s="10">
        <f t="shared" si="200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0.96000000000000529</v>
      </c>
      <c r="R3142" s="7">
        <f t="shared" si="201"/>
        <v>50</v>
      </c>
      <c r="S3142" t="s">
        <v>8321</v>
      </c>
      <c r="T3142" t="s">
        <v>8322</v>
      </c>
    </row>
    <row r="3143" spans="1:20" ht="57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9"/>
        <v>42841.833333333328</v>
      </c>
      <c r="K3143">
        <v>1488823488</v>
      </c>
      <c r="L3143" s="10">
        <f t="shared" si="200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51.6</v>
      </c>
      <c r="R3143" s="7">
        <f t="shared" si="201"/>
        <v>133</v>
      </c>
      <c r="S3143" t="s">
        <v>8321</v>
      </c>
      <c r="T3143" t="s">
        <v>8322</v>
      </c>
    </row>
    <row r="3144" spans="1:20" ht="42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9"/>
        <v>42813.471516203703</v>
      </c>
      <c r="K3144">
        <v>1487333939</v>
      </c>
      <c r="L3144" s="10">
        <f t="shared" si="200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1.6363636363636358</v>
      </c>
      <c r="R3144" s="7">
        <f t="shared" si="201"/>
        <v>24</v>
      </c>
      <c r="S3144" t="s">
        <v>8321</v>
      </c>
      <c r="T3144" t="s">
        <v>8322</v>
      </c>
    </row>
    <row r="3145" spans="1:20" ht="57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9"/>
        <v>42834.358287037037</v>
      </c>
      <c r="K3145">
        <v>1489480556</v>
      </c>
      <c r="L3145" s="10">
        <f t="shared" si="200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7">
        <f t="shared" si="201"/>
        <v>0</v>
      </c>
      <c r="S3145" t="s">
        <v>8321</v>
      </c>
      <c r="T3145" t="s">
        <v>8322</v>
      </c>
    </row>
    <row r="3146" spans="1:20" ht="57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9"/>
        <v>42813.25</v>
      </c>
      <c r="K3146">
        <v>1488459307</v>
      </c>
      <c r="L3146" s="10">
        <f t="shared" si="200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75.400000000000006</v>
      </c>
      <c r="R3146" s="7">
        <f t="shared" si="201"/>
        <v>3785</v>
      </c>
      <c r="S3146" t="s">
        <v>8321</v>
      </c>
      <c r="T3146" t="s">
        <v>8322</v>
      </c>
    </row>
    <row r="3147" spans="1:20" ht="42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9"/>
        <v>42821.999236111107</v>
      </c>
      <c r="K3147">
        <v>1485478734</v>
      </c>
      <c r="L3147" s="10">
        <f t="shared" si="200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7">
        <f t="shared" si="201"/>
        <v>0</v>
      </c>
      <c r="S3147" t="s">
        <v>8321</v>
      </c>
      <c r="T3147" t="s">
        <v>8322</v>
      </c>
    </row>
    <row r="3148" spans="1:20" ht="28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9"/>
        <v>42841.640810185185</v>
      </c>
      <c r="K3148">
        <v>1488471766</v>
      </c>
      <c r="L3148" s="10">
        <f t="shared" si="200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10.499999999999998</v>
      </c>
      <c r="R3148" s="7">
        <f t="shared" si="201"/>
        <v>2631</v>
      </c>
      <c r="S3148" t="s">
        <v>8321</v>
      </c>
      <c r="T3148" t="s">
        <v>8322</v>
      </c>
    </row>
    <row r="3149" spans="1:20" ht="42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9"/>
        <v>41950.011053240742</v>
      </c>
      <c r="K3149">
        <v>1411859755</v>
      </c>
      <c r="L3149" s="10">
        <f t="shared" si="200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117.52499999999999</v>
      </c>
      <c r="R3149" s="7">
        <f t="shared" si="201"/>
        <v>11859</v>
      </c>
      <c r="S3149" t="s">
        <v>8321</v>
      </c>
      <c r="T3149" t="s">
        <v>8322</v>
      </c>
    </row>
    <row r="3150" spans="1:20" ht="28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9"/>
        <v>41913.166666666664</v>
      </c>
      <c r="K3150">
        <v>1410278284</v>
      </c>
      <c r="L3150" s="10">
        <f t="shared" si="200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131.16666666666666</v>
      </c>
      <c r="R3150" s="7">
        <f t="shared" si="201"/>
        <v>1209</v>
      </c>
      <c r="S3150" t="s">
        <v>8321</v>
      </c>
      <c r="T3150" t="s">
        <v>8322</v>
      </c>
    </row>
    <row r="3151" spans="1:20" ht="42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9"/>
        <v>41250.083333333336</v>
      </c>
      <c r="K3151">
        <v>1352766300</v>
      </c>
      <c r="L3151" s="10">
        <f t="shared" si="200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104</v>
      </c>
      <c r="R3151" s="7">
        <f t="shared" si="201"/>
        <v>662.5</v>
      </c>
      <c r="S3151" t="s">
        <v>8321</v>
      </c>
      <c r="T3151" t="s">
        <v>8322</v>
      </c>
    </row>
    <row r="3152" spans="1:20" ht="57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9"/>
        <v>40568.166666666664</v>
      </c>
      <c r="K3152">
        <v>1288160403</v>
      </c>
      <c r="L3152" s="10">
        <f t="shared" si="200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101</v>
      </c>
      <c r="R3152" s="7">
        <f t="shared" si="201"/>
        <v>1819.5</v>
      </c>
      <c r="S3152" t="s">
        <v>8321</v>
      </c>
      <c r="T3152" t="s">
        <v>8322</v>
      </c>
    </row>
    <row r="3153" spans="1:20" ht="42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9"/>
        <v>41892.83997685185</v>
      </c>
      <c r="K3153">
        <v>1407787774</v>
      </c>
      <c r="L3153" s="10">
        <f t="shared" si="200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100.4</v>
      </c>
      <c r="R3153" s="7">
        <f t="shared" si="201"/>
        <v>1774</v>
      </c>
      <c r="S3153" t="s">
        <v>8321</v>
      </c>
      <c r="T3153" t="s">
        <v>8322</v>
      </c>
    </row>
    <row r="3154" spans="1:20" ht="42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9"/>
        <v>41580.867673611108</v>
      </c>
      <c r="K3154">
        <v>1380833367</v>
      </c>
      <c r="L3154" s="10">
        <f t="shared" si="200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105.95454545454545</v>
      </c>
      <c r="R3154" s="7">
        <f t="shared" si="201"/>
        <v>1199</v>
      </c>
      <c r="S3154" t="s">
        <v>8321</v>
      </c>
      <c r="T3154" t="s">
        <v>8322</v>
      </c>
    </row>
    <row r="3155" spans="1:20" ht="42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9"/>
        <v>40664.207638888889</v>
      </c>
      <c r="K3155">
        <v>1301542937</v>
      </c>
      <c r="L3155" s="10">
        <f t="shared" si="200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335.58333333333337</v>
      </c>
      <c r="R3155" s="7">
        <f t="shared" si="201"/>
        <v>5154.25</v>
      </c>
      <c r="S3155" t="s">
        <v>8321</v>
      </c>
      <c r="T3155" t="s">
        <v>8322</v>
      </c>
    </row>
    <row r="3156" spans="1:20" ht="42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9"/>
        <v>41000.834004629629</v>
      </c>
      <c r="K3156">
        <v>1330722058</v>
      </c>
      <c r="L3156" s="10">
        <f t="shared" si="200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112.92857142857142</v>
      </c>
      <c r="R3156" s="7">
        <f t="shared" si="201"/>
        <v>4014</v>
      </c>
      <c r="S3156" t="s">
        <v>8321</v>
      </c>
      <c r="T3156" t="s">
        <v>8322</v>
      </c>
    </row>
    <row r="3157" spans="1:20" ht="42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9"/>
        <v>41263.499131944445</v>
      </c>
      <c r="K3157">
        <v>1353412725</v>
      </c>
      <c r="L3157" s="10">
        <f t="shared" si="200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188.50460000000001</v>
      </c>
      <c r="R3157" s="7">
        <f t="shared" si="201"/>
        <v>4863.6149999999998</v>
      </c>
      <c r="S3157" t="s">
        <v>8321</v>
      </c>
      <c r="T3157" t="s">
        <v>8322</v>
      </c>
    </row>
    <row r="3158" spans="1:20" ht="42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9"/>
        <v>41061.953055555554</v>
      </c>
      <c r="K3158">
        <v>1335567144</v>
      </c>
      <c r="L3158" s="10">
        <f t="shared" si="200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101.81818181818181</v>
      </c>
      <c r="R3158" s="7">
        <f t="shared" si="201"/>
        <v>2844.5</v>
      </c>
      <c r="S3158" t="s">
        <v>8321</v>
      </c>
      <c r="T3158" t="s">
        <v>8322</v>
      </c>
    </row>
    <row r="3159" spans="1:20" ht="28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9"/>
        <v>41839.208333333336</v>
      </c>
      <c r="K3159">
        <v>1404932105</v>
      </c>
      <c r="L3159" s="10">
        <f t="shared" si="200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101</v>
      </c>
      <c r="R3159" s="7">
        <f t="shared" si="201"/>
        <v>2040.5</v>
      </c>
      <c r="S3159" t="s">
        <v>8321</v>
      </c>
      <c r="T3159" t="s">
        <v>8322</v>
      </c>
    </row>
    <row r="3160" spans="1:20" ht="28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9"/>
        <v>41477.839722222219</v>
      </c>
      <c r="K3160">
        <v>1371931752</v>
      </c>
      <c r="L3160" s="10">
        <f t="shared" si="200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114.00000000000001</v>
      </c>
      <c r="R3160" s="7">
        <f t="shared" si="201"/>
        <v>2884.5</v>
      </c>
      <c r="S3160" t="s">
        <v>8321</v>
      </c>
      <c r="T3160" t="s">
        <v>8322</v>
      </c>
    </row>
    <row r="3161" spans="1:20" ht="28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9"/>
        <v>40926.958333333336</v>
      </c>
      <c r="K3161">
        <v>1323221761</v>
      </c>
      <c r="L3161" s="10">
        <f t="shared" si="200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133.48133333333334</v>
      </c>
      <c r="R3161" s="7">
        <f t="shared" si="201"/>
        <v>1027.1100000000001</v>
      </c>
      <c r="S3161" t="s">
        <v>8321</v>
      </c>
      <c r="T3161" t="s">
        <v>8322</v>
      </c>
    </row>
    <row r="3162" spans="1:20" ht="42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9"/>
        <v>41864.207638888889</v>
      </c>
      <c r="K3162">
        <v>1405923687</v>
      </c>
      <c r="L3162" s="10">
        <f t="shared" si="200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101.53333333333335</v>
      </c>
      <c r="R3162" s="7">
        <f t="shared" si="201"/>
        <v>2313</v>
      </c>
      <c r="S3162" t="s">
        <v>8321</v>
      </c>
      <c r="T3162" t="s">
        <v>8322</v>
      </c>
    </row>
    <row r="3163" spans="1:20" ht="42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9"/>
        <v>41927.536134259259</v>
      </c>
      <c r="K3163">
        <v>1410785522</v>
      </c>
      <c r="L3163" s="10">
        <f t="shared" si="200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105.1</v>
      </c>
      <c r="R3163" s="7">
        <f t="shared" si="201"/>
        <v>1088</v>
      </c>
      <c r="S3163" t="s">
        <v>8321</v>
      </c>
      <c r="T3163" t="s">
        <v>8322</v>
      </c>
    </row>
    <row r="3164" spans="1:20" ht="42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9"/>
        <v>41827.083333333336</v>
      </c>
      <c r="K3164">
        <v>1402331262</v>
      </c>
      <c r="L3164" s="10">
        <f t="shared" si="200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127.15</v>
      </c>
      <c r="R3164" s="7">
        <f t="shared" si="201"/>
        <v>2574.5</v>
      </c>
      <c r="S3164" t="s">
        <v>8321</v>
      </c>
      <c r="T3164" t="s">
        <v>8322</v>
      </c>
    </row>
    <row r="3165" spans="1:20" ht="42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9"/>
        <v>41805.753761574073</v>
      </c>
      <c r="K3165">
        <v>1400263525</v>
      </c>
      <c r="L3165" s="10">
        <f t="shared" si="200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111.15384615384616</v>
      </c>
      <c r="R3165" s="7">
        <f t="shared" si="201"/>
        <v>7261</v>
      </c>
      <c r="S3165" t="s">
        <v>8321</v>
      </c>
      <c r="T3165" t="s">
        <v>8322</v>
      </c>
    </row>
    <row r="3166" spans="1:20" ht="42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9"/>
        <v>41799.80572916667</v>
      </c>
      <c r="K3166">
        <v>1399490415</v>
      </c>
      <c r="L3166" s="10">
        <f t="shared" si="200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106.76</v>
      </c>
      <c r="R3166" s="7">
        <f t="shared" si="201"/>
        <v>1370</v>
      </c>
      <c r="S3166" t="s">
        <v>8321</v>
      </c>
      <c r="T3166" t="s">
        <v>8322</v>
      </c>
    </row>
    <row r="3167" spans="1:20" ht="42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9"/>
        <v>40666.165972222225</v>
      </c>
      <c r="K3167">
        <v>1302493760</v>
      </c>
      <c r="L3167" s="10">
        <f t="shared" si="200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162.66666666666666</v>
      </c>
      <c r="R3167" s="7">
        <f t="shared" si="201"/>
        <v>620.5</v>
      </c>
      <c r="S3167" t="s">
        <v>8321</v>
      </c>
      <c r="T3167" t="s">
        <v>8322</v>
      </c>
    </row>
    <row r="3168" spans="1:20" ht="42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9"/>
        <v>41969.332638888889</v>
      </c>
      <c r="K3168">
        <v>1414514153</v>
      </c>
      <c r="L3168" s="10">
        <f t="shared" si="200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160.2280857142857</v>
      </c>
      <c r="R3168" s="7">
        <f t="shared" si="201"/>
        <v>28504.915000000001</v>
      </c>
      <c r="S3168" t="s">
        <v>8321</v>
      </c>
      <c r="T3168" t="s">
        <v>8322</v>
      </c>
    </row>
    <row r="3169" spans="1:20" ht="28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9"/>
        <v>41853.175706018519</v>
      </c>
      <c r="K3169">
        <v>1405743181</v>
      </c>
      <c r="L3169" s="10">
        <f t="shared" si="200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116.16666666666666</v>
      </c>
      <c r="R3169" s="7">
        <f t="shared" si="201"/>
        <v>1770</v>
      </c>
      <c r="S3169" t="s">
        <v>8321</v>
      </c>
      <c r="T3169" t="s">
        <v>8322</v>
      </c>
    </row>
    <row r="3170" spans="1:20" ht="42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9"/>
        <v>41803.916666666664</v>
      </c>
      <c r="K3170">
        <v>1399948353</v>
      </c>
      <c r="L3170" s="10">
        <f t="shared" si="200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124.2</v>
      </c>
      <c r="R3170" s="7">
        <f t="shared" si="201"/>
        <v>1583</v>
      </c>
      <c r="S3170" t="s">
        <v>8321</v>
      </c>
      <c r="T3170" t="s">
        <v>8322</v>
      </c>
    </row>
    <row r="3171" spans="1:20" ht="28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9"/>
        <v>41621.207638888889</v>
      </c>
      <c r="K3171">
        <v>1384364561</v>
      </c>
      <c r="L3171" s="10">
        <f t="shared" si="200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103.01249999999999</v>
      </c>
      <c r="R3171" s="7">
        <f t="shared" si="201"/>
        <v>4161.5</v>
      </c>
      <c r="S3171" t="s">
        <v>8321</v>
      </c>
      <c r="T3171" t="s">
        <v>8322</v>
      </c>
    </row>
    <row r="3172" spans="1:20" ht="42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9"/>
        <v>41822.166666666664</v>
      </c>
      <c r="K3172">
        <v>1401414944</v>
      </c>
      <c r="L3172" s="10">
        <f t="shared" si="200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112.25</v>
      </c>
      <c r="R3172" s="7">
        <f t="shared" si="201"/>
        <v>1158</v>
      </c>
      <c r="S3172" t="s">
        <v>8321</v>
      </c>
      <c r="T3172" t="s">
        <v>8322</v>
      </c>
    </row>
    <row r="3173" spans="1:20" ht="42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9"/>
        <v>42496.608310185184</v>
      </c>
      <c r="K3173">
        <v>1459953358</v>
      </c>
      <c r="L3173" s="10">
        <f t="shared" si="200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108.8142857142857</v>
      </c>
      <c r="R3173" s="7">
        <f t="shared" si="201"/>
        <v>3867</v>
      </c>
      <c r="S3173" t="s">
        <v>8321</v>
      </c>
      <c r="T3173" t="s">
        <v>8322</v>
      </c>
    </row>
    <row r="3174" spans="1:20" ht="42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9"/>
        <v>40953.729953703703</v>
      </c>
      <c r="K3174">
        <v>1326648668</v>
      </c>
      <c r="L3174" s="10">
        <f t="shared" si="200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114.99999999999999</v>
      </c>
      <c r="R3174" s="7">
        <f t="shared" si="201"/>
        <v>1164.5</v>
      </c>
      <c r="S3174" t="s">
        <v>8321</v>
      </c>
      <c r="T3174" t="s">
        <v>8322</v>
      </c>
    </row>
    <row r="3175" spans="1:20" ht="42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9"/>
        <v>41908.878379629627</v>
      </c>
      <c r="K3175">
        <v>1409173492</v>
      </c>
      <c r="L3175" s="10">
        <f t="shared" si="200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103</v>
      </c>
      <c r="R3175" s="7">
        <f t="shared" si="201"/>
        <v>5187</v>
      </c>
      <c r="S3175" t="s">
        <v>8321</v>
      </c>
      <c r="T3175" t="s">
        <v>8322</v>
      </c>
    </row>
    <row r="3176" spans="1:20" ht="42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9"/>
        <v>41876.864675925928</v>
      </c>
      <c r="K3176">
        <v>1407789908</v>
      </c>
      <c r="L3176" s="10">
        <f t="shared" si="200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101.13333333333334</v>
      </c>
      <c r="R3176" s="7">
        <f t="shared" si="201"/>
        <v>1528.5</v>
      </c>
      <c r="S3176" t="s">
        <v>8321</v>
      </c>
      <c r="T3176" t="s">
        <v>8322</v>
      </c>
    </row>
    <row r="3177" spans="1:20" ht="57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9"/>
        <v>40591.886886574073</v>
      </c>
      <c r="K3177">
        <v>1292793427</v>
      </c>
      <c r="L3177" s="10">
        <f t="shared" si="200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109.55999999999999</v>
      </c>
      <c r="R3177" s="7">
        <f t="shared" si="201"/>
        <v>2769</v>
      </c>
      <c r="S3177" t="s">
        <v>8321</v>
      </c>
      <c r="T3177" t="s">
        <v>8322</v>
      </c>
    </row>
    <row r="3178" spans="1:20" ht="42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9"/>
        <v>41504.625</v>
      </c>
      <c r="K3178">
        <v>1374531631</v>
      </c>
      <c r="L3178" s="10">
        <f t="shared" si="200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114.8421052631579</v>
      </c>
      <c r="R3178" s="7">
        <f t="shared" si="201"/>
        <v>1118.5</v>
      </c>
      <c r="S3178" t="s">
        <v>8321</v>
      </c>
      <c r="T3178" t="s">
        <v>8322</v>
      </c>
    </row>
    <row r="3179" spans="1:20" ht="42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9"/>
        <v>41811.666770833333</v>
      </c>
      <c r="K3179">
        <v>1400774409</v>
      </c>
      <c r="L3179" s="10">
        <f t="shared" si="200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117.39999999999999</v>
      </c>
      <c r="R3179" s="7">
        <f t="shared" si="201"/>
        <v>1493</v>
      </c>
      <c r="S3179" t="s">
        <v>8321</v>
      </c>
      <c r="T3179" t="s">
        <v>8322</v>
      </c>
    </row>
    <row r="3180" spans="1:20" ht="42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9"/>
        <v>41836.605034722219</v>
      </c>
      <c r="K3180">
        <v>1402929075</v>
      </c>
      <c r="L3180" s="10">
        <f t="shared" si="200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171.73333333333335</v>
      </c>
      <c r="R3180" s="7">
        <f t="shared" si="201"/>
        <v>1327</v>
      </c>
      <c r="S3180" t="s">
        <v>8321</v>
      </c>
      <c r="T3180" t="s">
        <v>8322</v>
      </c>
    </row>
    <row r="3181" spans="1:20" ht="28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9"/>
        <v>41400.702210648145</v>
      </c>
      <c r="K3181">
        <v>1365699071</v>
      </c>
      <c r="L3181" s="10">
        <f t="shared" si="200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114.16238095238094</v>
      </c>
      <c r="R3181" s="7">
        <f t="shared" si="201"/>
        <v>2428.41</v>
      </c>
      <c r="S3181" t="s">
        <v>8321</v>
      </c>
      <c r="T3181" t="s">
        <v>8322</v>
      </c>
    </row>
    <row r="3182" spans="1:20" ht="42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9"/>
        <v>41810.412604166668</v>
      </c>
      <c r="K3182">
        <v>1400666049</v>
      </c>
      <c r="L3182" s="10">
        <f t="shared" si="200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119.75</v>
      </c>
      <c r="R3182" s="7">
        <f t="shared" si="201"/>
        <v>741</v>
      </c>
      <c r="S3182" t="s">
        <v>8321</v>
      </c>
      <c r="T3182" t="s">
        <v>8322</v>
      </c>
    </row>
    <row r="3183" spans="1:20" ht="42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9"/>
        <v>41805.666666666664</v>
      </c>
      <c r="K3183">
        <v>1400570787</v>
      </c>
      <c r="L3183" s="10">
        <f t="shared" si="200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109.00000000000001</v>
      </c>
      <c r="R3183" s="7">
        <f t="shared" si="201"/>
        <v>280</v>
      </c>
      <c r="S3183" t="s">
        <v>8321</v>
      </c>
      <c r="T3183" t="s">
        <v>8322</v>
      </c>
    </row>
    <row r="3184" spans="1:20" ht="57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9"/>
        <v>40939.708333333336</v>
      </c>
      <c r="K3184">
        <v>1323211621</v>
      </c>
      <c r="L3184" s="10">
        <f t="shared" si="200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100.88571428571429</v>
      </c>
      <c r="R3184" s="7">
        <f t="shared" si="201"/>
        <v>3606.5</v>
      </c>
      <c r="S3184" t="s">
        <v>8321</v>
      </c>
      <c r="T3184" t="s">
        <v>8322</v>
      </c>
    </row>
    <row r="3185" spans="1:20" ht="42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9"/>
        <v>41509.79478009259</v>
      </c>
      <c r="K3185">
        <v>1375729469</v>
      </c>
      <c r="L3185" s="10">
        <f t="shared" si="200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109.00000000000001</v>
      </c>
      <c r="R3185" s="7">
        <f t="shared" si="201"/>
        <v>1396.5</v>
      </c>
      <c r="S3185" t="s">
        <v>8321</v>
      </c>
      <c r="T3185" t="s">
        <v>8322</v>
      </c>
    </row>
    <row r="3186" spans="1:20" ht="42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9"/>
        <v>41821.993414351848</v>
      </c>
      <c r="K3186">
        <v>1401666631</v>
      </c>
      <c r="L3186" s="10">
        <f t="shared" si="200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107.20930232558139</v>
      </c>
      <c r="R3186" s="7">
        <f t="shared" si="201"/>
        <v>2328</v>
      </c>
      <c r="S3186" t="s">
        <v>8321</v>
      </c>
      <c r="T3186" t="s">
        <v>8322</v>
      </c>
    </row>
    <row r="3187" spans="1:20" ht="42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9"/>
        <v>41836.977326388893</v>
      </c>
      <c r="K3187">
        <v>1404948441</v>
      </c>
      <c r="L3187" s="10">
        <f t="shared" si="200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100</v>
      </c>
      <c r="R3187" s="7">
        <f t="shared" si="201"/>
        <v>512</v>
      </c>
      <c r="S3187" t="s">
        <v>8321</v>
      </c>
      <c r="T3187" t="s">
        <v>8322</v>
      </c>
    </row>
    <row r="3188" spans="1:20" ht="42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9"/>
        <v>41898.875</v>
      </c>
      <c r="K3188">
        <v>1408313438</v>
      </c>
      <c r="L3188" s="10">
        <f t="shared" si="200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102.18750000000001</v>
      </c>
      <c r="R3188" s="7">
        <f t="shared" si="201"/>
        <v>1670</v>
      </c>
      <c r="S3188" t="s">
        <v>8321</v>
      </c>
      <c r="T3188" t="s">
        <v>8322</v>
      </c>
    </row>
    <row r="3189" spans="1:20" ht="42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9"/>
        <v>41855.666354166664</v>
      </c>
      <c r="K3189">
        <v>1405439973</v>
      </c>
      <c r="L3189" s="10">
        <f t="shared" si="200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116.29333333333334</v>
      </c>
      <c r="R3189" s="7">
        <f t="shared" si="201"/>
        <v>8844</v>
      </c>
      <c r="S3189" t="s">
        <v>8321</v>
      </c>
      <c r="T3189" t="s">
        <v>8322</v>
      </c>
    </row>
    <row r="3190" spans="1:20" ht="42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9"/>
        <v>42165.415532407409</v>
      </c>
      <c r="K3190">
        <v>1432115902</v>
      </c>
      <c r="L3190" s="10">
        <f t="shared" si="200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65</v>
      </c>
      <c r="R3190" s="7">
        <f t="shared" si="201"/>
        <v>69.5</v>
      </c>
      <c r="S3190" t="s">
        <v>8321</v>
      </c>
      <c r="T3190" t="s">
        <v>8363</v>
      </c>
    </row>
    <row r="3191" spans="1:20" ht="57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9"/>
        <v>42148.346435185187</v>
      </c>
      <c r="K3191">
        <v>1429863532</v>
      </c>
      <c r="L3191" s="10">
        <f t="shared" si="200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12.327272727272732</v>
      </c>
      <c r="R3191" s="7">
        <f t="shared" si="201"/>
        <v>3399.5</v>
      </c>
      <c r="S3191" t="s">
        <v>8321</v>
      </c>
      <c r="T3191" t="s">
        <v>8363</v>
      </c>
    </row>
    <row r="3192" spans="1:20" ht="42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9"/>
        <v>42713.192997685182</v>
      </c>
      <c r="K3192">
        <v>1478662675</v>
      </c>
      <c r="L3192" s="10">
        <f t="shared" si="200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7">
        <f t="shared" si="201"/>
        <v>0</v>
      </c>
      <c r="S3192" t="s">
        <v>8321</v>
      </c>
      <c r="T3192" t="s">
        <v>8363</v>
      </c>
    </row>
    <row r="3193" spans="1:20" ht="42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9"/>
        <v>42598.755428240736</v>
      </c>
      <c r="K3193">
        <v>1466186869</v>
      </c>
      <c r="L3193" s="10">
        <f t="shared" si="200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4.0266666666666673</v>
      </c>
      <c r="R3193" s="7">
        <f t="shared" si="201"/>
        <v>77.5</v>
      </c>
      <c r="S3193" t="s">
        <v>8321</v>
      </c>
      <c r="T3193" t="s">
        <v>8363</v>
      </c>
    </row>
    <row r="3194" spans="1:20" ht="42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9"/>
        <v>42063.916666666672</v>
      </c>
      <c r="K3194">
        <v>1421274859</v>
      </c>
      <c r="L3194" s="10">
        <f t="shared" si="200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ref="Q3194:Q3257" si="202">(1+((E3194-D3194)/D3194))*100</f>
        <v>1.0199999999999987</v>
      </c>
      <c r="R3194" s="7">
        <f t="shared" si="201"/>
        <v>55</v>
      </c>
      <c r="S3194" t="s">
        <v>8321</v>
      </c>
      <c r="T3194" t="s">
        <v>8363</v>
      </c>
    </row>
    <row r="3195" spans="1:20" ht="42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9"/>
        <v>42055.968240740738</v>
      </c>
      <c r="K3195">
        <v>1420586056</v>
      </c>
      <c r="L3195" s="10">
        <f t="shared" si="200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02"/>
        <v>11.739999999999995</v>
      </c>
      <c r="R3195" s="7">
        <f t="shared" si="201"/>
        <v>305.5</v>
      </c>
      <c r="S3195" t="s">
        <v>8321</v>
      </c>
      <c r="T3195" t="s">
        <v>8363</v>
      </c>
    </row>
    <row r="3196" spans="1:20" ht="42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9"/>
        <v>42212.062476851846</v>
      </c>
      <c r="K3196">
        <v>1435368598</v>
      </c>
      <c r="L3196" s="10">
        <f t="shared" si="200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02"/>
        <v>0</v>
      </c>
      <c r="R3196" s="7">
        <f t="shared" si="201"/>
        <v>0</v>
      </c>
      <c r="S3196" t="s">
        <v>8321</v>
      </c>
      <c r="T3196" t="s">
        <v>8363</v>
      </c>
    </row>
    <row r="3197" spans="1:20" ht="42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9"/>
        <v>42047.594236111108</v>
      </c>
      <c r="K3197">
        <v>1421158542</v>
      </c>
      <c r="L3197" s="10">
        <f t="shared" si="200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02"/>
        <v>59.142857142857139</v>
      </c>
      <c r="R3197" s="7">
        <f t="shared" si="201"/>
        <v>1054.5</v>
      </c>
      <c r="S3197" t="s">
        <v>8321</v>
      </c>
      <c r="T3197" t="s">
        <v>8363</v>
      </c>
    </row>
    <row r="3198" spans="1:20" ht="42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9"/>
        <v>42217.583333333328</v>
      </c>
      <c r="K3198">
        <v>1433254875</v>
      </c>
      <c r="L3198" s="10">
        <f t="shared" si="200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02"/>
        <v>6.0000000000004494E-2</v>
      </c>
      <c r="R3198" s="7">
        <f t="shared" si="201"/>
        <v>903</v>
      </c>
      <c r="S3198" t="s">
        <v>8321</v>
      </c>
      <c r="T3198" t="s">
        <v>8363</v>
      </c>
    </row>
    <row r="3199" spans="1:20" ht="28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9"/>
        <v>42039.493263888886</v>
      </c>
      <c r="K3199">
        <v>1420458618</v>
      </c>
      <c r="L3199" s="10">
        <f t="shared" si="200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02"/>
        <v>11.450000000000005</v>
      </c>
      <c r="R3199" s="7">
        <f t="shared" si="201"/>
        <v>574.5</v>
      </c>
      <c r="S3199" t="s">
        <v>8321</v>
      </c>
      <c r="T3199" t="s">
        <v>8363</v>
      </c>
    </row>
    <row r="3200" spans="1:20" ht="42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9"/>
        <v>42051.424502314811</v>
      </c>
      <c r="K3200">
        <v>1420798277</v>
      </c>
      <c r="L3200" s="10">
        <f t="shared" si="200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02"/>
        <v>0.36666666666667069</v>
      </c>
      <c r="R3200" s="7">
        <f t="shared" si="201"/>
        <v>56.5</v>
      </c>
      <c r="S3200" t="s">
        <v>8321</v>
      </c>
      <c r="T3200" t="s">
        <v>8363</v>
      </c>
    </row>
    <row r="3201" spans="1:20" ht="42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9"/>
        <v>41888.875</v>
      </c>
      <c r="K3201">
        <v>1407435418</v>
      </c>
      <c r="L3201" s="10">
        <f t="shared" si="200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02"/>
        <v>52.160000000000004</v>
      </c>
      <c r="R3201" s="7">
        <f t="shared" si="201"/>
        <v>1330.5</v>
      </c>
      <c r="S3201" t="s">
        <v>8321</v>
      </c>
      <c r="T3201" t="s">
        <v>8363</v>
      </c>
    </row>
    <row r="3202" spans="1:20" ht="42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9"/>
        <v>42490.231944444444</v>
      </c>
      <c r="K3202">
        <v>1459410101</v>
      </c>
      <c r="L3202" s="10">
        <f t="shared" si="200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02"/>
        <v>2.0000000000020002E-3</v>
      </c>
      <c r="R3202" s="7">
        <f t="shared" si="201"/>
        <v>1</v>
      </c>
      <c r="S3202" t="s">
        <v>8321</v>
      </c>
      <c r="T3202" t="s">
        <v>8363</v>
      </c>
    </row>
    <row r="3203" spans="1:20" ht="42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3">(((I3203/60)/60)/24)+DATE(1970,1,1)</f>
        <v>41882.767094907409</v>
      </c>
      <c r="K3203">
        <v>1407695077</v>
      </c>
      <c r="L3203" s="10">
        <f t="shared" ref="L3203:L3266" si="204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2"/>
        <v>1.2499999999999956</v>
      </c>
      <c r="R3203" s="7">
        <f t="shared" ref="R3203:R3266" si="205">AVERAGE(E3203,N3203)</f>
        <v>13.5</v>
      </c>
      <c r="S3203" t="s">
        <v>8321</v>
      </c>
      <c r="T3203" t="s">
        <v>8363</v>
      </c>
    </row>
    <row r="3204" spans="1:20" ht="42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3"/>
        <v>42352.249305555553</v>
      </c>
      <c r="K3204">
        <v>1445027346</v>
      </c>
      <c r="L3204" s="10">
        <f t="shared" si="204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54.52</v>
      </c>
      <c r="R3204" s="7">
        <f t="shared" si="205"/>
        <v>1375.5</v>
      </c>
      <c r="S3204" t="s">
        <v>8321</v>
      </c>
      <c r="T3204" t="s">
        <v>8363</v>
      </c>
    </row>
    <row r="3205" spans="1:20" ht="42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3"/>
        <v>42272.988680555558</v>
      </c>
      <c r="K3205">
        <v>1440632622</v>
      </c>
      <c r="L3205" s="10">
        <f t="shared" si="204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25</v>
      </c>
      <c r="R3205" s="7">
        <f t="shared" si="205"/>
        <v>128</v>
      </c>
      <c r="S3205" t="s">
        <v>8321</v>
      </c>
      <c r="T3205" t="s">
        <v>8363</v>
      </c>
    </row>
    <row r="3206" spans="1:20" ht="42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3"/>
        <v>42202.676388888889</v>
      </c>
      <c r="K3206">
        <v>1434558479</v>
      </c>
      <c r="L3206" s="10">
        <f t="shared" si="204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7">
        <f t="shared" si="205"/>
        <v>0</v>
      </c>
      <c r="S3206" t="s">
        <v>8321</v>
      </c>
      <c r="T3206" t="s">
        <v>8363</v>
      </c>
    </row>
    <row r="3207" spans="1:20" ht="42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3"/>
        <v>42125.374675925923</v>
      </c>
      <c r="K3207">
        <v>1427878772</v>
      </c>
      <c r="L3207" s="10">
        <f t="shared" si="204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3.4124999999999961</v>
      </c>
      <c r="R3207" s="7">
        <f t="shared" si="205"/>
        <v>142.5</v>
      </c>
      <c r="S3207" t="s">
        <v>8321</v>
      </c>
      <c r="T3207" t="s">
        <v>8363</v>
      </c>
    </row>
    <row r="3208" spans="1:20" ht="42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3"/>
        <v>42266.276053240741</v>
      </c>
      <c r="K3208">
        <v>1440052651</v>
      </c>
      <c r="L3208" s="10">
        <f t="shared" si="204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7">
        <f t="shared" si="205"/>
        <v>0</v>
      </c>
      <c r="S3208" t="s">
        <v>8321</v>
      </c>
      <c r="T3208" t="s">
        <v>8363</v>
      </c>
    </row>
    <row r="3209" spans="1:20" ht="42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3"/>
        <v>42117.236192129625</v>
      </c>
      <c r="K3209">
        <v>1424587207</v>
      </c>
      <c r="L3209" s="10">
        <f t="shared" si="204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46.36363636363636</v>
      </c>
      <c r="R3209" s="7">
        <f t="shared" si="205"/>
        <v>1293</v>
      </c>
      <c r="S3209" t="s">
        <v>8321</v>
      </c>
      <c r="T3209" t="s">
        <v>8363</v>
      </c>
    </row>
    <row r="3210" spans="1:20" ht="42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3"/>
        <v>41848.605057870373</v>
      </c>
      <c r="K3210">
        <v>1404743477</v>
      </c>
      <c r="L3210" s="10">
        <f t="shared" si="204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103.49999999999999</v>
      </c>
      <c r="R3210" s="7">
        <f t="shared" si="205"/>
        <v>2628.5</v>
      </c>
      <c r="S3210" t="s">
        <v>8321</v>
      </c>
      <c r="T3210" t="s">
        <v>8322</v>
      </c>
    </row>
    <row r="3211" spans="1:20" ht="42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3"/>
        <v>41810.958333333336</v>
      </c>
      <c r="K3211">
        <v>1400512658</v>
      </c>
      <c r="L3211" s="10">
        <f t="shared" si="204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119.32315789473684</v>
      </c>
      <c r="R3211" s="7">
        <f t="shared" si="205"/>
        <v>5780.85</v>
      </c>
      <c r="S3211" t="s">
        <v>8321</v>
      </c>
      <c r="T3211" t="s">
        <v>8322</v>
      </c>
    </row>
    <row r="3212" spans="1:20" ht="42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3"/>
        <v>41061.165972222225</v>
      </c>
      <c r="K3212">
        <v>1334442519</v>
      </c>
      <c r="L3212" s="10">
        <f t="shared" si="204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125.76666666666667</v>
      </c>
      <c r="R3212" s="7">
        <f t="shared" si="205"/>
        <v>1916.5</v>
      </c>
      <c r="S3212" t="s">
        <v>8321</v>
      </c>
      <c r="T3212" t="s">
        <v>8322</v>
      </c>
    </row>
    <row r="3213" spans="1:20" ht="42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3"/>
        <v>41866.083333333336</v>
      </c>
      <c r="K3213">
        <v>1405346680</v>
      </c>
      <c r="L3213" s="10">
        <f t="shared" si="204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119.74347826086958</v>
      </c>
      <c r="R3213" s="7">
        <f t="shared" si="205"/>
        <v>13931.5</v>
      </c>
      <c r="S3213" t="s">
        <v>8321</v>
      </c>
      <c r="T3213" t="s">
        <v>8322</v>
      </c>
    </row>
    <row r="3214" spans="1:20" ht="28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3"/>
        <v>41859.795729166668</v>
      </c>
      <c r="K3214">
        <v>1404932751</v>
      </c>
      <c r="L3214" s="10">
        <f t="shared" si="204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126.25</v>
      </c>
      <c r="R3214" s="7">
        <f t="shared" si="205"/>
        <v>2572</v>
      </c>
      <c r="S3214" t="s">
        <v>8321</v>
      </c>
      <c r="T3214" t="s">
        <v>8322</v>
      </c>
    </row>
    <row r="3215" spans="1:20" ht="42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3"/>
        <v>42211.763414351852</v>
      </c>
      <c r="K3215">
        <v>1434478759</v>
      </c>
      <c r="L3215" s="10">
        <f t="shared" si="204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100.11666666666667</v>
      </c>
      <c r="R3215" s="7">
        <f t="shared" si="205"/>
        <v>3027</v>
      </c>
      <c r="S3215" t="s">
        <v>8321</v>
      </c>
      <c r="T3215" t="s">
        <v>8322</v>
      </c>
    </row>
    <row r="3216" spans="1:20" ht="42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3"/>
        <v>42374.996527777781</v>
      </c>
      <c r="K3216">
        <v>1448823673</v>
      </c>
      <c r="L3216" s="10">
        <f t="shared" si="204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102.13333333333334</v>
      </c>
      <c r="R3216" s="7">
        <f t="shared" si="205"/>
        <v>6185.5</v>
      </c>
      <c r="S3216" t="s">
        <v>8321</v>
      </c>
      <c r="T3216" t="s">
        <v>8322</v>
      </c>
    </row>
    <row r="3217" spans="1:20" ht="57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3"/>
        <v>42257.165972222225</v>
      </c>
      <c r="K3217">
        <v>1438617471</v>
      </c>
      <c r="L3217" s="10">
        <f t="shared" si="204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100.35142857142858</v>
      </c>
      <c r="R3217" s="7">
        <f t="shared" si="205"/>
        <v>17628.5</v>
      </c>
      <c r="S3217" t="s">
        <v>8321</v>
      </c>
      <c r="T3217" t="s">
        <v>8322</v>
      </c>
    </row>
    <row r="3218" spans="1:20" ht="42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3"/>
        <v>42196.604166666672</v>
      </c>
      <c r="K3218">
        <v>1433934371</v>
      </c>
      <c r="L3218" s="10">
        <f t="shared" si="204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100.05</v>
      </c>
      <c r="R3218" s="7">
        <f t="shared" si="205"/>
        <v>1018</v>
      </c>
      <c r="S3218" t="s">
        <v>8321</v>
      </c>
      <c r="T3218" t="s">
        <v>8322</v>
      </c>
    </row>
    <row r="3219" spans="1:20" ht="28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3"/>
        <v>42678.546111111107</v>
      </c>
      <c r="K3219">
        <v>1475672784</v>
      </c>
      <c r="L3219" s="10">
        <f t="shared" si="204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116.02222222222223</v>
      </c>
      <c r="R3219" s="7">
        <f t="shared" si="205"/>
        <v>2662.5</v>
      </c>
      <c r="S3219" t="s">
        <v>8321</v>
      </c>
      <c r="T3219" t="s">
        <v>8322</v>
      </c>
    </row>
    <row r="3220" spans="1:20" ht="42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3"/>
        <v>42004</v>
      </c>
      <c r="K3220">
        <v>1417132986</v>
      </c>
      <c r="L3220" s="10">
        <f t="shared" si="204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102.1</v>
      </c>
      <c r="R3220" s="7">
        <f t="shared" si="205"/>
        <v>6218</v>
      </c>
      <c r="S3220" t="s">
        <v>8321</v>
      </c>
      <c r="T3220" t="s">
        <v>8322</v>
      </c>
    </row>
    <row r="3221" spans="1:20" ht="28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3"/>
        <v>42085.941516203704</v>
      </c>
      <c r="K3221">
        <v>1424043347</v>
      </c>
      <c r="L3221" s="10">
        <f t="shared" si="204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100.11000000000001</v>
      </c>
      <c r="R3221" s="7">
        <f t="shared" si="205"/>
        <v>10070.5</v>
      </c>
      <c r="S3221" t="s">
        <v>8321</v>
      </c>
      <c r="T3221" t="s">
        <v>8322</v>
      </c>
    </row>
    <row r="3222" spans="1:20" ht="28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3"/>
        <v>42806.875</v>
      </c>
      <c r="K3222">
        <v>1486411204</v>
      </c>
      <c r="L3222" s="10">
        <f t="shared" si="204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100.84</v>
      </c>
      <c r="R3222" s="7">
        <f t="shared" si="205"/>
        <v>7592.5</v>
      </c>
      <c r="S3222" t="s">
        <v>8321</v>
      </c>
      <c r="T3222" t="s">
        <v>8322</v>
      </c>
    </row>
    <row r="3223" spans="1:20" ht="57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3"/>
        <v>42190.696793981479</v>
      </c>
      <c r="K3223">
        <v>1433090603</v>
      </c>
      <c r="L3223" s="10">
        <f t="shared" si="204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103.42500000000001</v>
      </c>
      <c r="R3223" s="7">
        <f t="shared" si="205"/>
        <v>2125</v>
      </c>
      <c r="S3223" t="s">
        <v>8321</v>
      </c>
      <c r="T3223" t="s">
        <v>8322</v>
      </c>
    </row>
    <row r="3224" spans="1:20" ht="42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3"/>
        <v>42301.895138888889</v>
      </c>
      <c r="K3224">
        <v>1443016697</v>
      </c>
      <c r="L3224" s="10">
        <f t="shared" si="204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124.8</v>
      </c>
      <c r="R3224" s="7">
        <f t="shared" si="205"/>
        <v>1602</v>
      </c>
      <c r="S3224" t="s">
        <v>8321</v>
      </c>
      <c r="T3224" t="s">
        <v>8322</v>
      </c>
    </row>
    <row r="3225" spans="1:20" ht="28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3"/>
        <v>42236.835370370376</v>
      </c>
      <c r="K3225">
        <v>1437508976</v>
      </c>
      <c r="L3225" s="10">
        <f t="shared" si="204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109.51612903225806</v>
      </c>
      <c r="R3225" s="7">
        <f t="shared" si="205"/>
        <v>1734.5</v>
      </c>
      <c r="S3225" t="s">
        <v>8321</v>
      </c>
      <c r="T3225" t="s">
        <v>8322</v>
      </c>
    </row>
    <row r="3226" spans="1:20" ht="42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3"/>
        <v>42745.208333333328</v>
      </c>
      <c r="K3226">
        <v>1479932713</v>
      </c>
      <c r="L3226" s="10">
        <f t="shared" si="204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102.03333333333333</v>
      </c>
      <c r="R3226" s="7">
        <f t="shared" si="205"/>
        <v>15413</v>
      </c>
      <c r="S3226" t="s">
        <v>8321</v>
      </c>
      <c r="T3226" t="s">
        <v>8322</v>
      </c>
    </row>
    <row r="3227" spans="1:20" ht="42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3"/>
        <v>42524.875</v>
      </c>
      <c r="K3227">
        <v>1463145938</v>
      </c>
      <c r="L3227" s="10">
        <f t="shared" si="204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102.35000000000001</v>
      </c>
      <c r="R3227" s="7">
        <f t="shared" si="205"/>
        <v>1043</v>
      </c>
      <c r="S3227" t="s">
        <v>8321</v>
      </c>
      <c r="T3227" t="s">
        <v>8322</v>
      </c>
    </row>
    <row r="3228" spans="1:20" ht="42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3"/>
        <v>42307.583472222221</v>
      </c>
      <c r="K3228">
        <v>1443621612</v>
      </c>
      <c r="L3228" s="10">
        <f t="shared" si="204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104.16666666666667</v>
      </c>
      <c r="R3228" s="7">
        <f t="shared" si="205"/>
        <v>635.5</v>
      </c>
      <c r="S3228" t="s">
        <v>8321</v>
      </c>
      <c r="T3228" t="s">
        <v>8322</v>
      </c>
    </row>
    <row r="3229" spans="1:20" ht="42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3"/>
        <v>42752.882361111115</v>
      </c>
      <c r="K3229">
        <v>1482095436</v>
      </c>
      <c r="L3229" s="10">
        <f t="shared" si="204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125</v>
      </c>
      <c r="R3229" s="7">
        <f t="shared" si="205"/>
        <v>765</v>
      </c>
      <c r="S3229" t="s">
        <v>8321</v>
      </c>
      <c r="T3229" t="s">
        <v>8322</v>
      </c>
    </row>
    <row r="3230" spans="1:20" ht="28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3"/>
        <v>42355.207638888889</v>
      </c>
      <c r="K3230">
        <v>1447606884</v>
      </c>
      <c r="L3230" s="10">
        <f t="shared" si="204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102.34285714285714</v>
      </c>
      <c r="R3230" s="7">
        <f t="shared" si="205"/>
        <v>3600.5</v>
      </c>
      <c r="S3230" t="s">
        <v>8321</v>
      </c>
      <c r="T3230" t="s">
        <v>8322</v>
      </c>
    </row>
    <row r="3231" spans="1:20" ht="42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3"/>
        <v>41963.333310185189</v>
      </c>
      <c r="K3231">
        <v>1413874798</v>
      </c>
      <c r="L3231" s="10">
        <f t="shared" si="204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107.86500000000001</v>
      </c>
      <c r="R3231" s="7">
        <f t="shared" si="205"/>
        <v>10887.5</v>
      </c>
      <c r="S3231" t="s">
        <v>8321</v>
      </c>
      <c r="T3231" t="s">
        <v>8322</v>
      </c>
    </row>
    <row r="3232" spans="1:20" ht="42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3"/>
        <v>41913.165972222225</v>
      </c>
      <c r="K3232">
        <v>1410840126</v>
      </c>
      <c r="L3232" s="10">
        <f t="shared" si="204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109.88461538461539</v>
      </c>
      <c r="R3232" s="7">
        <f t="shared" si="205"/>
        <v>1447</v>
      </c>
      <c r="S3232" t="s">
        <v>8321</v>
      </c>
      <c r="T3232" t="s">
        <v>8322</v>
      </c>
    </row>
    <row r="3233" spans="1:20" ht="42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3"/>
        <v>42476.943831018521</v>
      </c>
      <c r="K3233">
        <v>1458254347</v>
      </c>
      <c r="L3233" s="10">
        <f t="shared" si="204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161</v>
      </c>
      <c r="R3233" s="7">
        <f t="shared" si="205"/>
        <v>819</v>
      </c>
      <c r="S3233" t="s">
        <v>8321</v>
      </c>
      <c r="T3233" t="s">
        <v>8322</v>
      </c>
    </row>
    <row r="3234" spans="1:20" ht="42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3"/>
        <v>42494.165972222225</v>
      </c>
      <c r="K3234">
        <v>1459711917</v>
      </c>
      <c r="L3234" s="10">
        <f t="shared" si="204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131.20000000000002</v>
      </c>
      <c r="R3234" s="7">
        <f t="shared" si="205"/>
        <v>669</v>
      </c>
      <c r="S3234" t="s">
        <v>8321</v>
      </c>
      <c r="T3234" t="s">
        <v>8322</v>
      </c>
    </row>
    <row r="3235" spans="1:20" ht="42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3"/>
        <v>42796.805034722223</v>
      </c>
      <c r="K3235">
        <v>1485890355</v>
      </c>
      <c r="L3235" s="10">
        <f t="shared" si="204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118.8</v>
      </c>
      <c r="R3235" s="7">
        <f t="shared" si="205"/>
        <v>3000.5</v>
      </c>
      <c r="S3235" t="s">
        <v>8321</v>
      </c>
      <c r="T3235" t="s">
        <v>8322</v>
      </c>
    </row>
    <row r="3236" spans="1:20" ht="42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3"/>
        <v>42767.979861111111</v>
      </c>
      <c r="K3236">
        <v>1483124208</v>
      </c>
      <c r="L3236" s="10">
        <f t="shared" si="204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100.39275000000001</v>
      </c>
      <c r="R3236" s="7">
        <f t="shared" si="205"/>
        <v>2065.355</v>
      </c>
      <c r="S3236" t="s">
        <v>8321</v>
      </c>
      <c r="T3236" t="s">
        <v>8322</v>
      </c>
    </row>
    <row r="3237" spans="1:20" ht="42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3"/>
        <v>42552.347812499997</v>
      </c>
      <c r="K3237">
        <v>1464769251</v>
      </c>
      <c r="L3237" s="10">
        <f t="shared" si="204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103.20666666666666</v>
      </c>
      <c r="R3237" s="7">
        <f t="shared" si="205"/>
        <v>7831</v>
      </c>
      <c r="S3237" t="s">
        <v>8321</v>
      </c>
      <c r="T3237" t="s">
        <v>8322</v>
      </c>
    </row>
    <row r="3238" spans="1:20" ht="42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3"/>
        <v>42732.917048611111</v>
      </c>
      <c r="K3238">
        <v>1480370433</v>
      </c>
      <c r="L3238" s="10">
        <f t="shared" si="204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100.6</v>
      </c>
      <c r="R3238" s="7">
        <f t="shared" si="205"/>
        <v>10115</v>
      </c>
      <c r="S3238" t="s">
        <v>8321</v>
      </c>
      <c r="T3238" t="s">
        <v>8322</v>
      </c>
    </row>
    <row r="3239" spans="1:20" ht="28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3"/>
        <v>42276.165972222225</v>
      </c>
      <c r="K3239">
        <v>1441452184</v>
      </c>
      <c r="L3239" s="10">
        <f t="shared" si="204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100.78754285714287</v>
      </c>
      <c r="R3239" s="7">
        <f t="shared" si="205"/>
        <v>17772.32</v>
      </c>
      <c r="S3239" t="s">
        <v>8321</v>
      </c>
      <c r="T3239" t="s">
        <v>8322</v>
      </c>
    </row>
    <row r="3240" spans="1:20" ht="42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3"/>
        <v>42186.510393518518</v>
      </c>
      <c r="K3240">
        <v>1433160898</v>
      </c>
      <c r="L3240" s="10">
        <f t="shared" si="204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112.32142857142857</v>
      </c>
      <c r="R3240" s="7">
        <f t="shared" si="205"/>
        <v>1612</v>
      </c>
      <c r="S3240" t="s">
        <v>8321</v>
      </c>
      <c r="T3240" t="s">
        <v>8322</v>
      </c>
    </row>
    <row r="3241" spans="1:20" ht="42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3"/>
        <v>42302.999305555553</v>
      </c>
      <c r="K3241">
        <v>1443665293</v>
      </c>
      <c r="L3241" s="10">
        <f t="shared" si="204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105.91914022517912</v>
      </c>
      <c r="R3241" s="7">
        <f t="shared" si="205"/>
        <v>3156.49</v>
      </c>
      <c r="S3241" t="s">
        <v>8321</v>
      </c>
      <c r="T3241" t="s">
        <v>8322</v>
      </c>
    </row>
    <row r="3242" spans="1:20" ht="42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3"/>
        <v>42782.958333333328</v>
      </c>
      <c r="K3242">
        <v>1484843948</v>
      </c>
      <c r="L3242" s="10">
        <f t="shared" si="204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100.56666666666668</v>
      </c>
      <c r="R3242" s="7">
        <f t="shared" si="205"/>
        <v>1525.5</v>
      </c>
      <c r="S3242" t="s">
        <v>8321</v>
      </c>
      <c r="T3242" t="s">
        <v>8322</v>
      </c>
    </row>
    <row r="3243" spans="1:20" ht="57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3"/>
        <v>41926.290972222225</v>
      </c>
      <c r="K3243">
        <v>1410421670</v>
      </c>
      <c r="L3243" s="10">
        <f t="shared" si="204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115.30588235294117</v>
      </c>
      <c r="R3243" s="7">
        <f t="shared" si="205"/>
        <v>4984</v>
      </c>
      <c r="S3243" t="s">
        <v>8321</v>
      </c>
      <c r="T3243" t="s">
        <v>8322</v>
      </c>
    </row>
    <row r="3244" spans="1:20" ht="28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3"/>
        <v>41901.755694444444</v>
      </c>
      <c r="K3244">
        <v>1408558092</v>
      </c>
      <c r="L3244" s="10">
        <f t="shared" si="204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127.30419999999999</v>
      </c>
      <c r="R3244" s="7">
        <f t="shared" si="205"/>
        <v>6456.71</v>
      </c>
      <c r="S3244" t="s">
        <v>8321</v>
      </c>
      <c r="T3244" t="s">
        <v>8322</v>
      </c>
    </row>
    <row r="3245" spans="1:20" ht="42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3"/>
        <v>42286</v>
      </c>
      <c r="K3245">
        <v>1442283562</v>
      </c>
      <c r="L3245" s="10">
        <f t="shared" si="204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102.83750000000001</v>
      </c>
      <c r="R3245" s="7">
        <f t="shared" si="205"/>
        <v>4149</v>
      </c>
      <c r="S3245" t="s">
        <v>8321</v>
      </c>
      <c r="T3245" t="s">
        <v>8322</v>
      </c>
    </row>
    <row r="3246" spans="1:20" ht="42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3"/>
        <v>42705.735902777778</v>
      </c>
      <c r="K3246">
        <v>1478018382</v>
      </c>
      <c r="L3246" s="10">
        <f t="shared" si="204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102.9375</v>
      </c>
      <c r="R3246" s="7">
        <f t="shared" si="205"/>
        <v>858</v>
      </c>
      <c r="S3246" t="s">
        <v>8321</v>
      </c>
      <c r="T3246" t="s">
        <v>8322</v>
      </c>
    </row>
    <row r="3247" spans="1:20" ht="42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3"/>
        <v>42167.083333333328</v>
      </c>
      <c r="K3247">
        <v>1431354258</v>
      </c>
      <c r="L3247" s="10">
        <f t="shared" si="204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104.3047619047619</v>
      </c>
      <c r="R3247" s="7">
        <f t="shared" si="205"/>
        <v>11087</v>
      </c>
      <c r="S3247" t="s">
        <v>8321</v>
      </c>
      <c r="T3247" t="s">
        <v>8322</v>
      </c>
    </row>
    <row r="3248" spans="1:20" ht="42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3"/>
        <v>42259.165972222225</v>
      </c>
      <c r="K3248">
        <v>1439551200</v>
      </c>
      <c r="L3248" s="10">
        <f t="shared" si="204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111.22000000000001</v>
      </c>
      <c r="R3248" s="7">
        <f t="shared" si="205"/>
        <v>5657.5</v>
      </c>
      <c r="S3248" t="s">
        <v>8321</v>
      </c>
      <c r="T3248" t="s">
        <v>8322</v>
      </c>
    </row>
    <row r="3249" spans="1:20" ht="42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3"/>
        <v>42197.434166666666</v>
      </c>
      <c r="K3249">
        <v>1434104712</v>
      </c>
      <c r="L3249" s="10">
        <f t="shared" si="204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105.86</v>
      </c>
      <c r="R3249" s="7">
        <f t="shared" si="205"/>
        <v>1351.75</v>
      </c>
      <c r="S3249" t="s">
        <v>8321</v>
      </c>
      <c r="T3249" t="s">
        <v>8322</v>
      </c>
    </row>
    <row r="3250" spans="1:20" ht="28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3"/>
        <v>42098.846724537041</v>
      </c>
      <c r="K3250">
        <v>1425590357</v>
      </c>
      <c r="L3250" s="10">
        <f t="shared" si="204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100.79166666666666</v>
      </c>
      <c r="R3250" s="7">
        <f t="shared" si="205"/>
        <v>6147.5</v>
      </c>
      <c r="S3250" t="s">
        <v>8321</v>
      </c>
      <c r="T3250" t="s">
        <v>8322</v>
      </c>
    </row>
    <row r="3251" spans="1:20" ht="42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3"/>
        <v>42175.746689814812</v>
      </c>
      <c r="K3251">
        <v>1432230914</v>
      </c>
      <c r="L3251" s="10">
        <f t="shared" si="204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104.92727272727274</v>
      </c>
      <c r="R3251" s="7">
        <f t="shared" si="205"/>
        <v>2929.5</v>
      </c>
      <c r="S3251" t="s">
        <v>8321</v>
      </c>
      <c r="T3251" t="s">
        <v>8322</v>
      </c>
    </row>
    <row r="3252" spans="1:20" ht="42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3"/>
        <v>41948.783842592595</v>
      </c>
      <c r="K3252">
        <v>1412617724</v>
      </c>
      <c r="L3252" s="10">
        <f t="shared" si="204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101.55199999999999</v>
      </c>
      <c r="R3252" s="7">
        <f t="shared" si="205"/>
        <v>12800.5</v>
      </c>
      <c r="S3252" t="s">
        <v>8321</v>
      </c>
      <c r="T3252" t="s">
        <v>8322</v>
      </c>
    </row>
    <row r="3253" spans="1:20" ht="42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3"/>
        <v>42176.731087962966</v>
      </c>
      <c r="K3253">
        <v>1432315966</v>
      </c>
      <c r="L3253" s="10">
        <f t="shared" si="204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110.73333333333333</v>
      </c>
      <c r="R3253" s="7">
        <f t="shared" si="205"/>
        <v>840.5</v>
      </c>
      <c r="S3253" t="s">
        <v>8321</v>
      </c>
      <c r="T3253" t="s">
        <v>8322</v>
      </c>
    </row>
    <row r="3254" spans="1:20" ht="28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3"/>
        <v>42620.472685185188</v>
      </c>
      <c r="K3254">
        <v>1470655240</v>
      </c>
      <c r="L3254" s="10">
        <f t="shared" si="204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127.82222222222221</v>
      </c>
      <c r="R3254" s="7">
        <f t="shared" si="205"/>
        <v>1463</v>
      </c>
      <c r="S3254" t="s">
        <v>8321</v>
      </c>
      <c r="T3254" t="s">
        <v>8322</v>
      </c>
    </row>
    <row r="3255" spans="1:20" ht="42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3"/>
        <v>42621.15625</v>
      </c>
      <c r="K3255">
        <v>1471701028</v>
      </c>
      <c r="L3255" s="10">
        <f t="shared" si="204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101.82500000000002</v>
      </c>
      <c r="R3255" s="7">
        <f t="shared" si="205"/>
        <v>10240</v>
      </c>
      <c r="S3255" t="s">
        <v>8321</v>
      </c>
      <c r="T3255" t="s">
        <v>8322</v>
      </c>
    </row>
    <row r="3256" spans="1:20" ht="42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3"/>
        <v>42089.044085648144</v>
      </c>
      <c r="K3256">
        <v>1424743409</v>
      </c>
      <c r="L3256" s="10">
        <f t="shared" si="204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101.25769230769231</v>
      </c>
      <c r="R3256" s="7">
        <f t="shared" si="205"/>
        <v>6674.75</v>
      </c>
      <c r="S3256" t="s">
        <v>8321</v>
      </c>
      <c r="T3256" t="s">
        <v>8322</v>
      </c>
    </row>
    <row r="3257" spans="1:20" ht="42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3"/>
        <v>41919.768229166664</v>
      </c>
      <c r="K3257">
        <v>1410114375</v>
      </c>
      <c r="L3257" s="10">
        <f t="shared" si="204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175</v>
      </c>
      <c r="R3257" s="7">
        <f t="shared" si="205"/>
        <v>271.5</v>
      </c>
      <c r="S3257" t="s">
        <v>8321</v>
      </c>
      <c r="T3257" t="s">
        <v>8322</v>
      </c>
    </row>
    <row r="3258" spans="1:20" ht="42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3"/>
        <v>42166.165972222225</v>
      </c>
      <c r="K3258">
        <v>1432129577</v>
      </c>
      <c r="L3258" s="10">
        <f t="shared" si="204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ref="Q3258:Q3321" si="206">(1+((E3258-D3258)/D3258))*100</f>
        <v>128.06</v>
      </c>
      <c r="R3258" s="7">
        <f t="shared" si="205"/>
        <v>6491</v>
      </c>
      <c r="S3258" t="s">
        <v>8321</v>
      </c>
      <c r="T3258" t="s">
        <v>8322</v>
      </c>
    </row>
    <row r="3259" spans="1:20" ht="42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3"/>
        <v>42788.559629629628</v>
      </c>
      <c r="K3259">
        <v>1485177952</v>
      </c>
      <c r="L3259" s="10">
        <f t="shared" si="204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6"/>
        <v>106.29949999999999</v>
      </c>
      <c r="R3259" s="7">
        <f t="shared" si="205"/>
        <v>1083.4949999999999</v>
      </c>
      <c r="S3259" t="s">
        <v>8321</v>
      </c>
      <c r="T3259" t="s">
        <v>8322</v>
      </c>
    </row>
    <row r="3260" spans="1:20" ht="28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3"/>
        <v>42012.887280092589</v>
      </c>
      <c r="K3260">
        <v>1418159861</v>
      </c>
      <c r="L3260" s="10">
        <f t="shared" si="204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6"/>
        <v>105.21428571428571</v>
      </c>
      <c r="R3260" s="7">
        <f t="shared" si="205"/>
        <v>3720</v>
      </c>
      <c r="S3260" t="s">
        <v>8321</v>
      </c>
      <c r="T3260" t="s">
        <v>8322</v>
      </c>
    </row>
    <row r="3261" spans="1:20" ht="42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3"/>
        <v>42644.165972222225</v>
      </c>
      <c r="K3261">
        <v>1472753745</v>
      </c>
      <c r="L3261" s="10">
        <f t="shared" si="204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6"/>
        <v>106.16782608695652</v>
      </c>
      <c r="R3261" s="7">
        <f t="shared" si="205"/>
        <v>12257.8</v>
      </c>
      <c r="S3261" t="s">
        <v>8321</v>
      </c>
      <c r="T3261" t="s">
        <v>8322</v>
      </c>
    </row>
    <row r="3262" spans="1:20" ht="42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3"/>
        <v>42338.714328703703</v>
      </c>
      <c r="K3262">
        <v>1445875718</v>
      </c>
      <c r="L3262" s="10">
        <f t="shared" si="204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6"/>
        <v>109.24000000000001</v>
      </c>
      <c r="R3262" s="7">
        <f t="shared" si="205"/>
        <v>2767.5</v>
      </c>
      <c r="S3262" t="s">
        <v>8321</v>
      </c>
      <c r="T3262" t="s">
        <v>8322</v>
      </c>
    </row>
    <row r="3263" spans="1:20" ht="42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3"/>
        <v>42201.725416666668</v>
      </c>
      <c r="K3263">
        <v>1434475476</v>
      </c>
      <c r="L3263" s="10">
        <f t="shared" si="204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6"/>
        <v>100.45454545454547</v>
      </c>
      <c r="R3263" s="7">
        <f t="shared" si="205"/>
        <v>1682</v>
      </c>
      <c r="S3263" t="s">
        <v>8321</v>
      </c>
      <c r="T3263" t="s">
        <v>8322</v>
      </c>
    </row>
    <row r="3264" spans="1:20" ht="28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3"/>
        <v>41995.166666666672</v>
      </c>
      <c r="K3264">
        <v>1416555262</v>
      </c>
      <c r="L3264" s="10">
        <f t="shared" si="204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6"/>
        <v>103.04098360655738</v>
      </c>
      <c r="R3264" s="7">
        <f t="shared" si="205"/>
        <v>6352.5</v>
      </c>
      <c r="S3264" t="s">
        <v>8321</v>
      </c>
      <c r="T3264" t="s">
        <v>8322</v>
      </c>
    </row>
    <row r="3265" spans="1:20" ht="28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3"/>
        <v>42307.875</v>
      </c>
      <c r="K3265">
        <v>1444220588</v>
      </c>
      <c r="L3265" s="10">
        <f t="shared" si="204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6"/>
        <v>112.1664</v>
      </c>
      <c r="R3265" s="7">
        <f t="shared" si="205"/>
        <v>1436.08</v>
      </c>
      <c r="S3265" t="s">
        <v>8321</v>
      </c>
      <c r="T3265" t="s">
        <v>8322</v>
      </c>
    </row>
    <row r="3266" spans="1:20" ht="28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3"/>
        <v>42032.916666666672</v>
      </c>
      <c r="K3266">
        <v>1421089938</v>
      </c>
      <c r="L3266" s="10">
        <f t="shared" si="204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6"/>
        <v>103</v>
      </c>
      <c r="R3266" s="7">
        <f t="shared" si="205"/>
        <v>1312</v>
      </c>
      <c r="S3266" t="s">
        <v>8321</v>
      </c>
      <c r="T3266" t="s">
        <v>8322</v>
      </c>
    </row>
    <row r="3267" spans="1:20" ht="42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7">(((I3267/60)/60)/24)+DATE(1970,1,1)</f>
        <v>42341.708333333328</v>
      </c>
      <c r="K3267">
        <v>1446570315</v>
      </c>
      <c r="L3267" s="10">
        <f t="shared" ref="L3267:L3330" si="208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6"/>
        <v>164</v>
      </c>
      <c r="R3267" s="7">
        <f t="shared" ref="R3267:R3330" si="209">AVERAGE(E3267,N3267)</f>
        <v>2245.5</v>
      </c>
      <c r="S3267" t="s">
        <v>8321</v>
      </c>
      <c r="T3267" t="s">
        <v>8322</v>
      </c>
    </row>
    <row r="3268" spans="1:20" ht="42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7"/>
        <v>42167.875</v>
      </c>
      <c r="K3268">
        <v>1431435122</v>
      </c>
      <c r="L3268" s="10">
        <f t="shared" si="208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131.28333333333333</v>
      </c>
      <c r="R3268" s="7">
        <f t="shared" si="209"/>
        <v>4020</v>
      </c>
      <c r="S3268" t="s">
        <v>8321</v>
      </c>
      <c r="T3268" t="s">
        <v>8322</v>
      </c>
    </row>
    <row r="3269" spans="1:20" ht="42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7"/>
        <v>42202.757638888885</v>
      </c>
      <c r="K3269">
        <v>1434564660</v>
      </c>
      <c r="L3269" s="10">
        <f t="shared" si="20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102.1</v>
      </c>
      <c r="R3269" s="7">
        <f t="shared" si="209"/>
        <v>7801.5</v>
      </c>
      <c r="S3269" t="s">
        <v>8321</v>
      </c>
      <c r="T3269" t="s">
        <v>8322</v>
      </c>
    </row>
    <row r="3270" spans="1:20" ht="42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7"/>
        <v>42606.90425925926</v>
      </c>
      <c r="K3270">
        <v>1470692528</v>
      </c>
      <c r="L3270" s="10">
        <f t="shared" si="20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128</v>
      </c>
      <c r="R3270" s="7">
        <f t="shared" si="209"/>
        <v>1301</v>
      </c>
      <c r="S3270" t="s">
        <v>8321</v>
      </c>
      <c r="T3270" t="s">
        <v>8322</v>
      </c>
    </row>
    <row r="3271" spans="1:20" ht="42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7"/>
        <v>42171.458333333328</v>
      </c>
      <c r="K3271">
        <v>1431509397</v>
      </c>
      <c r="L3271" s="10">
        <f t="shared" si="208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101.49999999999999</v>
      </c>
      <c r="R3271" s="7">
        <f t="shared" si="209"/>
        <v>4095</v>
      </c>
      <c r="S3271" t="s">
        <v>8321</v>
      </c>
      <c r="T3271" t="s">
        <v>8322</v>
      </c>
    </row>
    <row r="3272" spans="1:20" ht="42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7"/>
        <v>42197.533159722225</v>
      </c>
      <c r="K3272">
        <v>1434113265</v>
      </c>
      <c r="L3272" s="10">
        <f t="shared" si="20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101.66666666666666</v>
      </c>
      <c r="R3272" s="7">
        <f t="shared" si="209"/>
        <v>930</v>
      </c>
      <c r="S3272" t="s">
        <v>8321</v>
      </c>
      <c r="T3272" t="s">
        <v>8322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7"/>
        <v>41945.478877314818</v>
      </c>
      <c r="K3273">
        <v>1412332175</v>
      </c>
      <c r="L3273" s="10">
        <f t="shared" si="2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130</v>
      </c>
      <c r="R3273" s="7">
        <f t="shared" si="209"/>
        <v>1000.5</v>
      </c>
      <c r="S3273" t="s">
        <v>8321</v>
      </c>
      <c r="T3273" t="s">
        <v>8322</v>
      </c>
    </row>
    <row r="3274" spans="1:20" ht="42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7"/>
        <v>42314.541770833333</v>
      </c>
      <c r="K3274">
        <v>1444219209</v>
      </c>
      <c r="L3274" s="10">
        <f t="shared" si="2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154.43</v>
      </c>
      <c r="R3274" s="7">
        <f t="shared" si="209"/>
        <v>7794</v>
      </c>
      <c r="S3274" t="s">
        <v>8321</v>
      </c>
      <c r="T3274" t="s">
        <v>8322</v>
      </c>
    </row>
    <row r="3275" spans="1:20" ht="42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7"/>
        <v>42627.791666666672</v>
      </c>
      <c r="K3275">
        <v>1472498042</v>
      </c>
      <c r="L3275" s="10">
        <f t="shared" si="2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107.4</v>
      </c>
      <c r="R3275" s="7">
        <f t="shared" si="209"/>
        <v>2158.5</v>
      </c>
      <c r="S3275" t="s">
        <v>8321</v>
      </c>
      <c r="T3275" t="s">
        <v>8322</v>
      </c>
    </row>
    <row r="3276" spans="1:20" ht="42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7"/>
        <v>42444.875</v>
      </c>
      <c r="K3276">
        <v>1454259272</v>
      </c>
      <c r="L3276" s="10">
        <f t="shared" si="2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101.32258064516128</v>
      </c>
      <c r="R3276" s="7">
        <f t="shared" si="209"/>
        <v>7995.5</v>
      </c>
      <c r="S3276" t="s">
        <v>8321</v>
      </c>
      <c r="T3276" t="s">
        <v>8322</v>
      </c>
    </row>
    <row r="3277" spans="1:20" ht="42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7"/>
        <v>42044.1875</v>
      </c>
      <c r="K3277">
        <v>1421183271</v>
      </c>
      <c r="L3277" s="10">
        <f t="shared" si="2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100.27777777777777</v>
      </c>
      <c r="R3277" s="7">
        <f t="shared" si="209"/>
        <v>908.5</v>
      </c>
      <c r="S3277" t="s">
        <v>8321</v>
      </c>
      <c r="T3277" t="s">
        <v>8322</v>
      </c>
    </row>
    <row r="3278" spans="1:20" ht="42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7"/>
        <v>42461.165972222225</v>
      </c>
      <c r="K3278">
        <v>1456526879</v>
      </c>
      <c r="L3278" s="10">
        <f t="shared" si="2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116.84444444444443</v>
      </c>
      <c r="R3278" s="7">
        <f t="shared" si="209"/>
        <v>2679</v>
      </c>
      <c r="S3278" t="s">
        <v>8321</v>
      </c>
      <c r="T3278" t="s">
        <v>8322</v>
      </c>
    </row>
    <row r="3279" spans="1:20" ht="42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7"/>
        <v>41961.724606481483</v>
      </c>
      <c r="K3279">
        <v>1413735806</v>
      </c>
      <c r="L3279" s="10">
        <f t="shared" si="2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108.60000000000001</v>
      </c>
      <c r="R3279" s="7">
        <f t="shared" si="209"/>
        <v>2765</v>
      </c>
      <c r="S3279" t="s">
        <v>8321</v>
      </c>
      <c r="T3279" t="s">
        <v>8322</v>
      </c>
    </row>
    <row r="3280" spans="1:20" ht="42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7"/>
        <v>42154.848414351851</v>
      </c>
      <c r="K3280">
        <v>1430425303</v>
      </c>
      <c r="L3280" s="10">
        <f t="shared" si="2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103.4</v>
      </c>
      <c r="R3280" s="7">
        <f t="shared" si="209"/>
        <v>1309.5</v>
      </c>
      <c r="S3280" t="s">
        <v>8321</v>
      </c>
      <c r="T3280" t="s">
        <v>8322</v>
      </c>
    </row>
    <row r="3281" spans="1:20" ht="42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7"/>
        <v>42461.06086805556</v>
      </c>
      <c r="K3281">
        <v>1456885659</v>
      </c>
      <c r="L3281" s="10">
        <f t="shared" si="2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114.27586206896552</v>
      </c>
      <c r="R3281" s="7">
        <f t="shared" si="209"/>
        <v>3345.5</v>
      </c>
      <c r="S3281" t="s">
        <v>8321</v>
      </c>
      <c r="T3281" t="s">
        <v>8322</v>
      </c>
    </row>
    <row r="3282" spans="1:20" ht="42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7"/>
        <v>42156.208333333328</v>
      </c>
      <c r="K3282">
        <v>1430158198</v>
      </c>
      <c r="L3282" s="10">
        <f t="shared" si="2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103</v>
      </c>
      <c r="R3282" s="7">
        <f t="shared" si="209"/>
        <v>1045</v>
      </c>
      <c r="S3282" t="s">
        <v>8321</v>
      </c>
      <c r="T3282" t="s">
        <v>8322</v>
      </c>
    </row>
    <row r="3283" spans="1:20" ht="28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7"/>
        <v>42249.019733796296</v>
      </c>
      <c r="K3283">
        <v>1438561705</v>
      </c>
      <c r="L3283" s="10">
        <f t="shared" si="2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121.6</v>
      </c>
      <c r="R3283" s="7">
        <f t="shared" si="209"/>
        <v>3063.5</v>
      </c>
      <c r="S3283" t="s">
        <v>8321</v>
      </c>
      <c r="T3283" t="s">
        <v>8322</v>
      </c>
    </row>
    <row r="3284" spans="1:20" ht="42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7"/>
        <v>42489.19430555556</v>
      </c>
      <c r="K3284">
        <v>1458103188</v>
      </c>
      <c r="L3284" s="10">
        <f t="shared" si="2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102.6467741935484</v>
      </c>
      <c r="R3284" s="7">
        <f t="shared" si="209"/>
        <v>16028.75</v>
      </c>
      <c r="S3284" t="s">
        <v>8321</v>
      </c>
      <c r="T3284" t="s">
        <v>8322</v>
      </c>
    </row>
    <row r="3285" spans="1:20" ht="42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7"/>
        <v>42410.875</v>
      </c>
      <c r="K3285">
        <v>1452448298</v>
      </c>
      <c r="L3285" s="10">
        <f t="shared" si="2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104.75000000000001</v>
      </c>
      <c r="R3285" s="7">
        <f t="shared" si="209"/>
        <v>442.5</v>
      </c>
      <c r="S3285" t="s">
        <v>8321</v>
      </c>
      <c r="T3285" t="s">
        <v>8322</v>
      </c>
    </row>
    <row r="3286" spans="1:20" ht="42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7"/>
        <v>42398.249305555553</v>
      </c>
      <c r="K3286">
        <v>1452546853</v>
      </c>
      <c r="L3286" s="10">
        <f t="shared" si="2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101.6</v>
      </c>
      <c r="R3286" s="7">
        <f t="shared" si="209"/>
        <v>1531.5</v>
      </c>
      <c r="S3286" t="s">
        <v>8321</v>
      </c>
      <c r="T3286" t="s">
        <v>8322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7"/>
        <v>42794.208333333328</v>
      </c>
      <c r="K3287">
        <v>1485556626</v>
      </c>
      <c r="L3287" s="10">
        <f t="shared" si="2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112.10242048409683</v>
      </c>
      <c r="R3287" s="7">
        <f t="shared" si="209"/>
        <v>2842.5</v>
      </c>
      <c r="S3287" t="s">
        <v>8321</v>
      </c>
      <c r="T3287" t="s">
        <v>8322</v>
      </c>
    </row>
    <row r="3288" spans="1:20" ht="42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7"/>
        <v>42597.840069444443</v>
      </c>
      <c r="K3288">
        <v>1468699782</v>
      </c>
      <c r="L3288" s="10">
        <f t="shared" si="2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101.76666666666667</v>
      </c>
      <c r="R3288" s="7">
        <f t="shared" si="209"/>
        <v>7693.5</v>
      </c>
      <c r="S3288" t="s">
        <v>8321</v>
      </c>
      <c r="T3288" t="s">
        <v>8322</v>
      </c>
    </row>
    <row r="3289" spans="1:20" ht="28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7"/>
        <v>42336.750324074077</v>
      </c>
      <c r="K3289">
        <v>1446573628</v>
      </c>
      <c r="L3289" s="10">
        <f t="shared" si="2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100</v>
      </c>
      <c r="R3289" s="7">
        <f t="shared" si="209"/>
        <v>1267</v>
      </c>
      <c r="S3289" t="s">
        <v>8321</v>
      </c>
      <c r="T3289" t="s">
        <v>8322</v>
      </c>
    </row>
    <row r="3290" spans="1:20" ht="42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7"/>
        <v>42541.958333333328</v>
      </c>
      <c r="K3290">
        <v>1463337315</v>
      </c>
      <c r="L3290" s="10">
        <f t="shared" si="2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100.26489999999998</v>
      </c>
      <c r="R3290" s="7">
        <f t="shared" si="209"/>
        <v>5116.7449999999999</v>
      </c>
      <c r="S3290" t="s">
        <v>8321</v>
      </c>
      <c r="T3290" t="s">
        <v>8322</v>
      </c>
    </row>
    <row r="3291" spans="1:20" ht="42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7"/>
        <v>42786.368078703701</v>
      </c>
      <c r="K3291">
        <v>1485161402</v>
      </c>
      <c r="L3291" s="10">
        <f t="shared" si="2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133.04200000000003</v>
      </c>
      <c r="R3291" s="7">
        <f t="shared" si="209"/>
        <v>345.10500000000002</v>
      </c>
      <c r="S3291" t="s">
        <v>8321</v>
      </c>
      <c r="T3291" t="s">
        <v>8322</v>
      </c>
    </row>
    <row r="3292" spans="1:20" ht="71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7"/>
        <v>42805.51494212963</v>
      </c>
      <c r="K3292">
        <v>1486642891</v>
      </c>
      <c r="L3292" s="10">
        <f t="shared" si="2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121.2</v>
      </c>
      <c r="R3292" s="7">
        <f t="shared" si="209"/>
        <v>1248</v>
      </c>
      <c r="S3292" t="s">
        <v>8321</v>
      </c>
      <c r="T3292" t="s">
        <v>8322</v>
      </c>
    </row>
    <row r="3293" spans="1:20" ht="42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7"/>
        <v>42264.165972222225</v>
      </c>
      <c r="K3293">
        <v>1439743900</v>
      </c>
      <c r="L3293" s="10">
        <f t="shared" si="2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114.00000000000001</v>
      </c>
      <c r="R3293" s="7">
        <f t="shared" si="209"/>
        <v>292</v>
      </c>
      <c r="S3293" t="s">
        <v>8321</v>
      </c>
      <c r="T3293" t="s">
        <v>8322</v>
      </c>
    </row>
    <row r="3294" spans="1:20" ht="42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7"/>
        <v>42342.811898148153</v>
      </c>
      <c r="K3294">
        <v>1444069748</v>
      </c>
      <c r="L3294" s="10">
        <f t="shared" si="2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286.13861386138615</v>
      </c>
      <c r="R3294" s="7">
        <f t="shared" si="209"/>
        <v>152</v>
      </c>
      <c r="S3294" t="s">
        <v>8321</v>
      </c>
      <c r="T3294" t="s">
        <v>8322</v>
      </c>
    </row>
    <row r="3295" spans="1:20" ht="57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7"/>
        <v>42798.425370370373</v>
      </c>
      <c r="K3295">
        <v>1486030352</v>
      </c>
      <c r="L3295" s="10">
        <f t="shared" si="2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170.44444444444446</v>
      </c>
      <c r="R3295" s="7">
        <f t="shared" si="209"/>
        <v>3880.5</v>
      </c>
      <c r="S3295" t="s">
        <v>8321</v>
      </c>
      <c r="T3295" t="s">
        <v>8322</v>
      </c>
    </row>
    <row r="3296" spans="1:20" ht="42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7"/>
        <v>42171.541134259256</v>
      </c>
      <c r="K3296">
        <v>1431867554</v>
      </c>
      <c r="L3296" s="10">
        <f t="shared" si="2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118.33333333333333</v>
      </c>
      <c r="R3296" s="7">
        <f t="shared" si="209"/>
        <v>367</v>
      </c>
      <c r="S3296" t="s">
        <v>8321</v>
      </c>
      <c r="T3296" t="s">
        <v>8322</v>
      </c>
    </row>
    <row r="3297" spans="1:20" ht="42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7"/>
        <v>42639.442465277782</v>
      </c>
      <c r="K3297">
        <v>1472294229</v>
      </c>
      <c r="L3297" s="10">
        <f t="shared" si="2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102.85857142857142</v>
      </c>
      <c r="R3297" s="7">
        <f t="shared" si="209"/>
        <v>373.505</v>
      </c>
      <c r="S3297" t="s">
        <v>8321</v>
      </c>
      <c r="T3297" t="s">
        <v>8322</v>
      </c>
    </row>
    <row r="3298" spans="1:20" ht="42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7"/>
        <v>42330.916666666672</v>
      </c>
      <c r="K3298">
        <v>1446401372</v>
      </c>
      <c r="L3298" s="10">
        <f t="shared" si="2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144.06666666666666</v>
      </c>
      <c r="R3298" s="7">
        <f t="shared" si="209"/>
        <v>1104</v>
      </c>
      <c r="S3298" t="s">
        <v>8321</v>
      </c>
      <c r="T3298" t="s">
        <v>8322</v>
      </c>
    </row>
    <row r="3299" spans="1:20" ht="42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7"/>
        <v>42212.957638888889</v>
      </c>
      <c r="K3299">
        <v>1436380256</v>
      </c>
      <c r="L3299" s="10">
        <f t="shared" si="2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100.07272727272726</v>
      </c>
      <c r="R3299" s="7">
        <f t="shared" si="209"/>
        <v>2774</v>
      </c>
      <c r="S3299" t="s">
        <v>8321</v>
      </c>
      <c r="T3299" t="s">
        <v>8322</v>
      </c>
    </row>
    <row r="3300" spans="1:20" ht="42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7"/>
        <v>42260</v>
      </c>
      <c r="K3300">
        <v>1440370768</v>
      </c>
      <c r="L3300" s="10">
        <f t="shared" si="2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101.73</v>
      </c>
      <c r="R3300" s="7">
        <f t="shared" si="209"/>
        <v>5122.5</v>
      </c>
      <c r="S3300" t="s">
        <v>8321</v>
      </c>
      <c r="T3300" t="s">
        <v>8322</v>
      </c>
    </row>
    <row r="3301" spans="1:20" ht="42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7"/>
        <v>42291.917395833334</v>
      </c>
      <c r="K3301">
        <v>1442268063</v>
      </c>
      <c r="L3301" s="10">
        <f t="shared" si="2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116.19999999999999</v>
      </c>
      <c r="R3301" s="7">
        <f t="shared" si="209"/>
        <v>1774.5</v>
      </c>
      <c r="S3301" t="s">
        <v>8321</v>
      </c>
      <c r="T3301" t="s">
        <v>8322</v>
      </c>
    </row>
    <row r="3302" spans="1:20" ht="42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7"/>
        <v>42123.743773148148</v>
      </c>
      <c r="K3302">
        <v>1428515462</v>
      </c>
      <c r="L3302" s="10">
        <f t="shared" si="2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136.16666666666669</v>
      </c>
      <c r="R3302" s="7">
        <f t="shared" si="209"/>
        <v>2086.5</v>
      </c>
      <c r="S3302" t="s">
        <v>8321</v>
      </c>
      <c r="T3302" t="s">
        <v>8322</v>
      </c>
    </row>
    <row r="3303" spans="1:20" ht="42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7"/>
        <v>42583.290972222225</v>
      </c>
      <c r="K3303">
        <v>1466185176</v>
      </c>
      <c r="L3303" s="10">
        <f t="shared" si="2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133.46666666666667</v>
      </c>
      <c r="R3303" s="7">
        <f t="shared" si="209"/>
        <v>2037</v>
      </c>
      <c r="S3303" t="s">
        <v>8321</v>
      </c>
      <c r="T3303" t="s">
        <v>8322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7"/>
        <v>42711.35157407407</v>
      </c>
      <c r="K3304">
        <v>1478507176</v>
      </c>
      <c r="L3304" s="10">
        <f t="shared" si="2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103.39285714285715</v>
      </c>
      <c r="R3304" s="7">
        <f t="shared" si="209"/>
        <v>4367.5</v>
      </c>
      <c r="S3304" t="s">
        <v>8321</v>
      </c>
      <c r="T3304" t="s">
        <v>8322</v>
      </c>
    </row>
    <row r="3305" spans="1:20" ht="42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7"/>
        <v>42091.609768518523</v>
      </c>
      <c r="K3305">
        <v>1424533084</v>
      </c>
      <c r="L3305" s="10">
        <f t="shared" si="2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115.88888888888889</v>
      </c>
      <c r="R3305" s="7">
        <f t="shared" si="209"/>
        <v>1060.5</v>
      </c>
      <c r="S3305" t="s">
        <v>8321</v>
      </c>
      <c r="T3305" t="s">
        <v>8322</v>
      </c>
    </row>
    <row r="3306" spans="1:20" ht="42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7"/>
        <v>42726.624444444446</v>
      </c>
      <c r="K3306">
        <v>1479826752</v>
      </c>
      <c r="L3306" s="10">
        <f t="shared" si="2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104.51666666666665</v>
      </c>
      <c r="R3306" s="7">
        <f t="shared" si="209"/>
        <v>7926.25</v>
      </c>
      <c r="S3306" t="s">
        <v>8321</v>
      </c>
      <c r="T3306" t="s">
        <v>8322</v>
      </c>
    </row>
    <row r="3307" spans="1:20" ht="42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7"/>
        <v>42216.855879629627</v>
      </c>
      <c r="K3307">
        <v>1435782748</v>
      </c>
      <c r="L3307" s="10">
        <f t="shared" si="2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102.02500000000001</v>
      </c>
      <c r="R3307" s="7">
        <f t="shared" si="209"/>
        <v>2050.5</v>
      </c>
      <c r="S3307" t="s">
        <v>8321</v>
      </c>
      <c r="T3307" t="s">
        <v>8322</v>
      </c>
    </row>
    <row r="3308" spans="1:20" ht="57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7"/>
        <v>42531.125</v>
      </c>
      <c r="K3308">
        <v>1462252542</v>
      </c>
      <c r="L3308" s="10">
        <f t="shared" si="2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175.33333333333334</v>
      </c>
      <c r="R3308" s="7">
        <f t="shared" si="209"/>
        <v>1342</v>
      </c>
      <c r="S3308" t="s">
        <v>8321</v>
      </c>
      <c r="T3308" t="s">
        <v>8322</v>
      </c>
    </row>
    <row r="3309" spans="1:20" ht="42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7"/>
        <v>42505.057164351849</v>
      </c>
      <c r="K3309">
        <v>1460683339</v>
      </c>
      <c r="L3309" s="10">
        <f t="shared" si="2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106.67999999999999</v>
      </c>
      <c r="R3309" s="7">
        <f t="shared" si="209"/>
        <v>543.4</v>
      </c>
      <c r="S3309" t="s">
        <v>8321</v>
      </c>
      <c r="T3309" t="s">
        <v>8322</v>
      </c>
    </row>
    <row r="3310" spans="1:20" ht="42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7"/>
        <v>42473.876909722225</v>
      </c>
      <c r="K3310">
        <v>1458766965</v>
      </c>
      <c r="L3310" s="10">
        <f t="shared" si="2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122.28571428571429</v>
      </c>
      <c r="R3310" s="7">
        <f t="shared" si="209"/>
        <v>2168.5</v>
      </c>
      <c r="S3310" t="s">
        <v>8321</v>
      </c>
      <c r="T3310" t="s">
        <v>8322</v>
      </c>
    </row>
    <row r="3311" spans="1:20" ht="28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7"/>
        <v>42659.650208333333</v>
      </c>
      <c r="K3311">
        <v>1473953778</v>
      </c>
      <c r="L3311" s="10">
        <f t="shared" si="2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159.42857142857144</v>
      </c>
      <c r="R3311" s="7">
        <f t="shared" si="209"/>
        <v>294.5</v>
      </c>
      <c r="S3311" t="s">
        <v>8321</v>
      </c>
      <c r="T3311" t="s">
        <v>8322</v>
      </c>
    </row>
    <row r="3312" spans="1:20" ht="28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7"/>
        <v>42283.928530092591</v>
      </c>
      <c r="K3312">
        <v>1441577825</v>
      </c>
      <c r="L3312" s="10">
        <f t="shared" si="2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100.07692307692308</v>
      </c>
      <c r="R3312" s="7">
        <f t="shared" si="209"/>
        <v>3268</v>
      </c>
      <c r="S3312" t="s">
        <v>8321</v>
      </c>
      <c r="T3312" t="s">
        <v>8322</v>
      </c>
    </row>
    <row r="3313" spans="1:20" ht="42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7"/>
        <v>42294.29178240741</v>
      </c>
      <c r="K3313">
        <v>1442473210</v>
      </c>
      <c r="L3313" s="10">
        <f t="shared" si="2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109.84</v>
      </c>
      <c r="R3313" s="7">
        <f t="shared" si="209"/>
        <v>1395.5</v>
      </c>
      <c r="S3313" t="s">
        <v>8321</v>
      </c>
      <c r="T3313" t="s">
        <v>8322</v>
      </c>
    </row>
    <row r="3314" spans="1:20" ht="42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7"/>
        <v>42685.916666666672</v>
      </c>
      <c r="K3314">
        <v>1477077946</v>
      </c>
      <c r="L3314" s="10">
        <f t="shared" si="2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100.03999999999999</v>
      </c>
      <c r="R3314" s="7">
        <f t="shared" si="209"/>
        <v>1271</v>
      </c>
      <c r="S3314" t="s">
        <v>8321</v>
      </c>
      <c r="T3314" t="s">
        <v>8322</v>
      </c>
    </row>
    <row r="3315" spans="1:20" ht="42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7"/>
        <v>42396.041666666672</v>
      </c>
      <c r="K3315">
        <v>1452664317</v>
      </c>
      <c r="L3315" s="10">
        <f t="shared" si="2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116.05000000000001</v>
      </c>
      <c r="R3315" s="7">
        <f t="shared" si="209"/>
        <v>1175</v>
      </c>
      <c r="S3315" t="s">
        <v>8321</v>
      </c>
      <c r="T3315" t="s">
        <v>8322</v>
      </c>
    </row>
    <row r="3316" spans="1:20" ht="42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7"/>
        <v>42132.836805555555</v>
      </c>
      <c r="K3316">
        <v>1428733511</v>
      </c>
      <c r="L3316" s="10">
        <f t="shared" si="2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210.75</v>
      </c>
      <c r="R3316" s="7">
        <f t="shared" si="209"/>
        <v>872</v>
      </c>
      <c r="S3316" t="s">
        <v>8321</v>
      </c>
      <c r="T3316" t="s">
        <v>8322</v>
      </c>
    </row>
    <row r="3317" spans="1:20" ht="42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7"/>
        <v>42496.303715277783</v>
      </c>
      <c r="K3317">
        <v>1459927041</v>
      </c>
      <c r="L3317" s="10">
        <f t="shared" si="2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110.00000000000001</v>
      </c>
      <c r="R3317" s="7">
        <f t="shared" si="209"/>
        <v>2244.5</v>
      </c>
      <c r="S3317" t="s">
        <v>8321</v>
      </c>
      <c r="T3317" t="s">
        <v>8322</v>
      </c>
    </row>
    <row r="3318" spans="1:20" ht="71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7"/>
        <v>41859.57916666667</v>
      </c>
      <c r="K3318">
        <v>1404680075</v>
      </c>
      <c r="L3318" s="10">
        <f t="shared" si="2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100.08673425918037</v>
      </c>
      <c r="R3318" s="7">
        <f t="shared" si="209"/>
        <v>5936.09</v>
      </c>
      <c r="S3318" t="s">
        <v>8321</v>
      </c>
      <c r="T3318" t="s">
        <v>8322</v>
      </c>
    </row>
    <row r="3319" spans="1:20" ht="42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7"/>
        <v>42529.039629629624</v>
      </c>
      <c r="K3319">
        <v>1462755424</v>
      </c>
      <c r="L3319" s="10">
        <f t="shared" si="2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106.19047619047619</v>
      </c>
      <c r="R3319" s="7">
        <f t="shared" si="209"/>
        <v>566.5</v>
      </c>
      <c r="S3319" t="s">
        <v>8321</v>
      </c>
      <c r="T3319" t="s">
        <v>8322</v>
      </c>
    </row>
    <row r="3320" spans="1:20" ht="28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7"/>
        <v>42471.104166666672</v>
      </c>
      <c r="K3320">
        <v>1456902893</v>
      </c>
      <c r="L3320" s="10">
        <f t="shared" si="2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125.6</v>
      </c>
      <c r="R3320" s="7">
        <f t="shared" si="209"/>
        <v>1272</v>
      </c>
      <c r="S3320" t="s">
        <v>8321</v>
      </c>
      <c r="T3320" t="s">
        <v>8322</v>
      </c>
    </row>
    <row r="3321" spans="1:20" ht="42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7"/>
        <v>42035.585486111115</v>
      </c>
      <c r="K3321">
        <v>1418824986</v>
      </c>
      <c r="L3321" s="10">
        <f t="shared" si="2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108</v>
      </c>
      <c r="R3321" s="7">
        <f t="shared" si="209"/>
        <v>278</v>
      </c>
      <c r="S3321" t="s">
        <v>8321</v>
      </c>
      <c r="T3321" t="s">
        <v>8322</v>
      </c>
    </row>
    <row r="3322" spans="1:20" ht="42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7"/>
        <v>42543.045798611114</v>
      </c>
      <c r="K3322">
        <v>1463965557</v>
      </c>
      <c r="L3322" s="10">
        <f t="shared" si="2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ref="Q3322:Q3385" si="210">(1+((E3322-D3322)/D3322))*100</f>
        <v>101</v>
      </c>
      <c r="R3322" s="7">
        <f t="shared" si="209"/>
        <v>1281.5</v>
      </c>
      <c r="S3322" t="s">
        <v>8321</v>
      </c>
      <c r="T3322" t="s">
        <v>8322</v>
      </c>
    </row>
    <row r="3323" spans="1:20" ht="42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7"/>
        <v>41928.165972222225</v>
      </c>
      <c r="K3323">
        <v>1412216665</v>
      </c>
      <c r="L3323" s="10">
        <f t="shared" si="2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10"/>
        <v>107.4</v>
      </c>
      <c r="R3323" s="7">
        <f t="shared" si="209"/>
        <v>276</v>
      </c>
      <c r="S3323" t="s">
        <v>8321</v>
      </c>
      <c r="T3323" t="s">
        <v>8322</v>
      </c>
    </row>
    <row r="3324" spans="1:20" ht="42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7"/>
        <v>42543.163194444445</v>
      </c>
      <c r="K3324">
        <v>1464653696</v>
      </c>
      <c r="L3324" s="10">
        <f t="shared" si="2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10"/>
        <v>101.51515151515152</v>
      </c>
      <c r="R3324" s="7">
        <f t="shared" si="209"/>
        <v>1686.5</v>
      </c>
      <c r="S3324" t="s">
        <v>8321</v>
      </c>
      <c r="T3324" t="s">
        <v>8322</v>
      </c>
    </row>
    <row r="3325" spans="1:20" ht="42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7"/>
        <v>42638.36583333333</v>
      </c>
      <c r="K3325">
        <v>1472201208</v>
      </c>
      <c r="L3325" s="10">
        <f t="shared" si="2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10"/>
        <v>125.89999999999999</v>
      </c>
      <c r="R3325" s="7">
        <f t="shared" si="209"/>
        <v>654</v>
      </c>
      <c r="S3325" t="s">
        <v>8321</v>
      </c>
      <c r="T3325" t="s">
        <v>8322</v>
      </c>
    </row>
    <row r="3326" spans="1:20" ht="42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7"/>
        <v>42526.58321759259</v>
      </c>
      <c r="K3326">
        <v>1463925590</v>
      </c>
      <c r="L3326" s="10">
        <f t="shared" si="2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10"/>
        <v>101.66666666666666</v>
      </c>
      <c r="R3326" s="7">
        <f t="shared" si="209"/>
        <v>767.5</v>
      </c>
      <c r="S3326" t="s">
        <v>8321</v>
      </c>
      <c r="T3326" t="s">
        <v>8322</v>
      </c>
    </row>
    <row r="3327" spans="1:20" ht="42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7"/>
        <v>42099.743946759263</v>
      </c>
      <c r="K3327">
        <v>1425235877</v>
      </c>
      <c r="L3327" s="10">
        <f t="shared" si="2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10"/>
        <v>112.5</v>
      </c>
      <c r="R3327" s="7">
        <f t="shared" si="209"/>
        <v>232.5</v>
      </c>
      <c r="S3327" t="s">
        <v>8321</v>
      </c>
      <c r="T3327" t="s">
        <v>8322</v>
      </c>
    </row>
    <row r="3328" spans="1:20" ht="42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7"/>
        <v>42071.67251157407</v>
      </c>
      <c r="K3328">
        <v>1423242505</v>
      </c>
      <c r="L3328" s="10">
        <f t="shared" si="2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10"/>
        <v>101.375</v>
      </c>
      <c r="R3328" s="7">
        <f t="shared" si="209"/>
        <v>4083.5</v>
      </c>
      <c r="S3328" t="s">
        <v>8321</v>
      </c>
      <c r="T3328" t="s">
        <v>8322</v>
      </c>
    </row>
    <row r="3329" spans="1:20" ht="42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7"/>
        <v>42498.374606481477</v>
      </c>
      <c r="K3329">
        <v>1460105966</v>
      </c>
      <c r="L3329" s="10">
        <f t="shared" si="2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10"/>
        <v>101.25</v>
      </c>
      <c r="R3329" s="7">
        <f t="shared" si="209"/>
        <v>421.5</v>
      </c>
      <c r="S3329" t="s">
        <v>8321</v>
      </c>
      <c r="T3329" t="s">
        <v>8322</v>
      </c>
    </row>
    <row r="3330" spans="1:20" ht="42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7"/>
        <v>41825.041666666664</v>
      </c>
      <c r="K3330">
        <v>1404308883</v>
      </c>
      <c r="L3330" s="10">
        <f t="shared" si="2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10"/>
        <v>146.38888888888891</v>
      </c>
      <c r="R3330" s="7">
        <f t="shared" si="209"/>
        <v>1322</v>
      </c>
      <c r="S3330" t="s">
        <v>8321</v>
      </c>
      <c r="T3330" t="s">
        <v>8322</v>
      </c>
    </row>
    <row r="3331" spans="1:20" ht="42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11">(((I3331/60)/60)/24)+DATE(1970,1,1)</f>
        <v>41847.958333333336</v>
      </c>
      <c r="K3331">
        <v>1405583108</v>
      </c>
      <c r="L3331" s="10">
        <f t="shared" ref="L3331:L3394" si="212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10"/>
        <v>116.8</v>
      </c>
      <c r="R3331" s="7">
        <f t="shared" ref="R3331:R3394" si="213">AVERAGE(E3331,N3331)</f>
        <v>597</v>
      </c>
      <c r="S3331" t="s">
        <v>8321</v>
      </c>
      <c r="T3331" t="s">
        <v>8322</v>
      </c>
    </row>
    <row r="3332" spans="1:20" ht="42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11"/>
        <v>42095.845694444448</v>
      </c>
      <c r="K3332">
        <v>1425331068</v>
      </c>
      <c r="L3332" s="10">
        <f t="shared" si="212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106.26666666666667</v>
      </c>
      <c r="R3332" s="7">
        <f t="shared" si="213"/>
        <v>831.5</v>
      </c>
      <c r="S3332" t="s">
        <v>8321</v>
      </c>
      <c r="T3332" t="s">
        <v>8322</v>
      </c>
    </row>
    <row r="3333" spans="1:20" ht="42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11"/>
        <v>42283.697754629626</v>
      </c>
      <c r="K3333">
        <v>1441125886</v>
      </c>
      <c r="L3333" s="10">
        <f t="shared" si="212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104.52</v>
      </c>
      <c r="R3333" s="7">
        <f t="shared" si="213"/>
        <v>2645.5</v>
      </c>
      <c r="S3333" t="s">
        <v>8321</v>
      </c>
      <c r="T3333" t="s">
        <v>8322</v>
      </c>
    </row>
    <row r="3334" spans="1:20" ht="42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11"/>
        <v>41839.860300925924</v>
      </c>
      <c r="K3334">
        <v>1403210330</v>
      </c>
      <c r="L3334" s="10">
        <f t="shared" si="212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100</v>
      </c>
      <c r="R3334" s="7">
        <f t="shared" si="213"/>
        <v>3041.5</v>
      </c>
      <c r="S3334" t="s">
        <v>8321</v>
      </c>
      <c r="T3334" t="s">
        <v>8322</v>
      </c>
    </row>
    <row r="3335" spans="1:20" ht="42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11"/>
        <v>42170.676851851851</v>
      </c>
      <c r="K3335">
        <v>1432484080</v>
      </c>
      <c r="L3335" s="10">
        <f t="shared" si="212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104.57142857142858</v>
      </c>
      <c r="R3335" s="7">
        <f t="shared" si="213"/>
        <v>1885.5</v>
      </c>
      <c r="S3335" t="s">
        <v>8321</v>
      </c>
      <c r="T3335" t="s">
        <v>8322</v>
      </c>
    </row>
    <row r="3336" spans="1:20" ht="28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11"/>
        <v>42215.521087962959</v>
      </c>
      <c r="K3336">
        <v>1435667422</v>
      </c>
      <c r="L3336" s="10">
        <f t="shared" si="212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138.62051149573753</v>
      </c>
      <c r="R3336" s="7">
        <f t="shared" si="213"/>
        <v>2706</v>
      </c>
      <c r="S3336" t="s">
        <v>8321</v>
      </c>
      <c r="T3336" t="s">
        <v>8322</v>
      </c>
    </row>
    <row r="3337" spans="1:20" ht="42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11"/>
        <v>41854.958333333336</v>
      </c>
      <c r="K3337">
        <v>1404749446</v>
      </c>
      <c r="L3337" s="10">
        <f t="shared" si="212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100.32000000000001</v>
      </c>
      <c r="R3337" s="7">
        <f t="shared" si="213"/>
        <v>2539.5</v>
      </c>
      <c r="S3337" t="s">
        <v>8321</v>
      </c>
      <c r="T3337" t="s">
        <v>8322</v>
      </c>
    </row>
    <row r="3338" spans="1:20" ht="42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11"/>
        <v>42465.35701388889</v>
      </c>
      <c r="K3338">
        <v>1457429646</v>
      </c>
      <c r="L3338" s="10">
        <f t="shared" si="212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100</v>
      </c>
      <c r="R3338" s="7">
        <f t="shared" si="213"/>
        <v>129.5</v>
      </c>
      <c r="S3338" t="s">
        <v>8321</v>
      </c>
      <c r="T3338" t="s">
        <v>8322</v>
      </c>
    </row>
    <row r="3339" spans="1:20" ht="42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11"/>
        <v>41922.875</v>
      </c>
      <c r="K3339">
        <v>1411109167</v>
      </c>
      <c r="L3339" s="10">
        <f t="shared" si="212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110.2</v>
      </c>
      <c r="R3339" s="7">
        <f t="shared" si="213"/>
        <v>1394.5</v>
      </c>
      <c r="S3339" t="s">
        <v>8321</v>
      </c>
      <c r="T3339" t="s">
        <v>8322</v>
      </c>
    </row>
    <row r="3340" spans="1:20" ht="28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11"/>
        <v>42790.574999999997</v>
      </c>
      <c r="K3340">
        <v>1486129680</v>
      </c>
      <c r="L3340" s="10">
        <f t="shared" si="212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102.18</v>
      </c>
      <c r="R3340" s="7">
        <f t="shared" si="213"/>
        <v>7719.5</v>
      </c>
      <c r="S3340" t="s">
        <v>8321</v>
      </c>
      <c r="T3340" t="s">
        <v>8322</v>
      </c>
    </row>
    <row r="3341" spans="1:20" ht="28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11"/>
        <v>42579.665717592594</v>
      </c>
      <c r="K3341">
        <v>1467129518</v>
      </c>
      <c r="L3341" s="10">
        <f t="shared" si="212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104.35000000000001</v>
      </c>
      <c r="R3341" s="7">
        <f t="shared" si="213"/>
        <v>4197.5</v>
      </c>
      <c r="S3341" t="s">
        <v>8321</v>
      </c>
      <c r="T3341" t="s">
        <v>8322</v>
      </c>
    </row>
    <row r="3342" spans="1:20" ht="42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11"/>
        <v>42710.974004629628</v>
      </c>
      <c r="K3342">
        <v>1478906554</v>
      </c>
      <c r="L3342" s="10">
        <f t="shared" si="212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138.16666666666666</v>
      </c>
      <c r="R3342" s="7">
        <f t="shared" si="213"/>
        <v>2091.5</v>
      </c>
      <c r="S3342" t="s">
        <v>8321</v>
      </c>
      <c r="T3342" t="s">
        <v>8322</v>
      </c>
    </row>
    <row r="3343" spans="1:20" ht="42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11"/>
        <v>42533.708333333328</v>
      </c>
      <c r="K3343">
        <v>1463771421</v>
      </c>
      <c r="L3343" s="10">
        <f t="shared" si="212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100</v>
      </c>
      <c r="R3343" s="7">
        <f t="shared" si="213"/>
        <v>1689</v>
      </c>
      <c r="S3343" t="s">
        <v>8321</v>
      </c>
      <c r="T3343" t="s">
        <v>8322</v>
      </c>
    </row>
    <row r="3344" spans="1:20" ht="28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11"/>
        <v>42095.207638888889</v>
      </c>
      <c r="K3344">
        <v>1425020810</v>
      </c>
      <c r="L3344" s="10">
        <f t="shared" si="212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101.66666666666666</v>
      </c>
      <c r="R3344" s="7">
        <f t="shared" si="213"/>
        <v>3089</v>
      </c>
      <c r="S3344" t="s">
        <v>8321</v>
      </c>
      <c r="T3344" t="s">
        <v>8322</v>
      </c>
    </row>
    <row r="3345" spans="1:20" ht="42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11"/>
        <v>42473.554166666669</v>
      </c>
      <c r="K3345">
        <v>1458770384</v>
      </c>
      <c r="L3345" s="10">
        <f t="shared" si="212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171.42857142857144</v>
      </c>
      <c r="R3345" s="7">
        <f t="shared" si="213"/>
        <v>611.5</v>
      </c>
      <c r="S3345" t="s">
        <v>8321</v>
      </c>
      <c r="T3345" t="s">
        <v>8322</v>
      </c>
    </row>
    <row r="3346" spans="1:20" ht="42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11"/>
        <v>41881.200150462959</v>
      </c>
      <c r="K3346">
        <v>1406782093</v>
      </c>
      <c r="L3346" s="10">
        <f t="shared" si="212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101.44444444444444</v>
      </c>
      <c r="R3346" s="7">
        <f t="shared" si="213"/>
        <v>2302.5</v>
      </c>
      <c r="S3346" t="s">
        <v>8321</v>
      </c>
      <c r="T3346" t="s">
        <v>8322</v>
      </c>
    </row>
    <row r="3347" spans="1:20" ht="42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11"/>
        <v>42112.025694444441</v>
      </c>
      <c r="K3347">
        <v>1424226768</v>
      </c>
      <c r="L3347" s="10">
        <f t="shared" si="212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130</v>
      </c>
      <c r="R3347" s="7">
        <f t="shared" si="213"/>
        <v>331.5</v>
      </c>
      <c r="S3347" t="s">
        <v>8321</v>
      </c>
      <c r="T3347" t="s">
        <v>8322</v>
      </c>
    </row>
    <row r="3348" spans="1:20" ht="42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11"/>
        <v>42061.024421296301</v>
      </c>
      <c r="K3348">
        <v>1424306110</v>
      </c>
      <c r="L3348" s="10">
        <f t="shared" si="212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110.00000000000001</v>
      </c>
      <c r="R3348" s="7">
        <f t="shared" si="213"/>
        <v>834</v>
      </c>
      <c r="S3348" t="s">
        <v>8321</v>
      </c>
      <c r="T3348" t="s">
        <v>8322</v>
      </c>
    </row>
    <row r="3349" spans="1:20" ht="42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11"/>
        <v>42498.875</v>
      </c>
      <c r="K3349">
        <v>1461503654</v>
      </c>
      <c r="L3349" s="10">
        <f t="shared" si="212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119.45000000000002</v>
      </c>
      <c r="R3349" s="7">
        <f t="shared" si="213"/>
        <v>1205.5</v>
      </c>
      <c r="S3349" t="s">
        <v>8321</v>
      </c>
      <c r="T3349" t="s">
        <v>8322</v>
      </c>
    </row>
    <row r="3350" spans="1:20" ht="42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11"/>
        <v>42490.165972222225</v>
      </c>
      <c r="K3350">
        <v>1459949080</v>
      </c>
      <c r="L3350" s="10">
        <f t="shared" si="212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100.2909090909091</v>
      </c>
      <c r="R3350" s="7">
        <f t="shared" si="213"/>
        <v>2797.5</v>
      </c>
      <c r="S3350" t="s">
        <v>8321</v>
      </c>
      <c r="T3350" t="s">
        <v>8322</v>
      </c>
    </row>
    <row r="3351" spans="1:20" ht="42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11"/>
        <v>42534.708333333328</v>
      </c>
      <c r="K3351">
        <v>1463971172</v>
      </c>
      <c r="L3351" s="10">
        <f t="shared" si="212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153.4</v>
      </c>
      <c r="R3351" s="7">
        <f t="shared" si="213"/>
        <v>774</v>
      </c>
      <c r="S3351" t="s">
        <v>8321</v>
      </c>
      <c r="T3351" t="s">
        <v>8322</v>
      </c>
    </row>
    <row r="3352" spans="1:20" ht="42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11"/>
        <v>42337.958333333328</v>
      </c>
      <c r="K3352">
        <v>1445791811</v>
      </c>
      <c r="L3352" s="10">
        <f t="shared" si="212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104.42857142857143</v>
      </c>
      <c r="R3352" s="7">
        <f t="shared" si="213"/>
        <v>1853</v>
      </c>
      <c r="S3352" t="s">
        <v>8321</v>
      </c>
      <c r="T3352" t="s">
        <v>8322</v>
      </c>
    </row>
    <row r="3353" spans="1:20" ht="42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11"/>
        <v>41843.458333333336</v>
      </c>
      <c r="K3353">
        <v>1402910965</v>
      </c>
      <c r="L3353" s="10">
        <f t="shared" si="212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101.1</v>
      </c>
      <c r="R3353" s="7">
        <f t="shared" si="213"/>
        <v>2554.5</v>
      </c>
      <c r="S3353" t="s">
        <v>8321</v>
      </c>
      <c r="T3353" t="s">
        <v>8322</v>
      </c>
    </row>
    <row r="3354" spans="1:20" ht="42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11"/>
        <v>42552.958333333328</v>
      </c>
      <c r="K3354">
        <v>1462492178</v>
      </c>
      <c r="L3354" s="10">
        <f t="shared" si="212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107.52</v>
      </c>
      <c r="R3354" s="7">
        <f t="shared" si="213"/>
        <v>2723</v>
      </c>
      <c r="S3354" t="s">
        <v>8321</v>
      </c>
      <c r="T3354" t="s">
        <v>8322</v>
      </c>
    </row>
    <row r="3355" spans="1:20" ht="42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11"/>
        <v>42492.958333333328</v>
      </c>
      <c r="K3355">
        <v>1461061350</v>
      </c>
      <c r="L3355" s="10">
        <f t="shared" si="212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315</v>
      </c>
      <c r="R3355" s="7">
        <f t="shared" si="213"/>
        <v>809.5</v>
      </c>
      <c r="S3355" t="s">
        <v>8321</v>
      </c>
      <c r="T3355" t="s">
        <v>8322</v>
      </c>
    </row>
    <row r="3356" spans="1:20" ht="28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11"/>
        <v>42306.167361111111</v>
      </c>
      <c r="K3356">
        <v>1443029206</v>
      </c>
      <c r="L3356" s="10">
        <f t="shared" si="212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101.93333333333334</v>
      </c>
      <c r="R3356" s="7">
        <f t="shared" si="213"/>
        <v>1556.5</v>
      </c>
      <c r="S3356" t="s">
        <v>8321</v>
      </c>
      <c r="T3356" t="s">
        <v>8322</v>
      </c>
    </row>
    <row r="3357" spans="1:20" ht="42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11"/>
        <v>42500.470138888893</v>
      </c>
      <c r="K3357">
        <v>1461941527</v>
      </c>
      <c r="L3357" s="10">
        <f t="shared" si="212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126.28571428571429</v>
      </c>
      <c r="R3357" s="7">
        <f t="shared" si="213"/>
        <v>1112.5</v>
      </c>
      <c r="S3357" t="s">
        <v>8321</v>
      </c>
      <c r="T3357" t="s">
        <v>8322</v>
      </c>
    </row>
    <row r="3358" spans="1:20" ht="42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11"/>
        <v>42566.815648148149</v>
      </c>
      <c r="K3358">
        <v>1466019272</v>
      </c>
      <c r="L3358" s="10">
        <f t="shared" si="212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101.4</v>
      </c>
      <c r="R3358" s="7">
        <f t="shared" si="213"/>
        <v>774</v>
      </c>
      <c r="S3358" t="s">
        <v>8321</v>
      </c>
      <c r="T3358" t="s">
        <v>8322</v>
      </c>
    </row>
    <row r="3359" spans="1:20" ht="42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11"/>
        <v>41852.417939814812</v>
      </c>
      <c r="K3359">
        <v>1404295310</v>
      </c>
      <c r="L3359" s="10">
        <f t="shared" si="212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101</v>
      </c>
      <c r="R3359" s="7">
        <f t="shared" si="213"/>
        <v>1020.5</v>
      </c>
      <c r="S3359" t="s">
        <v>8321</v>
      </c>
      <c r="T3359" t="s">
        <v>8322</v>
      </c>
    </row>
    <row r="3360" spans="1:20" ht="42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11"/>
        <v>41962.352766203709</v>
      </c>
      <c r="K3360">
        <v>1413790079</v>
      </c>
      <c r="L3360" s="10">
        <f t="shared" si="212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102.99000000000001</v>
      </c>
      <c r="R3360" s="7">
        <f t="shared" si="213"/>
        <v>5230.5</v>
      </c>
      <c r="S3360" t="s">
        <v>8321</v>
      </c>
      <c r="T3360" t="s">
        <v>8322</v>
      </c>
    </row>
    <row r="3361" spans="1:20" ht="28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11"/>
        <v>42791.057106481487</v>
      </c>
      <c r="K3361">
        <v>1484097734</v>
      </c>
      <c r="L3361" s="10">
        <f t="shared" si="212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106.25</v>
      </c>
      <c r="R3361" s="7">
        <f t="shared" si="213"/>
        <v>2136.5</v>
      </c>
      <c r="S3361" t="s">
        <v>8321</v>
      </c>
      <c r="T3361" t="s">
        <v>8322</v>
      </c>
    </row>
    <row r="3362" spans="1:20" ht="28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11"/>
        <v>42718.665972222225</v>
      </c>
      <c r="K3362">
        <v>1479866343</v>
      </c>
      <c r="L3362" s="10">
        <f t="shared" si="212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101.37777777777779</v>
      </c>
      <c r="R3362" s="7">
        <f t="shared" si="213"/>
        <v>4598</v>
      </c>
      <c r="S3362" t="s">
        <v>8321</v>
      </c>
      <c r="T3362" t="s">
        <v>8322</v>
      </c>
    </row>
    <row r="3363" spans="1:20" ht="42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11"/>
        <v>41883.665972222225</v>
      </c>
      <c r="K3363">
        <v>1408062990</v>
      </c>
      <c r="L3363" s="10">
        <f t="shared" si="212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113.46000000000001</v>
      </c>
      <c r="R3363" s="7">
        <f t="shared" si="213"/>
        <v>2870.5</v>
      </c>
      <c r="S3363" t="s">
        <v>8321</v>
      </c>
      <c r="T3363" t="s">
        <v>8322</v>
      </c>
    </row>
    <row r="3364" spans="1:20" ht="42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11"/>
        <v>42070.204861111109</v>
      </c>
      <c r="K3364">
        <v>1424484717</v>
      </c>
      <c r="L3364" s="10">
        <f t="shared" si="212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217.99999999999997</v>
      </c>
      <c r="R3364" s="7">
        <f t="shared" si="213"/>
        <v>555</v>
      </c>
      <c r="S3364" t="s">
        <v>8321</v>
      </c>
      <c r="T3364" t="s">
        <v>8322</v>
      </c>
    </row>
    <row r="3365" spans="1:20" ht="42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11"/>
        <v>41870.666666666664</v>
      </c>
      <c r="K3365">
        <v>1406831445</v>
      </c>
      <c r="L3365" s="10">
        <f t="shared" si="212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101.41935483870968</v>
      </c>
      <c r="R3365" s="7">
        <f t="shared" si="213"/>
        <v>3943</v>
      </c>
      <c r="S3365" t="s">
        <v>8321</v>
      </c>
      <c r="T3365" t="s">
        <v>8322</v>
      </c>
    </row>
    <row r="3366" spans="1:20" ht="42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11"/>
        <v>42444.875</v>
      </c>
      <c r="K3366">
        <v>1456183649</v>
      </c>
      <c r="L3366" s="10">
        <f t="shared" si="212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105.93333333333332</v>
      </c>
      <c r="R3366" s="7">
        <f t="shared" si="213"/>
        <v>1625</v>
      </c>
      <c r="S3366" t="s">
        <v>8321</v>
      </c>
      <c r="T3366" t="s">
        <v>8322</v>
      </c>
    </row>
    <row r="3367" spans="1:20" ht="42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11"/>
        <v>42351.101759259262</v>
      </c>
      <c r="K3367">
        <v>1447381592</v>
      </c>
      <c r="L3367" s="10">
        <f t="shared" si="212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104</v>
      </c>
      <c r="R3367" s="7">
        <f t="shared" si="213"/>
        <v>1301.5</v>
      </c>
      <c r="S3367" t="s">
        <v>8321</v>
      </c>
      <c r="T3367" t="s">
        <v>8322</v>
      </c>
    </row>
    <row r="3368" spans="1:20" ht="42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11"/>
        <v>42137.067557870367</v>
      </c>
      <c r="K3368">
        <v>1428889037</v>
      </c>
      <c r="L3368" s="10">
        <f t="shared" si="212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221</v>
      </c>
      <c r="R3368" s="7">
        <f t="shared" si="213"/>
        <v>561.5</v>
      </c>
      <c r="S3368" t="s">
        <v>8321</v>
      </c>
      <c r="T3368" t="s">
        <v>8322</v>
      </c>
    </row>
    <row r="3369" spans="1:20" ht="42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11"/>
        <v>42217.933958333335</v>
      </c>
      <c r="K3369">
        <v>1436307894</v>
      </c>
      <c r="L3369" s="10">
        <f t="shared" si="212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118.66666666666667</v>
      </c>
      <c r="R3369" s="7">
        <f t="shared" si="213"/>
        <v>460</v>
      </c>
      <c r="S3369" t="s">
        <v>8321</v>
      </c>
      <c r="T3369" t="s">
        <v>8322</v>
      </c>
    </row>
    <row r="3370" spans="1:20" ht="42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11"/>
        <v>42005.208333333328</v>
      </c>
      <c r="K3370">
        <v>1416977259</v>
      </c>
      <c r="L3370" s="10">
        <f t="shared" si="212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104.60000000000001</v>
      </c>
      <c r="R3370" s="7">
        <f t="shared" si="213"/>
        <v>534.5</v>
      </c>
      <c r="S3370" t="s">
        <v>8321</v>
      </c>
      <c r="T3370" t="s">
        <v>8322</v>
      </c>
    </row>
    <row r="3371" spans="1:20" ht="42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11"/>
        <v>42750.041435185187</v>
      </c>
      <c r="K3371">
        <v>1479257980</v>
      </c>
      <c r="L3371" s="10">
        <f t="shared" si="212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103.89999999999999</v>
      </c>
      <c r="R3371" s="7">
        <f t="shared" si="213"/>
        <v>2624.5</v>
      </c>
      <c r="S3371" t="s">
        <v>8321</v>
      </c>
      <c r="T3371" t="s">
        <v>8322</v>
      </c>
    </row>
    <row r="3372" spans="1:20" ht="28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11"/>
        <v>42721.333333333328</v>
      </c>
      <c r="K3372">
        <v>1479283285</v>
      </c>
      <c r="L3372" s="10">
        <f t="shared" si="212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117.73333333333333</v>
      </c>
      <c r="R3372" s="7">
        <f t="shared" si="213"/>
        <v>896</v>
      </c>
      <c r="S3372" t="s">
        <v>8321</v>
      </c>
      <c r="T3372" t="s">
        <v>8322</v>
      </c>
    </row>
    <row r="3373" spans="1:20" ht="28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11"/>
        <v>42340.874594907407</v>
      </c>
      <c r="K3373">
        <v>1446670765</v>
      </c>
      <c r="L3373" s="10">
        <f t="shared" si="212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138.5</v>
      </c>
      <c r="R3373" s="7">
        <f t="shared" si="213"/>
        <v>143</v>
      </c>
      <c r="S3373" t="s">
        <v>8321</v>
      </c>
      <c r="T3373" t="s">
        <v>8322</v>
      </c>
    </row>
    <row r="3374" spans="1:20" ht="42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11"/>
        <v>41876.207638888889</v>
      </c>
      <c r="K3374">
        <v>1407157756</v>
      </c>
      <c r="L3374" s="10">
        <f t="shared" si="212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103.49999999999999</v>
      </c>
      <c r="R3374" s="7">
        <f t="shared" si="213"/>
        <v>531</v>
      </c>
      <c r="S3374" t="s">
        <v>8321</v>
      </c>
      <c r="T3374" t="s">
        <v>8322</v>
      </c>
    </row>
    <row r="3375" spans="1:20" ht="42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11"/>
        <v>42203.666666666672</v>
      </c>
      <c r="K3375">
        <v>1435177840</v>
      </c>
      <c r="L3375" s="10">
        <f t="shared" si="212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100.25</v>
      </c>
      <c r="R3375" s="7">
        <f t="shared" si="213"/>
        <v>1017.5</v>
      </c>
      <c r="S3375" t="s">
        <v>8321</v>
      </c>
      <c r="T3375" t="s">
        <v>8322</v>
      </c>
    </row>
    <row r="3376" spans="1:20" ht="42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11"/>
        <v>42305.731666666667</v>
      </c>
      <c r="K3376">
        <v>1443461616</v>
      </c>
      <c r="L3376" s="10">
        <f t="shared" si="212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106.57142857142856</v>
      </c>
      <c r="R3376" s="7">
        <f t="shared" si="213"/>
        <v>1891</v>
      </c>
      <c r="S3376" t="s">
        <v>8321</v>
      </c>
      <c r="T3376" t="s">
        <v>8322</v>
      </c>
    </row>
    <row r="3377" spans="1:20" ht="42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11"/>
        <v>41777.610798611109</v>
      </c>
      <c r="K3377">
        <v>1399387173</v>
      </c>
      <c r="L3377" s="10">
        <f t="shared" si="212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100</v>
      </c>
      <c r="R3377" s="7">
        <f t="shared" si="213"/>
        <v>1508.5</v>
      </c>
      <c r="S3377" t="s">
        <v>8321</v>
      </c>
      <c r="T3377" t="s">
        <v>8322</v>
      </c>
    </row>
    <row r="3378" spans="1:20" ht="42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11"/>
        <v>42119.659652777773</v>
      </c>
      <c r="K3378">
        <v>1424796594</v>
      </c>
      <c r="L3378" s="10">
        <f t="shared" si="212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100.01249999999999</v>
      </c>
      <c r="R3378" s="7">
        <f t="shared" si="213"/>
        <v>4010</v>
      </c>
      <c r="S3378" t="s">
        <v>8321</v>
      </c>
      <c r="T3378" t="s">
        <v>8322</v>
      </c>
    </row>
    <row r="3379" spans="1:20" ht="42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11"/>
        <v>42083.705555555556</v>
      </c>
      <c r="K3379">
        <v>1424280899</v>
      </c>
      <c r="L3379" s="10">
        <f t="shared" si="212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101.05</v>
      </c>
      <c r="R3379" s="7">
        <f t="shared" si="213"/>
        <v>4080.5</v>
      </c>
      <c r="S3379" t="s">
        <v>8321</v>
      </c>
      <c r="T3379" t="s">
        <v>8322</v>
      </c>
    </row>
    <row r="3380" spans="1:20" ht="42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11"/>
        <v>41882.547222222223</v>
      </c>
      <c r="K3380">
        <v>1407400306</v>
      </c>
      <c r="L3380" s="10">
        <f t="shared" si="212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107.63636363636364</v>
      </c>
      <c r="R3380" s="7">
        <f t="shared" si="213"/>
        <v>306.5</v>
      </c>
      <c r="S3380" t="s">
        <v>8321</v>
      </c>
      <c r="T3380" t="s">
        <v>8322</v>
      </c>
    </row>
    <row r="3381" spans="1:20" ht="42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11"/>
        <v>42242.958333333328</v>
      </c>
      <c r="K3381">
        <v>1439122800</v>
      </c>
      <c r="L3381" s="10">
        <f t="shared" si="212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103.64999999999999</v>
      </c>
      <c r="R3381" s="7">
        <f t="shared" si="213"/>
        <v>1055.5</v>
      </c>
      <c r="S3381" t="s">
        <v>8321</v>
      </c>
      <c r="T3381" t="s">
        <v>8322</v>
      </c>
    </row>
    <row r="3382" spans="1:20" ht="42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11"/>
        <v>41972.995115740734</v>
      </c>
      <c r="K3382">
        <v>1414277578</v>
      </c>
      <c r="L3382" s="10">
        <f t="shared" si="212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104.43333333333334</v>
      </c>
      <c r="R3382" s="7">
        <f t="shared" si="213"/>
        <v>1580.5</v>
      </c>
      <c r="S3382" t="s">
        <v>8321</v>
      </c>
      <c r="T3382" t="s">
        <v>8322</v>
      </c>
    </row>
    <row r="3383" spans="1:20" ht="42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11"/>
        <v>42074.143321759257</v>
      </c>
      <c r="K3383">
        <v>1423455983</v>
      </c>
      <c r="L3383" s="10">
        <f t="shared" si="212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102.25</v>
      </c>
      <c r="R3383" s="7">
        <f t="shared" si="213"/>
        <v>2069</v>
      </c>
      <c r="S3383" t="s">
        <v>8321</v>
      </c>
      <c r="T3383" t="s">
        <v>8322</v>
      </c>
    </row>
    <row r="3384" spans="1:20" ht="42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11"/>
        <v>42583.957638888889</v>
      </c>
      <c r="K3384">
        <v>1467973256</v>
      </c>
      <c r="L3384" s="10">
        <f t="shared" si="212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100.74285714285713</v>
      </c>
      <c r="R3384" s="7">
        <f t="shared" si="213"/>
        <v>1786</v>
      </c>
      <c r="S3384" t="s">
        <v>8321</v>
      </c>
      <c r="T3384" t="s">
        <v>8322</v>
      </c>
    </row>
    <row r="3385" spans="1:20" ht="42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11"/>
        <v>42544.782638888893</v>
      </c>
      <c r="K3385">
        <v>1464979620</v>
      </c>
      <c r="L3385" s="10">
        <f t="shared" si="212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111.71428571428572</v>
      </c>
      <c r="R3385" s="7">
        <f t="shared" si="213"/>
        <v>992.5</v>
      </c>
      <c r="S3385" t="s">
        <v>8321</v>
      </c>
      <c r="T3385" t="s">
        <v>8322</v>
      </c>
    </row>
    <row r="3386" spans="1:20" ht="42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11"/>
        <v>42329.125</v>
      </c>
      <c r="K3386">
        <v>1444874768</v>
      </c>
      <c r="L3386" s="10">
        <f t="shared" si="212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ref="Q3386:Q3449" si="214">(1+((E3386-D3386)/D3386))*100</f>
        <v>100.01100000000001</v>
      </c>
      <c r="R3386" s="7">
        <f t="shared" si="213"/>
        <v>3032.33</v>
      </c>
      <c r="S3386" t="s">
        <v>8321</v>
      </c>
      <c r="T3386" t="s">
        <v>8322</v>
      </c>
    </row>
    <row r="3387" spans="1:20" ht="42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11"/>
        <v>41983.8675</v>
      </c>
      <c r="K3387">
        <v>1415652552</v>
      </c>
      <c r="L3387" s="10">
        <f t="shared" si="212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4"/>
        <v>100</v>
      </c>
      <c r="R3387" s="7">
        <f t="shared" si="213"/>
        <v>1007.5</v>
      </c>
      <c r="S3387" t="s">
        <v>8321</v>
      </c>
      <c r="T3387" t="s">
        <v>8322</v>
      </c>
    </row>
    <row r="3388" spans="1:20" ht="42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11"/>
        <v>41976.644745370373</v>
      </c>
      <c r="K3388">
        <v>1415028506</v>
      </c>
      <c r="L3388" s="10">
        <f t="shared" si="212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4"/>
        <v>105</v>
      </c>
      <c r="R3388" s="7">
        <f t="shared" si="213"/>
        <v>1070.5</v>
      </c>
      <c r="S3388" t="s">
        <v>8321</v>
      </c>
      <c r="T3388" t="s">
        <v>8322</v>
      </c>
    </row>
    <row r="3389" spans="1:20" ht="42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11"/>
        <v>41987.762592592597</v>
      </c>
      <c r="K3389">
        <v>1415125088</v>
      </c>
      <c r="L3389" s="10">
        <f t="shared" si="212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4"/>
        <v>116.86666666666667</v>
      </c>
      <c r="R3389" s="7">
        <f t="shared" si="213"/>
        <v>1770.5</v>
      </c>
      <c r="S3389" t="s">
        <v>8321</v>
      </c>
      <c r="T3389" t="s">
        <v>8322</v>
      </c>
    </row>
    <row r="3390" spans="1:20" ht="42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11"/>
        <v>42173.461122685185</v>
      </c>
      <c r="K3390">
        <v>1432033441</v>
      </c>
      <c r="L3390" s="10">
        <f t="shared" si="212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4"/>
        <v>103.8</v>
      </c>
      <c r="R3390" s="7">
        <f t="shared" si="213"/>
        <v>801</v>
      </c>
      <c r="S3390" t="s">
        <v>8321</v>
      </c>
      <c r="T3390" t="s">
        <v>8322</v>
      </c>
    </row>
    <row r="3391" spans="1:20" ht="42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11"/>
        <v>42524.563449074078</v>
      </c>
      <c r="K3391">
        <v>1462368682</v>
      </c>
      <c r="L3391" s="10">
        <f t="shared" si="212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4"/>
        <v>114.5</v>
      </c>
      <c r="R3391" s="7">
        <f t="shared" si="213"/>
        <v>5756</v>
      </c>
      <c r="S3391" t="s">
        <v>8321</v>
      </c>
      <c r="T3391" t="s">
        <v>8322</v>
      </c>
    </row>
    <row r="3392" spans="1:20" ht="42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11"/>
        <v>41830.774826388886</v>
      </c>
      <c r="K3392">
        <v>1403721345</v>
      </c>
      <c r="L3392" s="10">
        <f t="shared" si="212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4"/>
        <v>102.4</v>
      </c>
      <c r="R3392" s="7">
        <f t="shared" si="213"/>
        <v>779</v>
      </c>
      <c r="S3392" t="s">
        <v>8321</v>
      </c>
      <c r="T3392" t="s">
        <v>8322</v>
      </c>
    </row>
    <row r="3393" spans="1:20" ht="42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11"/>
        <v>41859.936111111114</v>
      </c>
      <c r="K3393">
        <v>1404997548</v>
      </c>
      <c r="L3393" s="10">
        <f t="shared" si="212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4"/>
        <v>223</v>
      </c>
      <c r="R3393" s="7">
        <f t="shared" si="213"/>
        <v>566.5</v>
      </c>
      <c r="S3393" t="s">
        <v>8321</v>
      </c>
      <c r="T3393" t="s">
        <v>8322</v>
      </c>
    </row>
    <row r="3394" spans="1:20" ht="42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11"/>
        <v>42496.845543981486</v>
      </c>
      <c r="K3394">
        <v>1458245855</v>
      </c>
      <c r="L3394" s="10">
        <f t="shared" si="212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4"/>
        <v>100</v>
      </c>
      <c r="R3394" s="7">
        <f t="shared" si="213"/>
        <v>256</v>
      </c>
      <c r="S3394" t="s">
        <v>8321</v>
      </c>
      <c r="T3394" t="s">
        <v>8322</v>
      </c>
    </row>
    <row r="3395" spans="1:20" ht="42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5">(((I3395/60)/60)/24)+DATE(1970,1,1)</f>
        <v>41949.031944444447</v>
      </c>
      <c r="K3395">
        <v>1413065230</v>
      </c>
      <c r="L3395" s="10">
        <f t="shared" ref="L3395:L3458" si="216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4"/>
        <v>105.80000000000001</v>
      </c>
      <c r="R3395" s="7">
        <f t="shared" ref="R3395:R3458" si="217">AVERAGE(E3395,N3395)</f>
        <v>815.5</v>
      </c>
      <c r="S3395" t="s">
        <v>8321</v>
      </c>
      <c r="T3395" t="s">
        <v>8322</v>
      </c>
    </row>
    <row r="3396" spans="1:20" ht="42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5"/>
        <v>41847.59542824074</v>
      </c>
      <c r="K3396">
        <v>1403878645</v>
      </c>
      <c r="L3396" s="10">
        <f t="shared" si="216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142.36363636363635</v>
      </c>
      <c r="R3396" s="7">
        <f t="shared" si="217"/>
        <v>405</v>
      </c>
      <c r="S3396" t="s">
        <v>8321</v>
      </c>
      <c r="T3396" t="s">
        <v>8322</v>
      </c>
    </row>
    <row r="3397" spans="1:20" ht="28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5"/>
        <v>42154.756944444445</v>
      </c>
      <c r="K3397">
        <v>1431795944</v>
      </c>
      <c r="L3397" s="10">
        <f t="shared" si="216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184</v>
      </c>
      <c r="R3397" s="7">
        <f t="shared" si="217"/>
        <v>479</v>
      </c>
      <c r="S3397" t="s">
        <v>8321</v>
      </c>
      <c r="T3397" t="s">
        <v>8322</v>
      </c>
    </row>
    <row r="3398" spans="1:20" ht="42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5"/>
        <v>41791.165972222225</v>
      </c>
      <c r="K3398">
        <v>1399286589</v>
      </c>
      <c r="L3398" s="10">
        <f t="shared" si="216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104.33333333333334</v>
      </c>
      <c r="R3398" s="7">
        <f t="shared" si="217"/>
        <v>796.5</v>
      </c>
      <c r="S3398" t="s">
        <v>8321</v>
      </c>
      <c r="T3398" t="s">
        <v>8322</v>
      </c>
    </row>
    <row r="3399" spans="1:20" ht="28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5"/>
        <v>42418.916666666672</v>
      </c>
      <c r="K3399">
        <v>1452338929</v>
      </c>
      <c r="L3399" s="10">
        <f t="shared" si="216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112.00000000000001</v>
      </c>
      <c r="R3399" s="7">
        <f t="shared" si="217"/>
        <v>152</v>
      </c>
      <c r="S3399" t="s">
        <v>8321</v>
      </c>
      <c r="T3399" t="s">
        <v>8322</v>
      </c>
    </row>
    <row r="3400" spans="1:20" ht="42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5"/>
        <v>41964.708333333328</v>
      </c>
      <c r="K3400">
        <v>1414605776</v>
      </c>
      <c r="L3400" s="10">
        <f t="shared" si="216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111.07499999999999</v>
      </c>
      <c r="R3400" s="7">
        <f t="shared" si="217"/>
        <v>2254</v>
      </c>
      <c r="S3400" t="s">
        <v>8321</v>
      </c>
      <c r="T3400" t="s">
        <v>8322</v>
      </c>
    </row>
    <row r="3401" spans="1:20" ht="42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5"/>
        <v>42056.920428240745</v>
      </c>
      <c r="K3401">
        <v>1421964325</v>
      </c>
      <c r="L3401" s="10">
        <f t="shared" si="216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103.75000000000001</v>
      </c>
      <c r="R3401" s="7">
        <f t="shared" si="217"/>
        <v>645.5</v>
      </c>
      <c r="S3401" t="s">
        <v>8321</v>
      </c>
      <c r="T3401" t="s">
        <v>8322</v>
      </c>
    </row>
    <row r="3402" spans="1:20" ht="42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5"/>
        <v>41879.953865740739</v>
      </c>
      <c r="K3402">
        <v>1405378414</v>
      </c>
      <c r="L3402" s="10">
        <f t="shared" si="216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100.41</v>
      </c>
      <c r="R3402" s="7">
        <f t="shared" si="217"/>
        <v>5063</v>
      </c>
      <c r="S3402" t="s">
        <v>8321</v>
      </c>
      <c r="T3402" t="s">
        <v>8322</v>
      </c>
    </row>
    <row r="3403" spans="1:20" ht="42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5"/>
        <v>42223.723912037036</v>
      </c>
      <c r="K3403">
        <v>1436376146</v>
      </c>
      <c r="L3403" s="10">
        <f t="shared" si="216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101.86206896551724</v>
      </c>
      <c r="R3403" s="7">
        <f t="shared" si="217"/>
        <v>1510</v>
      </c>
      <c r="S3403" t="s">
        <v>8321</v>
      </c>
      <c r="T3403" t="s">
        <v>8322</v>
      </c>
    </row>
    <row r="3404" spans="1:20" ht="42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5"/>
        <v>42320.104861111111</v>
      </c>
      <c r="K3404">
        <v>1444747843</v>
      </c>
      <c r="L3404" s="10">
        <f t="shared" si="216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109.76666666666665</v>
      </c>
      <c r="R3404" s="7">
        <f t="shared" si="217"/>
        <v>8315</v>
      </c>
      <c r="S3404" t="s">
        <v>8321</v>
      </c>
      <c r="T3404" t="s">
        <v>8322</v>
      </c>
    </row>
    <row r="3405" spans="1:20" ht="42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5"/>
        <v>42180.462083333332</v>
      </c>
      <c r="K3405">
        <v>1432638324</v>
      </c>
      <c r="L3405" s="10">
        <f t="shared" si="216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100</v>
      </c>
      <c r="R3405" s="7">
        <f t="shared" si="217"/>
        <v>1008.5</v>
      </c>
      <c r="S3405" t="s">
        <v>8321</v>
      </c>
      <c r="T3405" t="s">
        <v>8322</v>
      </c>
    </row>
    <row r="3406" spans="1:20" ht="42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5"/>
        <v>42172.503495370373</v>
      </c>
      <c r="K3406">
        <v>1432814702</v>
      </c>
      <c r="L3406" s="10">
        <f t="shared" si="216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122</v>
      </c>
      <c r="R3406" s="7">
        <f t="shared" si="217"/>
        <v>306.5</v>
      </c>
      <c r="S3406" t="s">
        <v>8321</v>
      </c>
      <c r="T3406" t="s">
        <v>8322</v>
      </c>
    </row>
    <row r="3407" spans="1:20" ht="42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5"/>
        <v>42430.999305555553</v>
      </c>
      <c r="K3407">
        <v>1455063886</v>
      </c>
      <c r="L3407" s="10">
        <f t="shared" si="216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137.57142857142856</v>
      </c>
      <c r="R3407" s="7">
        <f t="shared" si="217"/>
        <v>249.25</v>
      </c>
      <c r="S3407" t="s">
        <v>8321</v>
      </c>
      <c r="T3407" t="s">
        <v>8322</v>
      </c>
    </row>
    <row r="3408" spans="1:20" ht="28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5"/>
        <v>41836.492777777778</v>
      </c>
      <c r="K3408">
        <v>1401623376</v>
      </c>
      <c r="L3408" s="10">
        <f t="shared" si="216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100.31000000000002</v>
      </c>
      <c r="R3408" s="7">
        <f t="shared" si="217"/>
        <v>5061</v>
      </c>
      <c r="S3408" t="s">
        <v>8321</v>
      </c>
      <c r="T3408" t="s">
        <v>8322</v>
      </c>
    </row>
    <row r="3409" spans="1:20" ht="57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5"/>
        <v>41826.422326388885</v>
      </c>
      <c r="K3409">
        <v>1402049289</v>
      </c>
      <c r="L3409" s="10">
        <f t="shared" si="216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107.1</v>
      </c>
      <c r="R3409" s="7">
        <f t="shared" si="217"/>
        <v>1104.5</v>
      </c>
      <c r="S3409" t="s">
        <v>8321</v>
      </c>
      <c r="T3409" t="s">
        <v>8322</v>
      </c>
    </row>
    <row r="3410" spans="1:20" ht="42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5"/>
        <v>41838.991944444446</v>
      </c>
      <c r="K3410">
        <v>1403135304</v>
      </c>
      <c r="L3410" s="10">
        <f t="shared" si="21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211.00000000000003</v>
      </c>
      <c r="R3410" s="7">
        <f t="shared" si="217"/>
        <v>536.5</v>
      </c>
      <c r="S3410" t="s">
        <v>8321</v>
      </c>
      <c r="T3410" t="s">
        <v>8322</v>
      </c>
    </row>
    <row r="3411" spans="1:20" ht="42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5"/>
        <v>42582.873611111107</v>
      </c>
      <c r="K3411">
        <v>1466710358</v>
      </c>
      <c r="L3411" s="10">
        <f t="shared" si="216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123.6</v>
      </c>
      <c r="R3411" s="7">
        <f t="shared" si="217"/>
        <v>319.5</v>
      </c>
      <c r="S3411" t="s">
        <v>8321</v>
      </c>
      <c r="T3411" t="s">
        <v>8322</v>
      </c>
    </row>
    <row r="3412" spans="1:20" ht="42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5"/>
        <v>42527.291666666672</v>
      </c>
      <c r="K3412">
        <v>1462841990</v>
      </c>
      <c r="L3412" s="10">
        <f t="shared" si="21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108.5</v>
      </c>
      <c r="R3412" s="7">
        <f t="shared" si="217"/>
        <v>1647.5</v>
      </c>
      <c r="S3412" t="s">
        <v>8321</v>
      </c>
      <c r="T3412" t="s">
        <v>8322</v>
      </c>
    </row>
    <row r="3413" spans="1:20" ht="42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5"/>
        <v>42285.022824074069</v>
      </c>
      <c r="K3413">
        <v>1442536372</v>
      </c>
      <c r="L3413" s="10">
        <f t="shared" si="21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103.56666666666668</v>
      </c>
      <c r="R3413" s="7">
        <f t="shared" si="217"/>
        <v>7806.5</v>
      </c>
      <c r="S3413" t="s">
        <v>8321</v>
      </c>
      <c r="T3413" t="s">
        <v>8322</v>
      </c>
    </row>
    <row r="3414" spans="1:20" ht="42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5"/>
        <v>41909.959050925929</v>
      </c>
      <c r="K3414">
        <v>1409266862</v>
      </c>
      <c r="L3414" s="10">
        <f t="shared" si="21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100</v>
      </c>
      <c r="R3414" s="7">
        <f t="shared" si="217"/>
        <v>1513</v>
      </c>
      <c r="S3414" t="s">
        <v>8321</v>
      </c>
      <c r="T3414" t="s">
        <v>8322</v>
      </c>
    </row>
    <row r="3415" spans="1:20" ht="42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5"/>
        <v>42063.207638888889</v>
      </c>
      <c r="K3415">
        <v>1424280938</v>
      </c>
      <c r="L3415" s="10">
        <f t="shared" si="21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130</v>
      </c>
      <c r="R3415" s="7">
        <f t="shared" si="217"/>
        <v>332</v>
      </c>
      <c r="S3415" t="s">
        <v>8321</v>
      </c>
      <c r="T3415" t="s">
        <v>8322</v>
      </c>
    </row>
    <row r="3416" spans="1:20" ht="42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5"/>
        <v>42705.332638888889</v>
      </c>
      <c r="K3416">
        <v>1478030325</v>
      </c>
      <c r="L3416" s="10">
        <f t="shared" si="21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103.49999999999999</v>
      </c>
      <c r="R3416" s="7">
        <f t="shared" si="217"/>
        <v>1574.5</v>
      </c>
      <c r="S3416" t="s">
        <v>8321</v>
      </c>
      <c r="T3416" t="s">
        <v>8322</v>
      </c>
    </row>
    <row r="3417" spans="1:20" ht="42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5"/>
        <v>42477.979166666672</v>
      </c>
      <c r="K3417">
        <v>1459999656</v>
      </c>
      <c r="L3417" s="10">
        <f t="shared" si="21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100</v>
      </c>
      <c r="R3417" s="7">
        <f t="shared" si="217"/>
        <v>104.5</v>
      </c>
      <c r="S3417" t="s">
        <v>8321</v>
      </c>
      <c r="T3417" t="s">
        <v>8322</v>
      </c>
    </row>
    <row r="3418" spans="1:20" ht="57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5"/>
        <v>42117.770833333328</v>
      </c>
      <c r="K3418">
        <v>1427363645</v>
      </c>
      <c r="L3418" s="10">
        <f t="shared" si="21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119.6</v>
      </c>
      <c r="R3418" s="7">
        <f t="shared" si="217"/>
        <v>2407</v>
      </c>
      <c r="S3418" t="s">
        <v>8321</v>
      </c>
      <c r="T3418" t="s">
        <v>8322</v>
      </c>
    </row>
    <row r="3419" spans="1:20" ht="42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5"/>
        <v>41938.029861111114</v>
      </c>
      <c r="K3419">
        <v>1410558948</v>
      </c>
      <c r="L3419" s="10">
        <f t="shared" si="216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100.00058823529412</v>
      </c>
      <c r="R3419" s="7">
        <f t="shared" si="217"/>
        <v>872.505</v>
      </c>
      <c r="S3419" t="s">
        <v>8321</v>
      </c>
      <c r="T3419" t="s">
        <v>8322</v>
      </c>
    </row>
    <row r="3420" spans="1:20" ht="42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5"/>
        <v>41782.83457175926</v>
      </c>
      <c r="K3420">
        <v>1398283307</v>
      </c>
      <c r="L3420" s="10">
        <f t="shared" si="21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100.875</v>
      </c>
      <c r="R3420" s="7">
        <f t="shared" si="217"/>
        <v>2045.5</v>
      </c>
      <c r="S3420" t="s">
        <v>8321</v>
      </c>
      <c r="T3420" t="s">
        <v>8322</v>
      </c>
    </row>
    <row r="3421" spans="1:20" ht="57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5"/>
        <v>42466.895833333328</v>
      </c>
      <c r="K3421">
        <v>1458416585</v>
      </c>
      <c r="L3421" s="10">
        <f t="shared" si="21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106.54545454545455</v>
      </c>
      <c r="R3421" s="7">
        <f t="shared" si="217"/>
        <v>1488</v>
      </c>
      <c r="S3421" t="s">
        <v>8321</v>
      </c>
      <c r="T3421" t="s">
        <v>8322</v>
      </c>
    </row>
    <row r="3422" spans="1:20" ht="42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5"/>
        <v>42414</v>
      </c>
      <c r="K3422">
        <v>1454638202</v>
      </c>
      <c r="L3422" s="10">
        <f t="shared" si="21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138</v>
      </c>
      <c r="R3422" s="7">
        <f t="shared" si="217"/>
        <v>500</v>
      </c>
      <c r="S3422" t="s">
        <v>8321</v>
      </c>
      <c r="T3422" t="s">
        <v>8322</v>
      </c>
    </row>
    <row r="3423" spans="1:20" ht="42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5"/>
        <v>42067.791238425925</v>
      </c>
      <c r="K3423">
        <v>1422903563</v>
      </c>
      <c r="L3423" s="10">
        <f t="shared" si="21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101.15</v>
      </c>
      <c r="R3423" s="7">
        <f t="shared" si="217"/>
        <v>5106.5</v>
      </c>
      <c r="S3423" t="s">
        <v>8321</v>
      </c>
      <c r="T3423" t="s">
        <v>8322</v>
      </c>
    </row>
    <row r="3424" spans="1:20" ht="42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5"/>
        <v>42352</v>
      </c>
      <c r="K3424">
        <v>1447594176</v>
      </c>
      <c r="L3424" s="10">
        <f t="shared" si="21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109.1</v>
      </c>
      <c r="R3424" s="7">
        <f t="shared" si="217"/>
        <v>1659.5</v>
      </c>
      <c r="S3424" t="s">
        <v>8321</v>
      </c>
      <c r="T3424" t="s">
        <v>8322</v>
      </c>
    </row>
    <row r="3425" spans="1:20" ht="42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5"/>
        <v>42118.911354166667</v>
      </c>
      <c r="K3425">
        <v>1427320341</v>
      </c>
      <c r="L3425" s="10">
        <f t="shared" si="21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140</v>
      </c>
      <c r="R3425" s="7">
        <f t="shared" si="217"/>
        <v>180</v>
      </c>
      <c r="S3425" t="s">
        <v>8321</v>
      </c>
      <c r="T3425" t="s">
        <v>8322</v>
      </c>
    </row>
    <row r="3426" spans="1:20" ht="42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5"/>
        <v>42040.290972222225</v>
      </c>
      <c r="K3426">
        <v>1421252084</v>
      </c>
      <c r="L3426" s="10">
        <f t="shared" si="21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103.58333333333334</v>
      </c>
      <c r="R3426" s="7">
        <f t="shared" si="217"/>
        <v>3145.5</v>
      </c>
      <c r="S3426" t="s">
        <v>8321</v>
      </c>
      <c r="T3426" t="s">
        <v>8322</v>
      </c>
    </row>
    <row r="3427" spans="1:20" ht="42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5"/>
        <v>41916.617314814815</v>
      </c>
      <c r="K3427">
        <v>1409669336</v>
      </c>
      <c r="L3427" s="10">
        <f t="shared" si="21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102.97033333333331</v>
      </c>
      <c r="R3427" s="7">
        <f t="shared" si="217"/>
        <v>15497.55</v>
      </c>
      <c r="S3427" t="s">
        <v>8321</v>
      </c>
      <c r="T3427" t="s">
        <v>8322</v>
      </c>
    </row>
    <row r="3428" spans="1:20" ht="42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5"/>
        <v>41903.083333333336</v>
      </c>
      <c r="K3428">
        <v>1409620903</v>
      </c>
      <c r="L3428" s="10">
        <f t="shared" si="21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108.13333333333333</v>
      </c>
      <c r="R3428" s="7">
        <f t="shared" si="217"/>
        <v>2071</v>
      </c>
      <c r="S3428" t="s">
        <v>8321</v>
      </c>
      <c r="T3428" t="s">
        <v>8322</v>
      </c>
    </row>
    <row r="3429" spans="1:20" ht="42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5"/>
        <v>41822.645277777774</v>
      </c>
      <c r="K3429">
        <v>1401722952</v>
      </c>
      <c r="L3429" s="10">
        <f t="shared" si="21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100</v>
      </c>
      <c r="R3429" s="7">
        <f t="shared" si="217"/>
        <v>764.5</v>
      </c>
      <c r="S3429" t="s">
        <v>8321</v>
      </c>
      <c r="T3429" t="s">
        <v>8322</v>
      </c>
    </row>
    <row r="3430" spans="1:20" ht="42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5"/>
        <v>42063.708333333328</v>
      </c>
      <c r="K3430">
        <v>1422983847</v>
      </c>
      <c r="L3430" s="10">
        <f t="shared" si="21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102.75000000000001</v>
      </c>
      <c r="R3430" s="7">
        <f t="shared" si="217"/>
        <v>1053</v>
      </c>
      <c r="S3430" t="s">
        <v>8321</v>
      </c>
      <c r="T3430" t="s">
        <v>8322</v>
      </c>
    </row>
    <row r="3431" spans="1:20" ht="42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5"/>
        <v>42676.021539351852</v>
      </c>
      <c r="K3431">
        <v>1476837061</v>
      </c>
      <c r="L3431" s="10">
        <f t="shared" si="21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130</v>
      </c>
      <c r="R3431" s="7">
        <f t="shared" si="217"/>
        <v>103.5</v>
      </c>
      <c r="S3431" t="s">
        <v>8321</v>
      </c>
      <c r="T3431" t="s">
        <v>8322</v>
      </c>
    </row>
    <row r="3432" spans="1:20" ht="42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5"/>
        <v>41850.945613425924</v>
      </c>
      <c r="K3432">
        <v>1404168101</v>
      </c>
      <c r="L3432" s="10">
        <f t="shared" si="21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108.54949999999999</v>
      </c>
      <c r="R3432" s="7">
        <f t="shared" si="217"/>
        <v>1121.4949999999999</v>
      </c>
      <c r="S3432" t="s">
        <v>8321</v>
      </c>
      <c r="T3432" t="s">
        <v>8322</v>
      </c>
    </row>
    <row r="3433" spans="1:20" ht="42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5"/>
        <v>41869.730937500004</v>
      </c>
      <c r="K3433">
        <v>1405791153</v>
      </c>
      <c r="L3433" s="10">
        <f t="shared" si="21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100</v>
      </c>
      <c r="R3433" s="7">
        <f t="shared" si="217"/>
        <v>1010.5</v>
      </c>
      <c r="S3433" t="s">
        <v>8321</v>
      </c>
      <c r="T3433" t="s">
        <v>8322</v>
      </c>
    </row>
    <row r="3434" spans="1:20" ht="42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5"/>
        <v>42405.916666666672</v>
      </c>
      <c r="K3434">
        <v>1452520614</v>
      </c>
      <c r="L3434" s="10">
        <f t="shared" si="21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109.65</v>
      </c>
      <c r="R3434" s="7">
        <f t="shared" si="217"/>
        <v>1117.5</v>
      </c>
      <c r="S3434" t="s">
        <v>8321</v>
      </c>
      <c r="T3434" t="s">
        <v>8322</v>
      </c>
    </row>
    <row r="3435" spans="1:20" ht="42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5"/>
        <v>41807.125</v>
      </c>
      <c r="K3435">
        <v>1400290255</v>
      </c>
      <c r="L3435" s="10">
        <f t="shared" si="216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100.26315789473684</v>
      </c>
      <c r="R3435" s="7">
        <f t="shared" si="217"/>
        <v>4798</v>
      </c>
      <c r="S3435" t="s">
        <v>8321</v>
      </c>
      <c r="T3435" t="s">
        <v>8322</v>
      </c>
    </row>
    <row r="3436" spans="1:20" ht="42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5"/>
        <v>41830.380428240744</v>
      </c>
      <c r="K3436">
        <v>1402391269</v>
      </c>
      <c r="L3436" s="10">
        <f t="shared" si="216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105.55000000000001</v>
      </c>
      <c r="R3436" s="7">
        <f t="shared" si="217"/>
        <v>5361.5</v>
      </c>
      <c r="S3436" t="s">
        <v>8321</v>
      </c>
      <c r="T3436" t="s">
        <v>8322</v>
      </c>
    </row>
    <row r="3437" spans="1:20" ht="42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5"/>
        <v>42589.125</v>
      </c>
      <c r="K3437">
        <v>1469112493</v>
      </c>
      <c r="L3437" s="10">
        <f t="shared" si="21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112.00000000000001</v>
      </c>
      <c r="R3437" s="7">
        <f t="shared" si="217"/>
        <v>569.5</v>
      </c>
      <c r="S3437" t="s">
        <v>8321</v>
      </c>
      <c r="T3437" t="s">
        <v>8322</v>
      </c>
    </row>
    <row r="3438" spans="1:20" ht="42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5"/>
        <v>41872.686111111114</v>
      </c>
      <c r="K3438">
        <v>1406811593</v>
      </c>
      <c r="L3438" s="10">
        <f t="shared" si="21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105.89999999999999</v>
      </c>
      <c r="R3438" s="7">
        <f t="shared" si="217"/>
        <v>2666</v>
      </c>
      <c r="S3438" t="s">
        <v>8321</v>
      </c>
      <c r="T3438" t="s">
        <v>8322</v>
      </c>
    </row>
    <row r="3439" spans="1:20" ht="42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5"/>
        <v>42235.710879629631</v>
      </c>
      <c r="K3439">
        <v>1437411820</v>
      </c>
      <c r="L3439" s="10">
        <f t="shared" si="21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101</v>
      </c>
      <c r="R3439" s="7">
        <f t="shared" si="217"/>
        <v>1533</v>
      </c>
      <c r="S3439" t="s">
        <v>8321</v>
      </c>
      <c r="T3439" t="s">
        <v>8322</v>
      </c>
    </row>
    <row r="3440" spans="1:20" ht="42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5"/>
        <v>42126.875</v>
      </c>
      <c r="K3440">
        <v>1428358567</v>
      </c>
      <c r="L3440" s="10">
        <f t="shared" si="216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104.2</v>
      </c>
      <c r="R3440" s="7">
        <f t="shared" si="217"/>
        <v>1309.5</v>
      </c>
      <c r="S3440" t="s">
        <v>8321</v>
      </c>
      <c r="T3440" t="s">
        <v>8322</v>
      </c>
    </row>
    <row r="3441" spans="1:20" ht="28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5"/>
        <v>42388.207638888889</v>
      </c>
      <c r="K3441">
        <v>1452030730</v>
      </c>
      <c r="L3441" s="10">
        <f t="shared" si="21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134.67833333333334</v>
      </c>
      <c r="R3441" s="7">
        <f t="shared" si="217"/>
        <v>817.07</v>
      </c>
      <c r="S3441" t="s">
        <v>8321</v>
      </c>
      <c r="T3441" t="s">
        <v>8322</v>
      </c>
    </row>
    <row r="3442" spans="1:20" ht="42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5"/>
        <v>41831.677083333336</v>
      </c>
      <c r="K3442">
        <v>1403146628</v>
      </c>
      <c r="L3442" s="10">
        <f t="shared" si="21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105.2184</v>
      </c>
      <c r="R3442" s="7">
        <f t="shared" si="217"/>
        <v>2671.46</v>
      </c>
      <c r="S3442" t="s">
        <v>8321</v>
      </c>
      <c r="T3442" t="s">
        <v>8322</v>
      </c>
    </row>
    <row r="3443" spans="1:20" ht="42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5"/>
        <v>42321.845138888893</v>
      </c>
      <c r="K3443">
        <v>1445077121</v>
      </c>
      <c r="L3443" s="10">
        <f t="shared" si="21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102.60000000000001</v>
      </c>
      <c r="R3443" s="7">
        <f t="shared" si="217"/>
        <v>1304</v>
      </c>
      <c r="S3443" t="s">
        <v>8321</v>
      </c>
      <c r="T3443" t="s">
        <v>8322</v>
      </c>
    </row>
    <row r="3444" spans="1:20" ht="42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5"/>
        <v>42154.841111111105</v>
      </c>
      <c r="K3444">
        <v>1430424672</v>
      </c>
      <c r="L3444" s="10">
        <f t="shared" si="216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100</v>
      </c>
      <c r="R3444" s="7">
        <f t="shared" si="217"/>
        <v>129</v>
      </c>
      <c r="S3444" t="s">
        <v>8321</v>
      </c>
      <c r="T3444" t="s">
        <v>8322</v>
      </c>
    </row>
    <row r="3445" spans="1:20" ht="42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5"/>
        <v>41891.524837962963</v>
      </c>
      <c r="K3445">
        <v>1407674146</v>
      </c>
      <c r="L3445" s="10">
        <f t="shared" si="21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185.5</v>
      </c>
      <c r="R3445" s="7">
        <f t="shared" si="217"/>
        <v>950</v>
      </c>
      <c r="S3445" t="s">
        <v>8321</v>
      </c>
      <c r="T3445" t="s">
        <v>8322</v>
      </c>
    </row>
    <row r="3446" spans="1:20" ht="42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5"/>
        <v>42529.582638888889</v>
      </c>
      <c r="K3446">
        <v>1464677986</v>
      </c>
      <c r="L3446" s="10">
        <f t="shared" si="21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288.99999999999994</v>
      </c>
      <c r="R3446" s="7">
        <f t="shared" si="217"/>
        <v>443.5</v>
      </c>
      <c r="S3446" t="s">
        <v>8321</v>
      </c>
      <c r="T3446" t="s">
        <v>8322</v>
      </c>
    </row>
    <row r="3447" spans="1:20" ht="42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5"/>
        <v>42300.530509259261</v>
      </c>
      <c r="K3447">
        <v>1443185036</v>
      </c>
      <c r="L3447" s="10">
        <f t="shared" si="21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100</v>
      </c>
      <c r="R3447" s="7">
        <f t="shared" si="217"/>
        <v>1015.5</v>
      </c>
      <c r="S3447" t="s">
        <v>8321</v>
      </c>
      <c r="T3447" t="s">
        <v>8322</v>
      </c>
    </row>
    <row r="3448" spans="1:20" ht="42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5"/>
        <v>42040.513888888891</v>
      </c>
      <c r="K3448">
        <v>1421092725</v>
      </c>
      <c r="L3448" s="10">
        <f t="shared" si="21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108.2</v>
      </c>
      <c r="R3448" s="7">
        <f t="shared" si="217"/>
        <v>553.5</v>
      </c>
      <c r="S3448" t="s">
        <v>8321</v>
      </c>
      <c r="T3448" t="s">
        <v>8322</v>
      </c>
    </row>
    <row r="3449" spans="1:20" ht="28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5"/>
        <v>42447.847361111111</v>
      </c>
      <c r="K3449">
        <v>1454448012</v>
      </c>
      <c r="L3449" s="10">
        <f t="shared" si="21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107.80000000000001</v>
      </c>
      <c r="R3449" s="7">
        <f t="shared" si="217"/>
        <v>546</v>
      </c>
      <c r="S3449" t="s">
        <v>8321</v>
      </c>
      <c r="T3449" t="s">
        <v>8322</v>
      </c>
    </row>
    <row r="3450" spans="1:20" ht="42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5"/>
        <v>41990.119085648148</v>
      </c>
      <c r="K3450">
        <v>1416192689</v>
      </c>
      <c r="L3450" s="10">
        <f t="shared" si="21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ref="Q3450:Q3513" si="218">(1+((E3450-D3450)/D3450))*100</f>
        <v>109.76190476190477</v>
      </c>
      <c r="R3450" s="7">
        <f t="shared" si="217"/>
        <v>1175</v>
      </c>
      <c r="S3450" t="s">
        <v>8321</v>
      </c>
      <c r="T3450" t="s">
        <v>8322</v>
      </c>
    </row>
    <row r="3451" spans="1:20" ht="42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5"/>
        <v>42560.166666666672</v>
      </c>
      <c r="K3451">
        <v>1465607738</v>
      </c>
      <c r="L3451" s="10">
        <f t="shared" si="21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8"/>
        <v>170.625</v>
      </c>
      <c r="R3451" s="7">
        <f t="shared" si="217"/>
        <v>692.5</v>
      </c>
      <c r="S3451" t="s">
        <v>8321</v>
      </c>
      <c r="T3451" t="s">
        <v>8322</v>
      </c>
    </row>
    <row r="3452" spans="1:20" ht="42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5"/>
        <v>42096.662858796291</v>
      </c>
      <c r="K3452">
        <v>1422809671</v>
      </c>
      <c r="L3452" s="10">
        <f t="shared" si="21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8"/>
        <v>152</v>
      </c>
      <c r="R3452" s="7">
        <f t="shared" si="217"/>
        <v>399.5</v>
      </c>
      <c r="S3452" t="s">
        <v>8321</v>
      </c>
      <c r="T3452" t="s">
        <v>8322</v>
      </c>
    </row>
    <row r="3453" spans="1:20" ht="42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5"/>
        <v>42115.723692129628</v>
      </c>
      <c r="K3453">
        <v>1427304127</v>
      </c>
      <c r="L3453" s="10">
        <f t="shared" si="21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8"/>
        <v>101.23076923076924</v>
      </c>
      <c r="R3453" s="7">
        <f t="shared" si="217"/>
        <v>337</v>
      </c>
      <c r="S3453" t="s">
        <v>8321</v>
      </c>
      <c r="T3453" t="s">
        <v>8322</v>
      </c>
    </row>
    <row r="3454" spans="1:20" ht="42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5"/>
        <v>41843.165972222225</v>
      </c>
      <c r="K3454">
        <v>1404141626</v>
      </c>
      <c r="L3454" s="10">
        <f t="shared" si="21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8"/>
        <v>153.19999999999999</v>
      </c>
      <c r="R3454" s="7">
        <f t="shared" si="217"/>
        <v>784.5</v>
      </c>
      <c r="S3454" t="s">
        <v>8321</v>
      </c>
      <c r="T3454" t="s">
        <v>8322</v>
      </c>
    </row>
    <row r="3455" spans="1:20" ht="42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5"/>
        <v>42595.97865740741</v>
      </c>
      <c r="K3455">
        <v>1465946956</v>
      </c>
      <c r="L3455" s="10">
        <f t="shared" si="21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8"/>
        <v>128.33333333333331</v>
      </c>
      <c r="R3455" s="7">
        <f t="shared" si="217"/>
        <v>199.5</v>
      </c>
      <c r="S3455" t="s">
        <v>8321</v>
      </c>
      <c r="T3455" t="s">
        <v>8322</v>
      </c>
    </row>
    <row r="3456" spans="1:20" ht="42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5"/>
        <v>41851.698599537034</v>
      </c>
      <c r="K3456">
        <v>1404233159</v>
      </c>
      <c r="L3456" s="10">
        <f t="shared" si="21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8"/>
        <v>100.71428571428571</v>
      </c>
      <c r="R3456" s="7">
        <f t="shared" si="217"/>
        <v>363</v>
      </c>
      <c r="S3456" t="s">
        <v>8321</v>
      </c>
      <c r="T3456" t="s">
        <v>8322</v>
      </c>
    </row>
    <row r="3457" spans="1:20" ht="42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5"/>
        <v>42656.7503125</v>
      </c>
      <c r="K3457">
        <v>1473789627</v>
      </c>
      <c r="L3457" s="10">
        <f t="shared" si="21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8"/>
        <v>100.64999999999999</v>
      </c>
      <c r="R3457" s="7">
        <f t="shared" si="217"/>
        <v>5067</v>
      </c>
      <c r="S3457" t="s">
        <v>8321</v>
      </c>
      <c r="T3457" t="s">
        <v>8322</v>
      </c>
    </row>
    <row r="3458" spans="1:20" ht="42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5"/>
        <v>41852.290972222225</v>
      </c>
      <c r="K3458">
        <v>1404190567</v>
      </c>
      <c r="L3458" s="10">
        <f t="shared" si="216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8"/>
        <v>191.3</v>
      </c>
      <c r="R3458" s="7">
        <f t="shared" si="217"/>
        <v>2877.5</v>
      </c>
      <c r="S3458" t="s">
        <v>8321</v>
      </c>
      <c r="T3458" t="s">
        <v>8322</v>
      </c>
    </row>
    <row r="3459" spans="1:20" ht="28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9">(((I3459/60)/60)/24)+DATE(1970,1,1)</f>
        <v>42047.249305555553</v>
      </c>
      <c r="K3459">
        <v>1421081857</v>
      </c>
      <c r="L3459" s="10">
        <f t="shared" ref="L3459:L3522" si="220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8"/>
        <v>140.20000000000002</v>
      </c>
      <c r="R3459" s="7">
        <f t="shared" ref="R3459:R3522" si="221">AVERAGE(E3459,N3459)</f>
        <v>1429.5</v>
      </c>
      <c r="S3459" t="s">
        <v>8321</v>
      </c>
      <c r="T3459" t="s">
        <v>8322</v>
      </c>
    </row>
    <row r="3460" spans="1:20" ht="42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9"/>
        <v>42038.185416666667</v>
      </c>
      <c r="K3460">
        <v>1420606303</v>
      </c>
      <c r="L3460" s="10">
        <f t="shared" si="220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124.33537832310839</v>
      </c>
      <c r="R3460" s="7">
        <f t="shared" si="221"/>
        <v>621.5</v>
      </c>
      <c r="S3460" t="s">
        <v>8321</v>
      </c>
      <c r="T3460" t="s">
        <v>8322</v>
      </c>
    </row>
    <row r="3461" spans="1:20" ht="42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9"/>
        <v>42510.479861111111</v>
      </c>
      <c r="K3461">
        <v>1461151860</v>
      </c>
      <c r="L3461" s="10">
        <f t="shared" si="220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126.2</v>
      </c>
      <c r="R3461" s="7">
        <f t="shared" si="221"/>
        <v>333.5</v>
      </c>
      <c r="S3461" t="s">
        <v>8321</v>
      </c>
      <c r="T3461" t="s">
        <v>8322</v>
      </c>
    </row>
    <row r="3462" spans="1:20" ht="42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9"/>
        <v>41866.527222222219</v>
      </c>
      <c r="K3462">
        <v>1406896752</v>
      </c>
      <c r="L3462" s="10">
        <f t="shared" si="220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190</v>
      </c>
      <c r="R3462" s="7">
        <f t="shared" si="221"/>
        <v>484.5</v>
      </c>
      <c r="S3462" t="s">
        <v>8321</v>
      </c>
      <c r="T3462" t="s">
        <v>8322</v>
      </c>
    </row>
    <row r="3463" spans="1:20" ht="42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9"/>
        <v>42672.125</v>
      </c>
      <c r="K3463">
        <v>1475248279</v>
      </c>
      <c r="L3463" s="10">
        <f t="shared" si="220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139</v>
      </c>
      <c r="R3463" s="7">
        <f t="shared" si="221"/>
        <v>353.5</v>
      </c>
      <c r="S3463" t="s">
        <v>8321</v>
      </c>
      <c r="T3463" t="s">
        <v>8322</v>
      </c>
    </row>
    <row r="3464" spans="1:20" ht="42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9"/>
        <v>42195.75</v>
      </c>
      <c r="K3464">
        <v>1435181628</v>
      </c>
      <c r="L3464" s="10">
        <f t="shared" si="220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202</v>
      </c>
      <c r="R3464" s="7">
        <f t="shared" si="221"/>
        <v>261</v>
      </c>
      <c r="S3464" t="s">
        <v>8321</v>
      </c>
      <c r="T3464" t="s">
        <v>8322</v>
      </c>
    </row>
    <row r="3465" spans="1:20" ht="42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9"/>
        <v>42654.165972222225</v>
      </c>
      <c r="K3465">
        <v>1472594585</v>
      </c>
      <c r="L3465" s="10">
        <f t="shared" si="220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103.38000000000001</v>
      </c>
      <c r="R3465" s="7">
        <f t="shared" si="221"/>
        <v>5226</v>
      </c>
      <c r="S3465" t="s">
        <v>8321</v>
      </c>
      <c r="T3465" t="s">
        <v>8322</v>
      </c>
    </row>
    <row r="3466" spans="1:20" ht="42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9"/>
        <v>42605.130057870367</v>
      </c>
      <c r="K3466">
        <v>1469329637</v>
      </c>
      <c r="L3466" s="10">
        <f t="shared" si="220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102.3236</v>
      </c>
      <c r="R3466" s="7">
        <f t="shared" si="221"/>
        <v>2604.59</v>
      </c>
      <c r="S3466" t="s">
        <v>8321</v>
      </c>
      <c r="T3466" t="s">
        <v>8322</v>
      </c>
    </row>
    <row r="3467" spans="1:20" ht="42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9"/>
        <v>42225.666666666672</v>
      </c>
      <c r="K3467">
        <v>1436972472</v>
      </c>
      <c r="L3467" s="10">
        <f t="shared" si="220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103</v>
      </c>
      <c r="R3467" s="7">
        <f t="shared" si="221"/>
        <v>1048</v>
      </c>
      <c r="S3467" t="s">
        <v>8321</v>
      </c>
      <c r="T3467" t="s">
        <v>8322</v>
      </c>
    </row>
    <row r="3468" spans="1:20" ht="28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9"/>
        <v>42479.977430555555</v>
      </c>
      <c r="K3468">
        <v>1455928050</v>
      </c>
      <c r="L3468" s="10">
        <f t="shared" si="220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127.14285714285714</v>
      </c>
      <c r="R3468" s="7">
        <f t="shared" si="221"/>
        <v>2255.5</v>
      </c>
      <c r="S3468" t="s">
        <v>8321</v>
      </c>
      <c r="T3468" t="s">
        <v>8322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9"/>
        <v>42083.630000000005</v>
      </c>
      <c r="K3469">
        <v>1424275632</v>
      </c>
      <c r="L3469" s="10">
        <f t="shared" si="220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101</v>
      </c>
      <c r="R3469" s="7">
        <f t="shared" si="221"/>
        <v>1538.5</v>
      </c>
      <c r="S3469" t="s">
        <v>8321</v>
      </c>
      <c r="T3469" t="s">
        <v>8322</v>
      </c>
    </row>
    <row r="3470" spans="1:20" ht="42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9"/>
        <v>42634.125</v>
      </c>
      <c r="K3470">
        <v>1471976529</v>
      </c>
      <c r="L3470" s="10">
        <f t="shared" si="220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121.78</v>
      </c>
      <c r="R3470" s="7">
        <f t="shared" si="221"/>
        <v>6097.5</v>
      </c>
      <c r="S3470" t="s">
        <v>8321</v>
      </c>
      <c r="T3470" t="s">
        <v>8322</v>
      </c>
    </row>
    <row r="3471" spans="1:20" ht="42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9"/>
        <v>42488.641724537039</v>
      </c>
      <c r="K3471">
        <v>1459265045</v>
      </c>
      <c r="L3471" s="10">
        <f t="shared" si="220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113.39285714285714</v>
      </c>
      <c r="R3471" s="7">
        <f t="shared" si="221"/>
        <v>1619</v>
      </c>
      <c r="S3471" t="s">
        <v>8321</v>
      </c>
      <c r="T3471" t="s">
        <v>8322</v>
      </c>
    </row>
    <row r="3472" spans="1:20" ht="28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9"/>
        <v>42566.901388888888</v>
      </c>
      <c r="K3472">
        <v>1465345902</v>
      </c>
      <c r="L3472" s="10">
        <f t="shared" si="220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150</v>
      </c>
      <c r="R3472" s="7">
        <f t="shared" si="221"/>
        <v>192</v>
      </c>
      <c r="S3472" t="s">
        <v>8321</v>
      </c>
      <c r="T3472" t="s">
        <v>8322</v>
      </c>
    </row>
    <row r="3473" spans="1:20" ht="42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9"/>
        <v>41882.833333333336</v>
      </c>
      <c r="K3473">
        <v>1405971690</v>
      </c>
      <c r="L3473" s="10">
        <f t="shared" si="220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214.6</v>
      </c>
      <c r="R3473" s="7">
        <f t="shared" si="221"/>
        <v>551.5</v>
      </c>
      <c r="S3473" t="s">
        <v>8321</v>
      </c>
      <c r="T3473" t="s">
        <v>8322</v>
      </c>
    </row>
    <row r="3474" spans="1:20" ht="42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9"/>
        <v>41949.249305555553</v>
      </c>
      <c r="K3474">
        <v>1413432331</v>
      </c>
      <c r="L3474" s="10">
        <f t="shared" si="220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102.05</v>
      </c>
      <c r="R3474" s="7">
        <f t="shared" si="221"/>
        <v>1032</v>
      </c>
      <c r="S3474" t="s">
        <v>8321</v>
      </c>
      <c r="T3474" t="s">
        <v>8322</v>
      </c>
    </row>
    <row r="3475" spans="1:20" ht="42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9"/>
        <v>42083.852083333331</v>
      </c>
      <c r="K3475">
        <v>1425067296</v>
      </c>
      <c r="L3475" s="10">
        <f t="shared" si="220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100</v>
      </c>
      <c r="R3475" s="7">
        <f t="shared" si="221"/>
        <v>2466.5</v>
      </c>
      <c r="S3475" t="s">
        <v>8321</v>
      </c>
      <c r="T3475" t="s">
        <v>8322</v>
      </c>
    </row>
    <row r="3476" spans="1:20" ht="42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9"/>
        <v>42571.501516203702</v>
      </c>
      <c r="K3476">
        <v>1466424131</v>
      </c>
      <c r="L3476" s="10">
        <f t="shared" si="220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101</v>
      </c>
      <c r="R3476" s="7">
        <f t="shared" si="221"/>
        <v>1029.5</v>
      </c>
      <c r="S3476" t="s">
        <v>8321</v>
      </c>
      <c r="T3476" t="s">
        <v>8322</v>
      </c>
    </row>
    <row r="3477" spans="1:20" ht="42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9"/>
        <v>41946</v>
      </c>
      <c r="K3477">
        <v>1412629704</v>
      </c>
      <c r="L3477" s="10">
        <f t="shared" si="220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113.33333333333333</v>
      </c>
      <c r="R3477" s="7">
        <f t="shared" si="221"/>
        <v>178.5</v>
      </c>
      <c r="S3477" t="s">
        <v>8321</v>
      </c>
      <c r="T3477" t="s">
        <v>8322</v>
      </c>
    </row>
    <row r="3478" spans="1:20" ht="42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9"/>
        <v>41939.125</v>
      </c>
      <c r="K3478">
        <v>1412836990</v>
      </c>
      <c r="L3478" s="10">
        <f t="shared" si="220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104</v>
      </c>
      <c r="R3478" s="7">
        <f t="shared" si="221"/>
        <v>159</v>
      </c>
      <c r="S3478" t="s">
        <v>8321</v>
      </c>
      <c r="T3478" t="s">
        <v>8322</v>
      </c>
    </row>
    <row r="3479" spans="1:20" ht="42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9"/>
        <v>42141.125</v>
      </c>
      <c r="K3479">
        <v>1430761243</v>
      </c>
      <c r="L3479" s="10">
        <f t="shared" si="220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115.33333333333333</v>
      </c>
      <c r="R3479" s="7">
        <f t="shared" si="221"/>
        <v>1057.5</v>
      </c>
      <c r="S3479" t="s">
        <v>8321</v>
      </c>
      <c r="T3479" t="s">
        <v>8322</v>
      </c>
    </row>
    <row r="3480" spans="1:20" ht="42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9"/>
        <v>42079.875</v>
      </c>
      <c r="K3480">
        <v>1424296822</v>
      </c>
      <c r="L3480" s="10">
        <f t="shared" si="220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112.85000000000001</v>
      </c>
      <c r="R3480" s="7">
        <f t="shared" si="221"/>
        <v>1157</v>
      </c>
      <c r="S3480" t="s">
        <v>8321</v>
      </c>
      <c r="T3480" t="s">
        <v>8322</v>
      </c>
    </row>
    <row r="3481" spans="1:20" ht="42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9"/>
        <v>41811.855092592588</v>
      </c>
      <c r="K3481">
        <v>1400790680</v>
      </c>
      <c r="L3481" s="10">
        <f t="shared" si="220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127.86666666666666</v>
      </c>
      <c r="R3481" s="7">
        <f t="shared" si="221"/>
        <v>987</v>
      </c>
      <c r="S3481" t="s">
        <v>8321</v>
      </c>
      <c r="T3481" t="s">
        <v>8322</v>
      </c>
    </row>
    <row r="3482" spans="1:20" ht="42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9"/>
        <v>42195.875</v>
      </c>
      <c r="K3482">
        <v>1434440227</v>
      </c>
      <c r="L3482" s="10">
        <f t="shared" si="220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142.66666666666669</v>
      </c>
      <c r="R3482" s="7">
        <f t="shared" si="221"/>
        <v>1076.5</v>
      </c>
      <c r="S3482" t="s">
        <v>8321</v>
      </c>
      <c r="T3482" t="s">
        <v>8322</v>
      </c>
    </row>
    <row r="3483" spans="1:20" ht="42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9"/>
        <v>42006.24754629629</v>
      </c>
      <c r="K3483">
        <v>1418709388</v>
      </c>
      <c r="L3483" s="10">
        <f t="shared" si="220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118.8</v>
      </c>
      <c r="R3483" s="7">
        <f t="shared" si="221"/>
        <v>5987.5</v>
      </c>
      <c r="S3483" t="s">
        <v>8321</v>
      </c>
      <c r="T3483" t="s">
        <v>8322</v>
      </c>
    </row>
    <row r="3484" spans="1:20" ht="42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9"/>
        <v>41826.771597222221</v>
      </c>
      <c r="K3484">
        <v>1402079466</v>
      </c>
      <c r="L3484" s="10">
        <f t="shared" si="220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138.33333333333334</v>
      </c>
      <c r="R3484" s="7">
        <f t="shared" si="221"/>
        <v>2115</v>
      </c>
      <c r="S3484" t="s">
        <v>8321</v>
      </c>
      <c r="T3484" t="s">
        <v>8322</v>
      </c>
    </row>
    <row r="3485" spans="1:20" ht="42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9"/>
        <v>41823.668761574074</v>
      </c>
      <c r="K3485">
        <v>1401811381</v>
      </c>
      <c r="L3485" s="10">
        <f t="shared" si="220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159.94029850746267</v>
      </c>
      <c r="R3485" s="7">
        <f t="shared" si="221"/>
        <v>2745.5</v>
      </c>
      <c r="S3485" t="s">
        <v>8321</v>
      </c>
      <c r="T3485" t="s">
        <v>8322</v>
      </c>
    </row>
    <row r="3486" spans="1:20" ht="42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9"/>
        <v>42536.760405092587</v>
      </c>
      <c r="K3486">
        <v>1463422499</v>
      </c>
      <c r="L3486" s="10">
        <f t="shared" si="220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114.24000000000001</v>
      </c>
      <c r="R3486" s="7">
        <f t="shared" si="221"/>
        <v>1450</v>
      </c>
      <c r="S3486" t="s">
        <v>8321</v>
      </c>
      <c r="T3486" t="s">
        <v>8322</v>
      </c>
    </row>
    <row r="3487" spans="1:20" ht="42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9"/>
        <v>42402.693055555559</v>
      </c>
      <c r="K3487">
        <v>1451839080</v>
      </c>
      <c r="L3487" s="10">
        <f t="shared" si="220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100.60606060606061</v>
      </c>
      <c r="R3487" s="7">
        <f t="shared" si="221"/>
        <v>845</v>
      </c>
      <c r="S3487" t="s">
        <v>8321</v>
      </c>
      <c r="T3487" t="s">
        <v>8322</v>
      </c>
    </row>
    <row r="3488" spans="1:20" ht="42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9"/>
        <v>42158.290972222225</v>
      </c>
      <c r="K3488">
        <v>1430600401</v>
      </c>
      <c r="L3488" s="10">
        <f t="shared" si="220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155.20000000000002</v>
      </c>
      <c r="R3488" s="7">
        <f t="shared" si="221"/>
        <v>2356</v>
      </c>
      <c r="S3488" t="s">
        <v>8321</v>
      </c>
      <c r="T3488" t="s">
        <v>8322</v>
      </c>
    </row>
    <row r="3489" spans="1:20" ht="42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9"/>
        <v>42179.940416666665</v>
      </c>
      <c r="K3489">
        <v>1432593252</v>
      </c>
      <c r="L3489" s="10">
        <f t="shared" si="220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127.75000000000001</v>
      </c>
      <c r="R3489" s="7">
        <f t="shared" si="221"/>
        <v>1310.5</v>
      </c>
      <c r="S3489" t="s">
        <v>8321</v>
      </c>
      <c r="T3489" t="s">
        <v>8322</v>
      </c>
    </row>
    <row r="3490" spans="1:20" ht="42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9"/>
        <v>42111.666666666672</v>
      </c>
      <c r="K3490">
        <v>1427221560</v>
      </c>
      <c r="L3490" s="10">
        <f t="shared" si="220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121.2</v>
      </c>
      <c r="R3490" s="7">
        <f t="shared" si="221"/>
        <v>1832.5</v>
      </c>
      <c r="S3490" t="s">
        <v>8321</v>
      </c>
      <c r="T3490" t="s">
        <v>8322</v>
      </c>
    </row>
    <row r="3491" spans="1:20" ht="42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9"/>
        <v>41783.875</v>
      </c>
      <c r="K3491">
        <v>1398352531</v>
      </c>
      <c r="L3491" s="10">
        <f t="shared" si="220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112.7</v>
      </c>
      <c r="R3491" s="7">
        <f t="shared" si="221"/>
        <v>2853.5</v>
      </c>
      <c r="S3491" t="s">
        <v>8321</v>
      </c>
      <c r="T3491" t="s">
        <v>8322</v>
      </c>
    </row>
    <row r="3492" spans="1:20" ht="42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9"/>
        <v>42473.802361111113</v>
      </c>
      <c r="K3492">
        <v>1457982924</v>
      </c>
      <c r="L3492" s="10">
        <f t="shared" si="220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127.49999999999999</v>
      </c>
      <c r="R3492" s="7">
        <f t="shared" si="221"/>
        <v>651</v>
      </c>
      <c r="S3492" t="s">
        <v>8321</v>
      </c>
      <c r="T3492" t="s">
        <v>8322</v>
      </c>
    </row>
    <row r="3493" spans="1:20" ht="42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9"/>
        <v>42142.249814814815</v>
      </c>
      <c r="K3493">
        <v>1430114384</v>
      </c>
      <c r="L3493" s="10">
        <f t="shared" si="220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158.19999999999999</v>
      </c>
      <c r="R3493" s="7">
        <f t="shared" si="221"/>
        <v>400.5</v>
      </c>
      <c r="S3493" t="s">
        <v>8321</v>
      </c>
      <c r="T3493" t="s">
        <v>8322</v>
      </c>
    </row>
    <row r="3494" spans="1:20" ht="42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9"/>
        <v>42303.009224537032</v>
      </c>
      <c r="K3494">
        <v>1442794397</v>
      </c>
      <c r="L3494" s="10">
        <f t="shared" si="220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105.26894736842105</v>
      </c>
      <c r="R3494" s="7">
        <f t="shared" si="221"/>
        <v>2017.61</v>
      </c>
      <c r="S3494" t="s">
        <v>8321</v>
      </c>
      <c r="T3494" t="s">
        <v>8322</v>
      </c>
    </row>
    <row r="3495" spans="1:20" ht="42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9"/>
        <v>41868.21597222222</v>
      </c>
      <c r="K3495">
        <v>1406580436</v>
      </c>
      <c r="L3495" s="10">
        <f t="shared" si="220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100</v>
      </c>
      <c r="R3495" s="7">
        <f t="shared" si="221"/>
        <v>764.5</v>
      </c>
      <c r="S3495" t="s">
        <v>8321</v>
      </c>
      <c r="T3495" t="s">
        <v>8322</v>
      </c>
    </row>
    <row r="3496" spans="1:20" ht="42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9"/>
        <v>42700.25</v>
      </c>
      <c r="K3496">
        <v>1479186575</v>
      </c>
      <c r="L3496" s="10">
        <f t="shared" si="220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100</v>
      </c>
      <c r="R3496" s="7">
        <f t="shared" si="221"/>
        <v>206.5</v>
      </c>
      <c r="S3496" t="s">
        <v>8321</v>
      </c>
      <c r="T3496" t="s">
        <v>8322</v>
      </c>
    </row>
    <row r="3497" spans="1:20" ht="42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9"/>
        <v>41944.720833333333</v>
      </c>
      <c r="K3497">
        <v>1412360309</v>
      </c>
      <c r="L3497" s="10">
        <f t="shared" si="220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106.86</v>
      </c>
      <c r="R3497" s="7">
        <f t="shared" si="221"/>
        <v>2707.5</v>
      </c>
      <c r="S3497" t="s">
        <v>8321</v>
      </c>
      <c r="T3497" t="s">
        <v>8322</v>
      </c>
    </row>
    <row r="3498" spans="1:20" ht="42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9"/>
        <v>42624.846828703703</v>
      </c>
      <c r="K3498">
        <v>1470169166</v>
      </c>
      <c r="L3498" s="10">
        <f t="shared" si="220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124.4</v>
      </c>
      <c r="R3498" s="7">
        <f t="shared" si="221"/>
        <v>1905</v>
      </c>
      <c r="S3498" t="s">
        <v>8321</v>
      </c>
      <c r="T3498" t="s">
        <v>8322</v>
      </c>
    </row>
    <row r="3499" spans="1:20" ht="42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9"/>
        <v>42523.916666666672</v>
      </c>
      <c r="K3499">
        <v>1463852904</v>
      </c>
      <c r="L3499" s="10">
        <f t="shared" si="220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108.70406189555126</v>
      </c>
      <c r="R3499" s="7">
        <f t="shared" si="221"/>
        <v>867.5</v>
      </c>
      <c r="S3499" t="s">
        <v>8321</v>
      </c>
      <c r="T3499" t="s">
        <v>8322</v>
      </c>
    </row>
    <row r="3500" spans="1:20" ht="42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9"/>
        <v>42518.905555555553</v>
      </c>
      <c r="K3500">
        <v>1459309704</v>
      </c>
      <c r="L3500" s="10">
        <f t="shared" si="220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102.42424242424242</v>
      </c>
      <c r="R3500" s="7">
        <f t="shared" si="221"/>
        <v>866</v>
      </c>
      <c r="S3500" t="s">
        <v>8321</v>
      </c>
      <c r="T3500" t="s">
        <v>8322</v>
      </c>
    </row>
    <row r="3501" spans="1:20" ht="42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9"/>
        <v>42186.290972222225</v>
      </c>
      <c r="K3501">
        <v>1431046325</v>
      </c>
      <c r="L3501" s="10">
        <f t="shared" si="220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105.5</v>
      </c>
      <c r="R3501" s="7">
        <f t="shared" si="221"/>
        <v>1072.5</v>
      </c>
      <c r="S3501" t="s">
        <v>8321</v>
      </c>
      <c r="T3501" t="s">
        <v>8322</v>
      </c>
    </row>
    <row r="3502" spans="1:20" ht="42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9"/>
        <v>42436.207638888889</v>
      </c>
      <c r="K3502">
        <v>1455919438</v>
      </c>
      <c r="L3502" s="10">
        <f t="shared" si="220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106.3</v>
      </c>
      <c r="R3502" s="7">
        <f t="shared" si="221"/>
        <v>552.5</v>
      </c>
      <c r="S3502" t="s">
        <v>8321</v>
      </c>
      <c r="T3502" t="s">
        <v>8322</v>
      </c>
    </row>
    <row r="3503" spans="1:20" ht="42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9"/>
        <v>42258.763831018514</v>
      </c>
      <c r="K3503">
        <v>1439835595</v>
      </c>
      <c r="L3503" s="10">
        <f t="shared" si="220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100.66666666666666</v>
      </c>
      <c r="R3503" s="7">
        <f t="shared" si="221"/>
        <v>776</v>
      </c>
      <c r="S3503" t="s">
        <v>8321</v>
      </c>
      <c r="T3503" t="s">
        <v>8322</v>
      </c>
    </row>
    <row r="3504" spans="1:20" ht="42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9"/>
        <v>42445.165972222225</v>
      </c>
      <c r="K3504">
        <v>1456862924</v>
      </c>
      <c r="L3504" s="10">
        <f t="shared" si="220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105.4</v>
      </c>
      <c r="R3504" s="7">
        <f t="shared" si="221"/>
        <v>2123.5</v>
      </c>
      <c r="S3504" t="s">
        <v>8321</v>
      </c>
      <c r="T3504" t="s">
        <v>8322</v>
      </c>
    </row>
    <row r="3505" spans="1:20" ht="42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9"/>
        <v>42575.478333333333</v>
      </c>
      <c r="K3505">
        <v>1466767728</v>
      </c>
      <c r="L3505" s="10">
        <f t="shared" si="220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107.56000000000002</v>
      </c>
      <c r="R3505" s="7">
        <f t="shared" si="221"/>
        <v>1363.5</v>
      </c>
      <c r="S3505" t="s">
        <v>8321</v>
      </c>
      <c r="T3505" t="s">
        <v>8322</v>
      </c>
    </row>
    <row r="3506" spans="1:20" ht="42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9"/>
        <v>42327.790405092594</v>
      </c>
      <c r="K3506">
        <v>1445363891</v>
      </c>
      <c r="L3506" s="10">
        <f t="shared" si="220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100</v>
      </c>
      <c r="R3506" s="7">
        <f t="shared" si="221"/>
        <v>504</v>
      </c>
      <c r="S3506" t="s">
        <v>8321</v>
      </c>
      <c r="T3506" t="s">
        <v>8322</v>
      </c>
    </row>
    <row r="3507" spans="1:20" ht="85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9"/>
        <v>41772.166666666664</v>
      </c>
      <c r="K3507">
        <v>1398983245</v>
      </c>
      <c r="L3507" s="10">
        <f t="shared" si="220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103.76</v>
      </c>
      <c r="R3507" s="7">
        <f t="shared" si="221"/>
        <v>1316.5</v>
      </c>
      <c r="S3507" t="s">
        <v>8321</v>
      </c>
      <c r="T3507" t="s">
        <v>8322</v>
      </c>
    </row>
    <row r="3508" spans="1:20" ht="42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9"/>
        <v>41874.734259259261</v>
      </c>
      <c r="K3508">
        <v>1404927440</v>
      </c>
      <c r="L3508" s="10">
        <f t="shared" si="220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101.49999999999999</v>
      </c>
      <c r="R3508" s="7">
        <f t="shared" si="221"/>
        <v>1537</v>
      </c>
      <c r="S3508" t="s">
        <v>8321</v>
      </c>
      <c r="T3508" t="s">
        <v>8322</v>
      </c>
    </row>
    <row r="3509" spans="1:20" ht="42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9"/>
        <v>42521.92288194444</v>
      </c>
      <c r="K3509">
        <v>1462140537</v>
      </c>
      <c r="L3509" s="10">
        <f t="shared" si="220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104.4</v>
      </c>
      <c r="R3509" s="7">
        <f t="shared" si="221"/>
        <v>5256</v>
      </c>
      <c r="S3509" t="s">
        <v>8321</v>
      </c>
      <c r="T3509" t="s">
        <v>8322</v>
      </c>
    </row>
    <row r="3510" spans="1:20" ht="42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9"/>
        <v>42500.875</v>
      </c>
      <c r="K3510">
        <v>1460914253</v>
      </c>
      <c r="L3510" s="10">
        <f t="shared" si="220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180</v>
      </c>
      <c r="R3510" s="7">
        <f t="shared" si="221"/>
        <v>97.5</v>
      </c>
      <c r="S3510" t="s">
        <v>8321</v>
      </c>
      <c r="T3510" t="s">
        <v>8322</v>
      </c>
    </row>
    <row r="3511" spans="1:20" ht="42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9"/>
        <v>41964.204861111109</v>
      </c>
      <c r="K3511">
        <v>1415392666</v>
      </c>
      <c r="L3511" s="10">
        <f t="shared" si="220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106.33333333333333</v>
      </c>
      <c r="R3511" s="7">
        <f t="shared" si="221"/>
        <v>1611.5</v>
      </c>
      <c r="S3511" t="s">
        <v>8321</v>
      </c>
      <c r="T3511" t="s">
        <v>8322</v>
      </c>
    </row>
    <row r="3512" spans="1:20" ht="42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9"/>
        <v>41822.62090277778</v>
      </c>
      <c r="K3512">
        <v>1402584846</v>
      </c>
      <c r="L3512" s="10">
        <f t="shared" si="220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100.55555555555556</v>
      </c>
      <c r="R3512" s="7">
        <f t="shared" si="221"/>
        <v>460</v>
      </c>
      <c r="S3512" t="s">
        <v>8321</v>
      </c>
      <c r="T3512" t="s">
        <v>8322</v>
      </c>
    </row>
    <row r="3513" spans="1:20" ht="42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9"/>
        <v>41950.770833333336</v>
      </c>
      <c r="K3513">
        <v>1413406695</v>
      </c>
      <c r="L3513" s="10">
        <f t="shared" si="220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101.2</v>
      </c>
      <c r="R3513" s="7">
        <f t="shared" si="221"/>
        <v>768.5</v>
      </c>
      <c r="S3513" t="s">
        <v>8321</v>
      </c>
      <c r="T3513" t="s">
        <v>8322</v>
      </c>
    </row>
    <row r="3514" spans="1:20" ht="42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9"/>
        <v>42117.49527777778</v>
      </c>
      <c r="K3514">
        <v>1424609592</v>
      </c>
      <c r="L3514" s="10">
        <f t="shared" si="220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ref="Q3514:Q3577" si="222">(1+((E3514-D3514)/D3514))*100</f>
        <v>100</v>
      </c>
      <c r="R3514" s="7">
        <f t="shared" si="221"/>
        <v>508.5</v>
      </c>
      <c r="S3514" t="s">
        <v>8321</v>
      </c>
      <c r="T3514" t="s">
        <v>8322</v>
      </c>
    </row>
    <row r="3515" spans="1:20" ht="42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9"/>
        <v>41794.207638888889</v>
      </c>
      <c r="K3515">
        <v>1400725112</v>
      </c>
      <c r="L3515" s="10">
        <f t="shared" si="220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22"/>
        <v>118.39285714285714</v>
      </c>
      <c r="R3515" s="7">
        <f t="shared" si="221"/>
        <v>1679.5</v>
      </c>
      <c r="S3515" t="s">
        <v>8321</v>
      </c>
      <c r="T3515" t="s">
        <v>8322</v>
      </c>
    </row>
    <row r="3516" spans="1:20" ht="42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9"/>
        <v>42037.207638888889</v>
      </c>
      <c r="K3516">
        <v>1421439552</v>
      </c>
      <c r="L3516" s="10">
        <f t="shared" si="220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22"/>
        <v>110.00000000000001</v>
      </c>
      <c r="R3516" s="7">
        <f t="shared" si="221"/>
        <v>280</v>
      </c>
      <c r="S3516" t="s">
        <v>8321</v>
      </c>
      <c r="T3516" t="s">
        <v>8322</v>
      </c>
    </row>
    <row r="3517" spans="1:20" ht="42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9"/>
        <v>42155.772812499999</v>
      </c>
      <c r="K3517">
        <v>1430505171</v>
      </c>
      <c r="L3517" s="10">
        <f t="shared" si="220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22"/>
        <v>102.66666666666666</v>
      </c>
      <c r="R3517" s="7">
        <f t="shared" si="221"/>
        <v>1563</v>
      </c>
      <c r="S3517" t="s">
        <v>8321</v>
      </c>
      <c r="T3517" t="s">
        <v>8322</v>
      </c>
    </row>
    <row r="3518" spans="1:20" ht="42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9"/>
        <v>41890.125</v>
      </c>
      <c r="K3518">
        <v>1407197670</v>
      </c>
      <c r="L3518" s="10">
        <f t="shared" si="220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22"/>
        <v>100</v>
      </c>
      <c r="R3518" s="7">
        <f t="shared" si="221"/>
        <v>1255.5</v>
      </c>
      <c r="S3518" t="s">
        <v>8321</v>
      </c>
      <c r="T3518" t="s">
        <v>8322</v>
      </c>
    </row>
    <row r="3519" spans="1:20" ht="42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9"/>
        <v>41824.458333333336</v>
      </c>
      <c r="K3519">
        <v>1401910634</v>
      </c>
      <c r="L3519" s="10">
        <f t="shared" si="220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22"/>
        <v>100</v>
      </c>
      <c r="R3519" s="7">
        <f t="shared" si="221"/>
        <v>2006.5</v>
      </c>
      <c r="S3519" t="s">
        <v>8321</v>
      </c>
      <c r="T3519" t="s">
        <v>8322</v>
      </c>
    </row>
    <row r="3520" spans="1:20" ht="42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9"/>
        <v>41914.597916666666</v>
      </c>
      <c r="K3520">
        <v>1410461299</v>
      </c>
      <c r="L3520" s="10">
        <f t="shared" si="220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22"/>
        <v>110.04599999999999</v>
      </c>
      <c r="R3520" s="7">
        <f t="shared" si="221"/>
        <v>841.84500000000003</v>
      </c>
      <c r="S3520" t="s">
        <v>8321</v>
      </c>
      <c r="T3520" t="s">
        <v>8322</v>
      </c>
    </row>
    <row r="3521" spans="1:20" ht="42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9"/>
        <v>42067.598958333328</v>
      </c>
      <c r="K3521">
        <v>1422886950</v>
      </c>
      <c r="L3521" s="10">
        <f t="shared" si="220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22"/>
        <v>101.35000000000001</v>
      </c>
      <c r="R3521" s="7">
        <f t="shared" si="221"/>
        <v>1027.5</v>
      </c>
      <c r="S3521" t="s">
        <v>8321</v>
      </c>
      <c r="T3521" t="s">
        <v>8322</v>
      </c>
    </row>
    <row r="3522" spans="1:20" ht="28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9"/>
        <v>42253.57430555555</v>
      </c>
      <c r="K3522">
        <v>1439322412</v>
      </c>
      <c r="L3522" s="10">
        <f t="shared" si="220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22"/>
        <v>100.75</v>
      </c>
      <c r="R3522" s="7">
        <f t="shared" si="221"/>
        <v>1018</v>
      </c>
      <c r="S3522" t="s">
        <v>8321</v>
      </c>
      <c r="T3522" t="s">
        <v>8322</v>
      </c>
    </row>
    <row r="3523" spans="1:20" ht="42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3">(((I3523/60)/60)/24)+DATE(1970,1,1)</f>
        <v>41911.361342592594</v>
      </c>
      <c r="K3523">
        <v>1409388020</v>
      </c>
      <c r="L3523" s="10">
        <f t="shared" ref="L3523:L3586" si="224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2"/>
        <v>169.42857142857144</v>
      </c>
      <c r="R3523" s="7">
        <f t="shared" ref="R3523:R3586" si="225">AVERAGE(E3523,N3523)</f>
        <v>303</v>
      </c>
      <c r="S3523" t="s">
        <v>8321</v>
      </c>
      <c r="T3523" t="s">
        <v>8322</v>
      </c>
    </row>
    <row r="3524" spans="1:20" ht="42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3"/>
        <v>42262.420833333337</v>
      </c>
      <c r="K3524">
        <v>1439924246</v>
      </c>
      <c r="L3524" s="10">
        <f t="shared" si="224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100</v>
      </c>
      <c r="R3524" s="7">
        <f t="shared" si="225"/>
        <v>714.5</v>
      </c>
      <c r="S3524" t="s">
        <v>8321</v>
      </c>
      <c r="T3524" t="s">
        <v>8322</v>
      </c>
    </row>
    <row r="3525" spans="1:20" ht="42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3"/>
        <v>42638.958333333328</v>
      </c>
      <c r="K3525">
        <v>1469871148</v>
      </c>
      <c r="L3525" s="10">
        <f t="shared" si="224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113.65</v>
      </c>
      <c r="R3525" s="7">
        <f t="shared" si="225"/>
        <v>2313</v>
      </c>
      <c r="S3525" t="s">
        <v>8321</v>
      </c>
      <c r="T3525" t="s">
        <v>8322</v>
      </c>
    </row>
    <row r="3526" spans="1:20" ht="42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3"/>
        <v>41895.166666666664</v>
      </c>
      <c r="K3526">
        <v>1409336373</v>
      </c>
      <c r="L3526" s="10">
        <f t="shared" si="224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101.56</v>
      </c>
      <c r="R3526" s="7">
        <f t="shared" si="225"/>
        <v>5115</v>
      </c>
      <c r="S3526" t="s">
        <v>8321</v>
      </c>
      <c r="T3526" t="s">
        <v>8322</v>
      </c>
    </row>
    <row r="3527" spans="1:20" ht="42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3"/>
        <v>42225.666666666672</v>
      </c>
      <c r="K3527">
        <v>1438188106</v>
      </c>
      <c r="L3527" s="10">
        <f t="shared" si="224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106</v>
      </c>
      <c r="R3527" s="7">
        <f t="shared" si="225"/>
        <v>268.5</v>
      </c>
      <c r="S3527" t="s">
        <v>8321</v>
      </c>
      <c r="T3527" t="s">
        <v>8322</v>
      </c>
    </row>
    <row r="3528" spans="1:20" ht="42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3"/>
        <v>42488.249305555553</v>
      </c>
      <c r="K3528">
        <v>1459411371</v>
      </c>
      <c r="L3528" s="10">
        <f t="shared" si="224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102</v>
      </c>
      <c r="R3528" s="7">
        <f t="shared" si="225"/>
        <v>1700</v>
      </c>
      <c r="S3528" t="s">
        <v>8321</v>
      </c>
      <c r="T3528" t="s">
        <v>8322</v>
      </c>
    </row>
    <row r="3529" spans="1:20" ht="42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3"/>
        <v>42196.165972222225</v>
      </c>
      <c r="K3529">
        <v>1434069205</v>
      </c>
      <c r="L3529" s="10">
        <f t="shared" si="224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116.91666666666667</v>
      </c>
      <c r="R3529" s="7">
        <f t="shared" si="225"/>
        <v>3550.5</v>
      </c>
      <c r="S3529" t="s">
        <v>8321</v>
      </c>
      <c r="T3529" t="s">
        <v>8322</v>
      </c>
    </row>
    <row r="3530" spans="1:20" ht="42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3"/>
        <v>42753.50136574074</v>
      </c>
      <c r="K3530">
        <v>1483012918</v>
      </c>
      <c r="L3530" s="10">
        <f t="shared" si="224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101.15151515151514</v>
      </c>
      <c r="R3530" s="7">
        <f t="shared" si="225"/>
        <v>853</v>
      </c>
      <c r="S3530" t="s">
        <v>8321</v>
      </c>
      <c r="T3530" t="s">
        <v>8322</v>
      </c>
    </row>
    <row r="3531" spans="1:20" ht="42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3"/>
        <v>42198.041666666672</v>
      </c>
      <c r="K3531">
        <v>1434997018</v>
      </c>
      <c r="L3531" s="10">
        <f t="shared" si="224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132</v>
      </c>
      <c r="R3531" s="7">
        <f t="shared" si="225"/>
        <v>339</v>
      </c>
      <c r="S3531" t="s">
        <v>8321</v>
      </c>
      <c r="T3531" t="s">
        <v>8322</v>
      </c>
    </row>
    <row r="3532" spans="1:20" ht="42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3"/>
        <v>42470.833333333328</v>
      </c>
      <c r="K3532">
        <v>1457881057</v>
      </c>
      <c r="L3532" s="10">
        <f t="shared" si="224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100</v>
      </c>
      <c r="R3532" s="7">
        <f t="shared" si="225"/>
        <v>1386</v>
      </c>
      <c r="S3532" t="s">
        <v>8321</v>
      </c>
      <c r="T3532" t="s">
        <v>8322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3"/>
        <v>42551.654328703706</v>
      </c>
      <c r="K3533">
        <v>1464709334</v>
      </c>
      <c r="L3533" s="10">
        <f t="shared" si="224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128</v>
      </c>
      <c r="R3533" s="7">
        <f t="shared" si="225"/>
        <v>653</v>
      </c>
      <c r="S3533" t="s">
        <v>8321</v>
      </c>
      <c r="T3533" t="s">
        <v>8322</v>
      </c>
    </row>
    <row r="3534" spans="1:20" ht="42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3"/>
        <v>41900.165972222225</v>
      </c>
      <c r="K3534">
        <v>1409667827</v>
      </c>
      <c r="L3534" s="10">
        <f t="shared" si="224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118.95833333333331</v>
      </c>
      <c r="R3534" s="7">
        <f t="shared" si="225"/>
        <v>584.5</v>
      </c>
      <c r="S3534" t="s">
        <v>8321</v>
      </c>
      <c r="T3534" t="s">
        <v>8322</v>
      </c>
    </row>
    <row r="3535" spans="1:20" ht="57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3"/>
        <v>42319.802858796291</v>
      </c>
      <c r="K3535">
        <v>1444673767</v>
      </c>
      <c r="L3535" s="10">
        <f t="shared" si="224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126.2</v>
      </c>
      <c r="R3535" s="7">
        <f t="shared" si="225"/>
        <v>319.5</v>
      </c>
      <c r="S3535" t="s">
        <v>8321</v>
      </c>
      <c r="T3535" t="s">
        <v>8322</v>
      </c>
    </row>
    <row r="3536" spans="1:20" ht="28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3"/>
        <v>42278.6252662037</v>
      </c>
      <c r="K3536">
        <v>1440687623</v>
      </c>
      <c r="L3536" s="10">
        <f t="shared" si="224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156.20000000000002</v>
      </c>
      <c r="R3536" s="7">
        <f t="shared" si="225"/>
        <v>4007</v>
      </c>
      <c r="S3536" t="s">
        <v>8321</v>
      </c>
      <c r="T3536" t="s">
        <v>8322</v>
      </c>
    </row>
    <row r="3537" spans="1:20" ht="42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3"/>
        <v>42279.75</v>
      </c>
      <c r="K3537">
        <v>1441120910</v>
      </c>
      <c r="L3537" s="10">
        <f t="shared" si="224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103.15</v>
      </c>
      <c r="R3537" s="7">
        <f t="shared" si="225"/>
        <v>1054.5</v>
      </c>
      <c r="S3537" t="s">
        <v>8321</v>
      </c>
      <c r="T3537" t="s">
        <v>8322</v>
      </c>
    </row>
    <row r="3538" spans="1:20" ht="42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3"/>
        <v>42358.499305555553</v>
      </c>
      <c r="K3538">
        <v>1448040425</v>
      </c>
      <c r="L3538" s="10">
        <f t="shared" si="224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153.33333333333331</v>
      </c>
      <c r="R3538" s="7">
        <f t="shared" si="225"/>
        <v>123.5</v>
      </c>
      <c r="S3538" t="s">
        <v>8321</v>
      </c>
      <c r="T3538" t="s">
        <v>8322</v>
      </c>
    </row>
    <row r="3539" spans="1:20" ht="42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3"/>
        <v>41960.332638888889</v>
      </c>
      <c r="K3539">
        <v>1413016216</v>
      </c>
      <c r="L3539" s="10">
        <f t="shared" si="224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180.44444444444446</v>
      </c>
      <c r="R3539" s="7">
        <f t="shared" si="225"/>
        <v>623</v>
      </c>
      <c r="S3539" t="s">
        <v>8321</v>
      </c>
      <c r="T3539" t="s">
        <v>8322</v>
      </c>
    </row>
    <row r="3540" spans="1:20" ht="42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3"/>
        <v>42599.420601851853</v>
      </c>
      <c r="K3540">
        <v>1469009140</v>
      </c>
      <c r="L3540" s="10">
        <f t="shared" si="224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128.44999999999999</v>
      </c>
      <c r="R3540" s="7">
        <f t="shared" si="225"/>
        <v>1326</v>
      </c>
      <c r="S3540" t="s">
        <v>8321</v>
      </c>
      <c r="T3540" t="s">
        <v>8322</v>
      </c>
    </row>
    <row r="3541" spans="1:20" ht="42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3"/>
        <v>42621.756041666667</v>
      </c>
      <c r="K3541">
        <v>1471543722</v>
      </c>
      <c r="L3541" s="10">
        <f t="shared" si="224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119.66666666666667</v>
      </c>
      <c r="R3541" s="7">
        <f t="shared" si="225"/>
        <v>365.5</v>
      </c>
      <c r="S3541" t="s">
        <v>8321</v>
      </c>
      <c r="T3541" t="s">
        <v>8322</v>
      </c>
    </row>
    <row r="3542" spans="1:20" ht="57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3"/>
        <v>42547.003368055557</v>
      </c>
      <c r="K3542">
        <v>1464307491</v>
      </c>
      <c r="L3542" s="10">
        <f t="shared" si="224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123</v>
      </c>
      <c r="R3542" s="7">
        <f t="shared" si="225"/>
        <v>188.5</v>
      </c>
      <c r="S3542" t="s">
        <v>8321</v>
      </c>
      <c r="T3542" t="s">
        <v>8322</v>
      </c>
    </row>
    <row r="3543" spans="1:20" ht="42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3"/>
        <v>42247.730034722219</v>
      </c>
      <c r="K3543">
        <v>1438882275</v>
      </c>
      <c r="L3543" s="10">
        <f t="shared" si="224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105</v>
      </c>
      <c r="R3543" s="7">
        <f t="shared" si="225"/>
        <v>646</v>
      </c>
      <c r="S3543" t="s">
        <v>8321</v>
      </c>
      <c r="T3543" t="s">
        <v>8322</v>
      </c>
    </row>
    <row r="3544" spans="1:20" ht="42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3"/>
        <v>41889.599791666667</v>
      </c>
      <c r="K3544">
        <v>1404915822</v>
      </c>
      <c r="L3544" s="10">
        <f t="shared" si="224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102.23636363636363</v>
      </c>
      <c r="R3544" s="7">
        <f t="shared" si="225"/>
        <v>2854</v>
      </c>
      <c r="S3544" t="s">
        <v>8321</v>
      </c>
      <c r="T3544" t="s">
        <v>8322</v>
      </c>
    </row>
    <row r="3545" spans="1:20" ht="42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3"/>
        <v>42180.755312499998</v>
      </c>
      <c r="K3545">
        <v>1432663659</v>
      </c>
      <c r="L3545" s="10">
        <f t="shared" si="224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104.66666666666666</v>
      </c>
      <c r="R3545" s="7">
        <f t="shared" si="225"/>
        <v>799.5</v>
      </c>
      <c r="S3545" t="s">
        <v>8321</v>
      </c>
      <c r="T3545" t="s">
        <v>8322</v>
      </c>
    </row>
    <row r="3546" spans="1:20" ht="28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3"/>
        <v>42070.831678240742</v>
      </c>
      <c r="K3546">
        <v>1423166257</v>
      </c>
      <c r="L3546" s="10">
        <f t="shared" si="224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100</v>
      </c>
      <c r="R3546" s="7">
        <f t="shared" si="225"/>
        <v>1262</v>
      </c>
      <c r="S3546" t="s">
        <v>8321</v>
      </c>
      <c r="T3546" t="s">
        <v>8322</v>
      </c>
    </row>
    <row r="3547" spans="1:20" ht="42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3"/>
        <v>42105.807395833333</v>
      </c>
      <c r="K3547">
        <v>1426188159</v>
      </c>
      <c r="L3547" s="10">
        <f t="shared" si="224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100.4</v>
      </c>
      <c r="R3547" s="7">
        <f t="shared" si="225"/>
        <v>129.5</v>
      </c>
      <c r="S3547" t="s">
        <v>8321</v>
      </c>
      <c r="T3547" t="s">
        <v>8322</v>
      </c>
    </row>
    <row r="3548" spans="1:20" ht="42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3"/>
        <v>42095.165972222225</v>
      </c>
      <c r="K3548">
        <v>1426002684</v>
      </c>
      <c r="L3548" s="10">
        <f t="shared" si="224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102.27272727272727</v>
      </c>
      <c r="R3548" s="7">
        <f t="shared" si="225"/>
        <v>572</v>
      </c>
      <c r="S3548" t="s">
        <v>8321</v>
      </c>
      <c r="T3548" t="s">
        <v>8322</v>
      </c>
    </row>
    <row r="3549" spans="1:20" ht="42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3"/>
        <v>42504.165972222225</v>
      </c>
      <c r="K3549">
        <v>1461117201</v>
      </c>
      <c r="L3549" s="10">
        <f t="shared" si="224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114.40928571428573</v>
      </c>
      <c r="R3549" s="7">
        <f t="shared" si="225"/>
        <v>20189.625</v>
      </c>
      <c r="S3549" t="s">
        <v>8321</v>
      </c>
      <c r="T3549" t="s">
        <v>8322</v>
      </c>
    </row>
    <row r="3550" spans="1:20" ht="42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3"/>
        <v>42434.041666666672</v>
      </c>
      <c r="K3550">
        <v>1455230214</v>
      </c>
      <c r="L3550" s="10">
        <f t="shared" si="224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101.9047619047619</v>
      </c>
      <c r="R3550" s="7">
        <f t="shared" si="225"/>
        <v>1076.5</v>
      </c>
      <c r="S3550" t="s">
        <v>8321</v>
      </c>
      <c r="T3550" t="s">
        <v>8322</v>
      </c>
    </row>
    <row r="3551" spans="1:20" ht="42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3"/>
        <v>42251.394363425927</v>
      </c>
      <c r="K3551">
        <v>1438939673</v>
      </c>
      <c r="L3551" s="10">
        <f t="shared" si="224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102</v>
      </c>
      <c r="R3551" s="7">
        <f t="shared" si="225"/>
        <v>531</v>
      </c>
      <c r="S3551" t="s">
        <v>8321</v>
      </c>
      <c r="T3551" t="s">
        <v>8322</v>
      </c>
    </row>
    <row r="3552" spans="1:20" ht="42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3"/>
        <v>42492.893495370372</v>
      </c>
      <c r="K3552">
        <v>1459632398</v>
      </c>
      <c r="L3552" s="10">
        <f t="shared" si="224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104.80000000000001</v>
      </c>
      <c r="R3552" s="7">
        <f t="shared" si="225"/>
        <v>1342</v>
      </c>
      <c r="S3552" t="s">
        <v>8321</v>
      </c>
      <c r="T3552" t="s">
        <v>8322</v>
      </c>
    </row>
    <row r="3553" spans="1:20" ht="42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3"/>
        <v>41781.921527777777</v>
      </c>
      <c r="K3553">
        <v>1398342170</v>
      </c>
      <c r="L3553" s="10">
        <f t="shared" si="224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101.83333333333333</v>
      </c>
      <c r="R3553" s="7">
        <f t="shared" si="225"/>
        <v>776.25</v>
      </c>
      <c r="S3553" t="s">
        <v>8321</v>
      </c>
      <c r="T3553" t="s">
        <v>8322</v>
      </c>
    </row>
    <row r="3554" spans="1:20" ht="42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3"/>
        <v>41818.587083333332</v>
      </c>
      <c r="K3554">
        <v>1401372324</v>
      </c>
      <c r="L3554" s="10">
        <f t="shared" si="224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100</v>
      </c>
      <c r="R3554" s="7">
        <f t="shared" si="225"/>
        <v>396.5</v>
      </c>
      <c r="S3554" t="s">
        <v>8321</v>
      </c>
      <c r="T3554" t="s">
        <v>8322</v>
      </c>
    </row>
    <row r="3555" spans="1:20" ht="42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3"/>
        <v>42228</v>
      </c>
      <c r="K3555">
        <v>1436575280</v>
      </c>
      <c r="L3555" s="10">
        <f t="shared" si="224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106.27272727272728</v>
      </c>
      <c r="R3555" s="7">
        <f t="shared" si="225"/>
        <v>2974.5</v>
      </c>
      <c r="S3555" t="s">
        <v>8321</v>
      </c>
      <c r="T3555" t="s">
        <v>8322</v>
      </c>
    </row>
    <row r="3556" spans="1:20" ht="42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3"/>
        <v>42046.708333333328</v>
      </c>
      <c r="K3556">
        <v>1421025159</v>
      </c>
      <c r="L3556" s="10">
        <f t="shared" si="224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113.42219999999999</v>
      </c>
      <c r="R3556" s="7">
        <f t="shared" si="225"/>
        <v>2862.0549999999998</v>
      </c>
      <c r="S3556" t="s">
        <v>8321</v>
      </c>
      <c r="T3556" t="s">
        <v>8322</v>
      </c>
    </row>
    <row r="3557" spans="1:20" ht="42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3"/>
        <v>42691.483726851846</v>
      </c>
      <c r="K3557">
        <v>1476786994</v>
      </c>
      <c r="L3557" s="10">
        <f t="shared" si="224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100</v>
      </c>
      <c r="R3557" s="7">
        <f t="shared" si="225"/>
        <v>1207</v>
      </c>
      <c r="S3557" t="s">
        <v>8321</v>
      </c>
      <c r="T3557" t="s">
        <v>8322</v>
      </c>
    </row>
    <row r="3558" spans="1:20" ht="42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3"/>
        <v>41868.649583333332</v>
      </c>
      <c r="K3558">
        <v>1403105724</v>
      </c>
      <c r="L3558" s="10">
        <f t="shared" si="224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100.45454545454547</v>
      </c>
      <c r="R3558" s="7">
        <f t="shared" si="225"/>
        <v>1115</v>
      </c>
      <c r="S3558" t="s">
        <v>8321</v>
      </c>
      <c r="T3558" t="s">
        <v>8322</v>
      </c>
    </row>
    <row r="3559" spans="1:20" ht="42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3"/>
        <v>41764.276747685188</v>
      </c>
      <c r="K3559">
        <v>1396334311</v>
      </c>
      <c r="L3559" s="10">
        <f t="shared" si="224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100.03599999999999</v>
      </c>
      <c r="R3559" s="7">
        <f t="shared" si="225"/>
        <v>50297</v>
      </c>
      <c r="S3559" t="s">
        <v>8321</v>
      </c>
      <c r="T3559" t="s">
        <v>8322</v>
      </c>
    </row>
    <row r="3560" spans="1:20" ht="42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3"/>
        <v>42181.875</v>
      </c>
      <c r="K3560">
        <v>1431718575</v>
      </c>
      <c r="L3560" s="10">
        <f t="shared" si="224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144</v>
      </c>
      <c r="R3560" s="7">
        <f t="shared" si="225"/>
        <v>263</v>
      </c>
      <c r="S3560" t="s">
        <v>8321</v>
      </c>
      <c r="T3560" t="s">
        <v>8322</v>
      </c>
    </row>
    <row r="3561" spans="1:20" ht="42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3"/>
        <v>42216.373611111107</v>
      </c>
      <c r="K3561">
        <v>1436408308</v>
      </c>
      <c r="L3561" s="10">
        <f t="shared" si="224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103.49999999999999</v>
      </c>
      <c r="R3561" s="7">
        <f t="shared" si="225"/>
        <v>529.5</v>
      </c>
      <c r="S3561" t="s">
        <v>8321</v>
      </c>
      <c r="T3561" t="s">
        <v>8322</v>
      </c>
    </row>
    <row r="3562" spans="1:20" ht="42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3"/>
        <v>42151.114583333328</v>
      </c>
      <c r="K3562">
        <v>1429651266</v>
      </c>
      <c r="L3562" s="10">
        <f t="shared" si="224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108.43750000000001</v>
      </c>
      <c r="R3562" s="7">
        <f t="shared" si="225"/>
        <v>1772</v>
      </c>
      <c r="S3562" t="s">
        <v>8321</v>
      </c>
      <c r="T3562" t="s">
        <v>8322</v>
      </c>
    </row>
    <row r="3563" spans="1:20" ht="99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3"/>
        <v>42221.774999999994</v>
      </c>
      <c r="K3563">
        <v>1437236378</v>
      </c>
      <c r="L3563" s="10">
        <f t="shared" si="224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102.4</v>
      </c>
      <c r="R3563" s="7">
        <f t="shared" si="225"/>
        <v>1307</v>
      </c>
      <c r="S3563" t="s">
        <v>8321</v>
      </c>
      <c r="T3563" t="s">
        <v>8322</v>
      </c>
    </row>
    <row r="3564" spans="1:20" ht="42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3"/>
        <v>42442.916666666672</v>
      </c>
      <c r="K3564">
        <v>1457115427</v>
      </c>
      <c r="L3564" s="10">
        <f t="shared" si="224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148.88888888888889</v>
      </c>
      <c r="R3564" s="7">
        <f t="shared" si="225"/>
        <v>250</v>
      </c>
      <c r="S3564" t="s">
        <v>8321</v>
      </c>
      <c r="T3564" t="s">
        <v>8322</v>
      </c>
    </row>
    <row r="3565" spans="1:20" ht="42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3"/>
        <v>42583.791666666672</v>
      </c>
      <c r="K3565">
        <v>1467648456</v>
      </c>
      <c r="L3565" s="10">
        <f t="shared" si="224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105.49000000000002</v>
      </c>
      <c r="R3565" s="7">
        <f t="shared" si="225"/>
        <v>276.22500000000002</v>
      </c>
      <c r="S3565" t="s">
        <v>8321</v>
      </c>
      <c r="T3565" t="s">
        <v>8322</v>
      </c>
    </row>
    <row r="3566" spans="1:20" ht="28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3"/>
        <v>42282.666666666672</v>
      </c>
      <c r="K3566">
        <v>1440082649</v>
      </c>
      <c r="L3566" s="10">
        <f t="shared" si="224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100.49999999999999</v>
      </c>
      <c r="R3566" s="7">
        <f t="shared" si="225"/>
        <v>511</v>
      </c>
      <c r="S3566" t="s">
        <v>8321</v>
      </c>
      <c r="T3566" t="s">
        <v>8322</v>
      </c>
    </row>
    <row r="3567" spans="1:20" ht="42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3"/>
        <v>42004.743148148147</v>
      </c>
      <c r="K3567">
        <v>1417456208</v>
      </c>
      <c r="L3567" s="10">
        <f t="shared" si="224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130.55555555555557</v>
      </c>
      <c r="R3567" s="7">
        <f t="shared" si="225"/>
        <v>593.5</v>
      </c>
      <c r="S3567" t="s">
        <v>8321</v>
      </c>
      <c r="T3567" t="s">
        <v>8322</v>
      </c>
    </row>
    <row r="3568" spans="1:20" ht="42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3"/>
        <v>42027.507905092592</v>
      </c>
      <c r="K3568">
        <v>1419423083</v>
      </c>
      <c r="L3568" s="10">
        <f t="shared" si="224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104.75000000000001</v>
      </c>
      <c r="R3568" s="7">
        <f t="shared" si="225"/>
        <v>1066.5</v>
      </c>
      <c r="S3568" t="s">
        <v>8321</v>
      </c>
      <c r="T3568" t="s">
        <v>8322</v>
      </c>
    </row>
    <row r="3569" spans="1:20" ht="42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3"/>
        <v>42165.810694444444</v>
      </c>
      <c r="K3569">
        <v>1431372444</v>
      </c>
      <c r="L3569" s="10">
        <f t="shared" si="224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108.80000000000001</v>
      </c>
      <c r="R3569" s="7">
        <f t="shared" si="225"/>
        <v>564.5</v>
      </c>
      <c r="S3569" t="s">
        <v>8321</v>
      </c>
      <c r="T3569" t="s">
        <v>8322</v>
      </c>
    </row>
    <row r="3570" spans="1:20" ht="42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3"/>
        <v>41899.740671296298</v>
      </c>
      <c r="K3570">
        <v>1408383994</v>
      </c>
      <c r="L3570" s="10">
        <f t="shared" si="224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111.00000000000001</v>
      </c>
      <c r="R3570" s="7">
        <f t="shared" si="225"/>
        <v>564.5</v>
      </c>
      <c r="S3570" t="s">
        <v>8321</v>
      </c>
      <c r="T3570" t="s">
        <v>8322</v>
      </c>
    </row>
    <row r="3571" spans="1:20" ht="42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3"/>
        <v>42012.688611111109</v>
      </c>
      <c r="K3571">
        <v>1418142696</v>
      </c>
      <c r="L3571" s="10">
        <f t="shared" si="224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100.47999999999999</v>
      </c>
      <c r="R3571" s="7">
        <f t="shared" si="225"/>
        <v>2532.5</v>
      </c>
      <c r="S3571" t="s">
        <v>8321</v>
      </c>
      <c r="T3571" t="s">
        <v>8322</v>
      </c>
    </row>
    <row r="3572" spans="1:20" ht="42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3"/>
        <v>42004.291666666672</v>
      </c>
      <c r="K3572">
        <v>1417593483</v>
      </c>
      <c r="L3572" s="10">
        <f t="shared" si="224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114.35</v>
      </c>
      <c r="R3572" s="7">
        <f t="shared" si="225"/>
        <v>1156.5</v>
      </c>
      <c r="S3572" t="s">
        <v>8321</v>
      </c>
      <c r="T3572" t="s">
        <v>8322</v>
      </c>
    </row>
    <row r="3573" spans="1:20" ht="42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3"/>
        <v>41942.858946759261</v>
      </c>
      <c r="K3573">
        <v>1412109413</v>
      </c>
      <c r="L3573" s="10">
        <f t="shared" si="224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122.06666666666668</v>
      </c>
      <c r="R3573" s="7">
        <f t="shared" si="225"/>
        <v>928</v>
      </c>
      <c r="S3573" t="s">
        <v>8321</v>
      </c>
      <c r="T3573" t="s">
        <v>8322</v>
      </c>
    </row>
    <row r="3574" spans="1:20" ht="28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3"/>
        <v>42176.570393518516</v>
      </c>
      <c r="K3574">
        <v>1432302082</v>
      </c>
      <c r="L3574" s="10">
        <f t="shared" si="224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100</v>
      </c>
      <c r="R3574" s="7">
        <f t="shared" si="225"/>
        <v>254.5</v>
      </c>
      <c r="S3574" t="s">
        <v>8321</v>
      </c>
      <c r="T3574" t="s">
        <v>8322</v>
      </c>
    </row>
    <row r="3575" spans="1:20" ht="28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3"/>
        <v>41951.417199074072</v>
      </c>
      <c r="K3575">
        <v>1412845246</v>
      </c>
      <c r="L3575" s="10">
        <f t="shared" si="224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102.8</v>
      </c>
      <c r="R3575" s="7">
        <f t="shared" si="225"/>
        <v>1581</v>
      </c>
      <c r="S3575" t="s">
        <v>8321</v>
      </c>
      <c r="T3575" t="s">
        <v>8322</v>
      </c>
    </row>
    <row r="3576" spans="1:20" ht="42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3"/>
        <v>41956.984351851846</v>
      </c>
      <c r="K3576">
        <v>1413326248</v>
      </c>
      <c r="L3576" s="10">
        <f t="shared" si="224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106.12068965517241</v>
      </c>
      <c r="R3576" s="7">
        <f t="shared" si="225"/>
        <v>3100</v>
      </c>
      <c r="S3576" t="s">
        <v>8321</v>
      </c>
      <c r="T3576" t="s">
        <v>8322</v>
      </c>
    </row>
    <row r="3577" spans="1:20" ht="42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3"/>
        <v>42593.165972222225</v>
      </c>
      <c r="K3577">
        <v>1468176527</v>
      </c>
      <c r="L3577" s="10">
        <f t="shared" si="224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101.33000000000001</v>
      </c>
      <c r="R3577" s="7">
        <f t="shared" si="225"/>
        <v>5117.5</v>
      </c>
      <c r="S3577" t="s">
        <v>8321</v>
      </c>
      <c r="T3577" t="s">
        <v>8322</v>
      </c>
    </row>
    <row r="3578" spans="1:20" ht="42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3"/>
        <v>42709.590902777782</v>
      </c>
      <c r="K3578">
        <v>1475759454</v>
      </c>
      <c r="L3578" s="10">
        <f t="shared" si="224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ref="Q3578:Q3641" si="226">(1+((E3578-D3578)/D3578))*100</f>
        <v>100</v>
      </c>
      <c r="R3578" s="7">
        <f t="shared" si="225"/>
        <v>52.5</v>
      </c>
      <c r="S3578" t="s">
        <v>8321</v>
      </c>
      <c r="T3578" t="s">
        <v>8322</v>
      </c>
    </row>
    <row r="3579" spans="1:20" ht="42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3"/>
        <v>42120.26944444445</v>
      </c>
      <c r="K3579">
        <v>1427741583</v>
      </c>
      <c r="L3579" s="10">
        <f t="shared" si="224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6"/>
        <v>130</v>
      </c>
      <c r="R3579" s="7">
        <f t="shared" si="225"/>
        <v>403.5</v>
      </c>
      <c r="S3579" t="s">
        <v>8321</v>
      </c>
      <c r="T3579" t="s">
        <v>8322</v>
      </c>
    </row>
    <row r="3580" spans="1:20" ht="42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3"/>
        <v>42490.733530092592</v>
      </c>
      <c r="K3580">
        <v>1459445777</v>
      </c>
      <c r="L3580" s="10">
        <f t="shared" si="224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6"/>
        <v>100.01333333333334</v>
      </c>
      <c r="R3580" s="7">
        <f t="shared" si="225"/>
        <v>768.6</v>
      </c>
      <c r="S3580" t="s">
        <v>8321</v>
      </c>
      <c r="T3580" t="s">
        <v>8322</v>
      </c>
    </row>
    <row r="3581" spans="1:20" ht="42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3"/>
        <v>42460.720555555556</v>
      </c>
      <c r="K3581">
        <v>1456856256</v>
      </c>
      <c r="L3581" s="10">
        <f t="shared" si="224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6"/>
        <v>100</v>
      </c>
      <c r="R3581" s="7">
        <f t="shared" si="225"/>
        <v>257</v>
      </c>
      <c r="S3581" t="s">
        <v>8321</v>
      </c>
      <c r="T3581" t="s">
        <v>8322</v>
      </c>
    </row>
    <row r="3582" spans="1:20" ht="42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3"/>
        <v>42064.207638888889</v>
      </c>
      <c r="K3582">
        <v>1421900022</v>
      </c>
      <c r="L3582" s="10">
        <f t="shared" si="224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6"/>
        <v>113.88888888888889</v>
      </c>
      <c r="R3582" s="7">
        <f t="shared" si="225"/>
        <v>526</v>
      </c>
      <c r="S3582" t="s">
        <v>8321</v>
      </c>
      <c r="T3582" t="s">
        <v>8322</v>
      </c>
    </row>
    <row r="3583" spans="1:20" ht="42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3"/>
        <v>41850.471180555556</v>
      </c>
      <c r="K3583">
        <v>1405509510</v>
      </c>
      <c r="L3583" s="10">
        <f t="shared" si="224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6"/>
        <v>100</v>
      </c>
      <c r="R3583" s="7">
        <f t="shared" si="225"/>
        <v>772.5</v>
      </c>
      <c r="S3583" t="s">
        <v>8321</v>
      </c>
      <c r="T3583" t="s">
        <v>8322</v>
      </c>
    </row>
    <row r="3584" spans="1:20" ht="42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3"/>
        <v>42465.095856481479</v>
      </c>
      <c r="K3584">
        <v>1458613082</v>
      </c>
      <c r="L3584" s="10">
        <f t="shared" si="224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6"/>
        <v>287</v>
      </c>
      <c r="R3584" s="7">
        <f t="shared" si="225"/>
        <v>1459.5</v>
      </c>
      <c r="S3584" t="s">
        <v>8321</v>
      </c>
      <c r="T3584" t="s">
        <v>8322</v>
      </c>
    </row>
    <row r="3585" spans="1:20" ht="42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3"/>
        <v>42478.384317129632</v>
      </c>
      <c r="K3585">
        <v>1455790405</v>
      </c>
      <c r="L3585" s="10">
        <f t="shared" si="224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6"/>
        <v>108.5</v>
      </c>
      <c r="R3585" s="7">
        <f t="shared" si="225"/>
        <v>1639.5</v>
      </c>
      <c r="S3585" t="s">
        <v>8321</v>
      </c>
      <c r="T3585" t="s">
        <v>8322</v>
      </c>
    </row>
    <row r="3586" spans="1:20" ht="85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3"/>
        <v>42198.316481481481</v>
      </c>
      <c r="K3586">
        <v>1434180944</v>
      </c>
      <c r="L3586" s="10">
        <f t="shared" si="224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6"/>
        <v>115.5</v>
      </c>
      <c r="R3586" s="7">
        <f t="shared" si="225"/>
        <v>1788.5</v>
      </c>
      <c r="S3586" t="s">
        <v>8321</v>
      </c>
      <c r="T3586" t="s">
        <v>8322</v>
      </c>
    </row>
    <row r="3587" spans="1:20" ht="42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7">(((I3587/60)/60)/24)+DATE(1970,1,1)</f>
        <v>41994.716319444444</v>
      </c>
      <c r="K3587">
        <v>1416589890</v>
      </c>
      <c r="L3587" s="10">
        <f t="shared" ref="L3587:L3650" si="228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6"/>
        <v>119.11764705882352</v>
      </c>
      <c r="R3587" s="7">
        <f t="shared" ref="R3587:R3650" si="229">AVERAGE(E3587,N3587)</f>
        <v>2036.5</v>
      </c>
      <c r="S3587" t="s">
        <v>8321</v>
      </c>
      <c r="T3587" t="s">
        <v>8322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7"/>
        <v>42636.697569444441</v>
      </c>
      <c r="K3588">
        <v>1469465070</v>
      </c>
      <c r="L3588" s="10">
        <f t="shared" si="22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109.42666666666668</v>
      </c>
      <c r="R3588" s="7">
        <f t="shared" si="229"/>
        <v>4130.5</v>
      </c>
      <c r="S3588" t="s">
        <v>8321</v>
      </c>
      <c r="T3588" t="s">
        <v>8322</v>
      </c>
    </row>
    <row r="3589" spans="1:20" ht="42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7"/>
        <v>42548.791666666672</v>
      </c>
      <c r="K3589">
        <v>1463144254</v>
      </c>
      <c r="L3589" s="10">
        <f t="shared" si="22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126.6</v>
      </c>
      <c r="R3589" s="7">
        <f t="shared" si="229"/>
        <v>330.5</v>
      </c>
      <c r="S3589" t="s">
        <v>8321</v>
      </c>
      <c r="T3589" t="s">
        <v>8322</v>
      </c>
    </row>
    <row r="3590" spans="1:20" ht="42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7"/>
        <v>42123.958333333328</v>
      </c>
      <c r="K3590">
        <v>1428436410</v>
      </c>
      <c r="L3590" s="10">
        <f t="shared" si="22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100.49999999999999</v>
      </c>
      <c r="R3590" s="7">
        <f t="shared" si="229"/>
        <v>106</v>
      </c>
      <c r="S3590" t="s">
        <v>8321</v>
      </c>
      <c r="T3590" t="s">
        <v>8322</v>
      </c>
    </row>
    <row r="3591" spans="1:20" ht="42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7"/>
        <v>42150.647534722222</v>
      </c>
      <c r="K3591">
        <v>1430494347</v>
      </c>
      <c r="L3591" s="10">
        <f t="shared" si="22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127.49999999999999</v>
      </c>
      <c r="R3591" s="7">
        <f t="shared" si="229"/>
        <v>2581</v>
      </c>
      <c r="S3591" t="s">
        <v>8321</v>
      </c>
      <c r="T3591" t="s">
        <v>8322</v>
      </c>
    </row>
    <row r="3592" spans="1:20" ht="42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7"/>
        <v>41932.333726851852</v>
      </c>
      <c r="K3592">
        <v>1411200034</v>
      </c>
      <c r="L3592" s="10">
        <f t="shared" si="22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100.05999999999999</v>
      </c>
      <c r="R3592" s="7">
        <f t="shared" si="229"/>
        <v>2538</v>
      </c>
      <c r="S3592" t="s">
        <v>8321</v>
      </c>
      <c r="T3592" t="s">
        <v>8322</v>
      </c>
    </row>
    <row r="3593" spans="1:20" ht="42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7"/>
        <v>42028.207638888889</v>
      </c>
      <c r="K3593">
        <v>1419979544</v>
      </c>
      <c r="L3593" s="10">
        <f t="shared" si="22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175</v>
      </c>
      <c r="R3593" s="7">
        <f t="shared" si="229"/>
        <v>621.5</v>
      </c>
      <c r="S3593" t="s">
        <v>8321</v>
      </c>
      <c r="T3593" t="s">
        <v>8322</v>
      </c>
    </row>
    <row r="3594" spans="1:20" ht="42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7"/>
        <v>42046.207638888889</v>
      </c>
      <c r="K3594">
        <v>1418673307</v>
      </c>
      <c r="L3594" s="10">
        <f t="shared" si="22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127.25</v>
      </c>
      <c r="R3594" s="7">
        <f t="shared" si="229"/>
        <v>1290</v>
      </c>
      <c r="S3594" t="s">
        <v>8321</v>
      </c>
      <c r="T3594" t="s">
        <v>8322</v>
      </c>
    </row>
    <row r="3595" spans="1:20" ht="42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7"/>
        <v>42009.851388888885</v>
      </c>
      <c r="K3595">
        <v>1417469639</v>
      </c>
      <c r="L3595" s="10">
        <f t="shared" si="22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110.63333333333334</v>
      </c>
      <c r="R3595" s="7">
        <f t="shared" si="229"/>
        <v>1681</v>
      </c>
      <c r="S3595" t="s">
        <v>8321</v>
      </c>
      <c r="T3595" t="s">
        <v>8322</v>
      </c>
    </row>
    <row r="3596" spans="1:20" ht="42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7"/>
        <v>42617.066921296297</v>
      </c>
      <c r="K3596">
        <v>1470792982</v>
      </c>
      <c r="L3596" s="10">
        <f t="shared" si="22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125.93749999999999</v>
      </c>
      <c r="R3596" s="7">
        <f t="shared" si="229"/>
        <v>1025.5</v>
      </c>
      <c r="S3596" t="s">
        <v>8321</v>
      </c>
      <c r="T3596" t="s">
        <v>8322</v>
      </c>
    </row>
    <row r="3597" spans="1:20" ht="28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7"/>
        <v>42076.290972222225</v>
      </c>
      <c r="K3597">
        <v>1423959123</v>
      </c>
      <c r="L3597" s="10">
        <f t="shared" si="22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118.5</v>
      </c>
      <c r="R3597" s="7">
        <f t="shared" si="229"/>
        <v>1571.5</v>
      </c>
      <c r="S3597" t="s">
        <v>8321</v>
      </c>
      <c r="T3597" t="s">
        <v>8322</v>
      </c>
    </row>
    <row r="3598" spans="1:20" ht="42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7"/>
        <v>41877.715069444443</v>
      </c>
      <c r="K3598">
        <v>1407258582</v>
      </c>
      <c r="L3598" s="10">
        <f t="shared" si="22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107.72727272727272</v>
      </c>
      <c r="R3598" s="7">
        <f t="shared" si="229"/>
        <v>600</v>
      </c>
      <c r="S3598" t="s">
        <v>8321</v>
      </c>
      <c r="T3598" t="s">
        <v>8322</v>
      </c>
    </row>
    <row r="3599" spans="1:20" ht="28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7"/>
        <v>42432.249305555553</v>
      </c>
      <c r="K3599">
        <v>1455717790</v>
      </c>
      <c r="L3599" s="10">
        <f t="shared" si="22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102.60000000000001</v>
      </c>
      <c r="R3599" s="7">
        <f t="shared" si="229"/>
        <v>1299</v>
      </c>
      <c r="S3599" t="s">
        <v>8321</v>
      </c>
      <c r="T3599" t="s">
        <v>8322</v>
      </c>
    </row>
    <row r="3600" spans="1:20" ht="42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7"/>
        <v>41885.207638888889</v>
      </c>
      <c r="K3600">
        <v>1408129822</v>
      </c>
      <c r="L3600" s="10">
        <f t="shared" si="22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110.1</v>
      </c>
      <c r="R3600" s="7">
        <f t="shared" si="229"/>
        <v>564</v>
      </c>
      <c r="S3600" t="s">
        <v>8321</v>
      </c>
      <c r="T3600" t="s">
        <v>8322</v>
      </c>
    </row>
    <row r="3601" spans="1:20" ht="42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7"/>
        <v>42246</v>
      </c>
      <c r="K3601">
        <v>1438715077</v>
      </c>
      <c r="L3601" s="10">
        <f t="shared" si="22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202</v>
      </c>
      <c r="R3601" s="7">
        <f t="shared" si="229"/>
        <v>513.5</v>
      </c>
      <c r="S3601" t="s">
        <v>8321</v>
      </c>
      <c r="T3601" t="s">
        <v>8322</v>
      </c>
    </row>
    <row r="3602" spans="1:20" ht="28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7"/>
        <v>42656.849120370374</v>
      </c>
      <c r="K3602">
        <v>1473970964</v>
      </c>
      <c r="L3602" s="10">
        <f t="shared" si="22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130</v>
      </c>
      <c r="R3602" s="7">
        <f t="shared" si="229"/>
        <v>8.5</v>
      </c>
      <c r="S3602" t="s">
        <v>8321</v>
      </c>
      <c r="T3602" t="s">
        <v>8322</v>
      </c>
    </row>
    <row r="3603" spans="1:20" ht="42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7"/>
        <v>42020.99863425926</v>
      </c>
      <c r="K3603">
        <v>1418860682</v>
      </c>
      <c r="L3603" s="10">
        <f t="shared" si="22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104.35000000000001</v>
      </c>
      <c r="R3603" s="7">
        <f t="shared" si="229"/>
        <v>1070</v>
      </c>
      <c r="S3603" t="s">
        <v>8321</v>
      </c>
      <c r="T3603" t="s">
        <v>8322</v>
      </c>
    </row>
    <row r="3604" spans="1:20" ht="57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7"/>
        <v>42507.894432870366</v>
      </c>
      <c r="K3604">
        <v>1458336479</v>
      </c>
      <c r="L3604" s="10">
        <f t="shared" si="22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100.05</v>
      </c>
      <c r="R3604" s="7">
        <f t="shared" si="229"/>
        <v>2025.5</v>
      </c>
      <c r="S3604" t="s">
        <v>8321</v>
      </c>
      <c r="T3604" t="s">
        <v>8322</v>
      </c>
    </row>
    <row r="3605" spans="1:20" ht="42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7"/>
        <v>42313.906018518523</v>
      </c>
      <c r="K3605">
        <v>1444164280</v>
      </c>
      <c r="L3605" s="10">
        <f t="shared" si="22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170.66666666666666</v>
      </c>
      <c r="R3605" s="7">
        <f t="shared" si="229"/>
        <v>1308.5</v>
      </c>
      <c r="S3605" t="s">
        <v>8321</v>
      </c>
      <c r="T3605" t="s">
        <v>8322</v>
      </c>
    </row>
    <row r="3606" spans="1:20" ht="42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7"/>
        <v>42489.290972222225</v>
      </c>
      <c r="K3606">
        <v>1461370956</v>
      </c>
      <c r="L3606" s="10">
        <f t="shared" si="22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112.83333333333334</v>
      </c>
      <c r="R3606" s="7">
        <f t="shared" si="229"/>
        <v>1727</v>
      </c>
      <c r="S3606" t="s">
        <v>8321</v>
      </c>
      <c r="T3606" t="s">
        <v>8322</v>
      </c>
    </row>
    <row r="3607" spans="1:20" ht="57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7"/>
        <v>42413.793124999997</v>
      </c>
      <c r="K3607">
        <v>1452798126</v>
      </c>
      <c r="L3607" s="10">
        <f t="shared" si="22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184</v>
      </c>
      <c r="R3607" s="7">
        <f t="shared" si="229"/>
        <v>237.5</v>
      </c>
      <c r="S3607" t="s">
        <v>8321</v>
      </c>
      <c r="T3607" t="s">
        <v>8322</v>
      </c>
    </row>
    <row r="3608" spans="1:20" ht="42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7"/>
        <v>42596.604826388888</v>
      </c>
      <c r="K3608">
        <v>1468593057</v>
      </c>
      <c r="L3608" s="10">
        <f t="shared" si="22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130.26666666666665</v>
      </c>
      <c r="R3608" s="7">
        <f t="shared" si="229"/>
        <v>1986</v>
      </c>
      <c r="S3608" t="s">
        <v>8321</v>
      </c>
      <c r="T3608" t="s">
        <v>8322</v>
      </c>
    </row>
    <row r="3609" spans="1:20" ht="28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7"/>
        <v>42353</v>
      </c>
      <c r="K3609">
        <v>1448924882</v>
      </c>
      <c r="L3609" s="10">
        <f t="shared" si="22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105.45454545454544</v>
      </c>
      <c r="R3609" s="7">
        <f t="shared" si="229"/>
        <v>300</v>
      </c>
      <c r="S3609" t="s">
        <v>8321</v>
      </c>
      <c r="T3609" t="s">
        <v>8322</v>
      </c>
    </row>
    <row r="3610" spans="1:20" ht="42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7"/>
        <v>42538.583333333328</v>
      </c>
      <c r="K3610">
        <v>1463418090</v>
      </c>
      <c r="L3610" s="10">
        <f t="shared" si="22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100</v>
      </c>
      <c r="R3610" s="7">
        <f t="shared" si="229"/>
        <v>413.5</v>
      </c>
      <c r="S3610" t="s">
        <v>8321</v>
      </c>
      <c r="T3610" t="s">
        <v>8322</v>
      </c>
    </row>
    <row r="3611" spans="1:20" ht="42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7"/>
        <v>42459.950057870374</v>
      </c>
      <c r="K3611">
        <v>1456789685</v>
      </c>
      <c r="L3611" s="10">
        <f t="shared" si="22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153.31632653061226</v>
      </c>
      <c r="R3611" s="7">
        <f t="shared" si="229"/>
        <v>1513</v>
      </c>
      <c r="S3611" t="s">
        <v>8321</v>
      </c>
      <c r="T3611" t="s">
        <v>8322</v>
      </c>
    </row>
    <row r="3612" spans="1:20" ht="42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7"/>
        <v>42233.432129629626</v>
      </c>
      <c r="K3612">
        <v>1437214936</v>
      </c>
      <c r="L3612" s="10">
        <f t="shared" si="22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162.30000000000001</v>
      </c>
      <c r="R3612" s="7">
        <f t="shared" si="229"/>
        <v>827</v>
      </c>
      <c r="S3612" t="s">
        <v>8321</v>
      </c>
      <c r="T3612" t="s">
        <v>8322</v>
      </c>
    </row>
    <row r="3613" spans="1:20" ht="42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7"/>
        <v>42102.370381944449</v>
      </c>
      <c r="K3613">
        <v>1425891201</v>
      </c>
      <c r="L3613" s="10">
        <f t="shared" si="22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136</v>
      </c>
      <c r="R3613" s="7">
        <f t="shared" si="229"/>
        <v>1725.5</v>
      </c>
      <c r="S3613" t="s">
        <v>8321</v>
      </c>
      <c r="T3613" t="s">
        <v>8322</v>
      </c>
    </row>
    <row r="3614" spans="1:20" ht="42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7"/>
        <v>41799.726979166669</v>
      </c>
      <c r="K3614">
        <v>1401470811</v>
      </c>
      <c r="L3614" s="10">
        <f t="shared" si="22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144.4</v>
      </c>
      <c r="R3614" s="7">
        <f t="shared" si="229"/>
        <v>3638.5</v>
      </c>
      <c r="S3614" t="s">
        <v>8321</v>
      </c>
      <c r="T3614" t="s">
        <v>8322</v>
      </c>
    </row>
    <row r="3615" spans="1:20" ht="28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7"/>
        <v>41818.58997685185</v>
      </c>
      <c r="K3615">
        <v>1401372574</v>
      </c>
      <c r="L3615" s="10">
        <f t="shared" si="22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100</v>
      </c>
      <c r="R3615" s="7">
        <f t="shared" si="229"/>
        <v>635</v>
      </c>
      <c r="S3615" t="s">
        <v>8321</v>
      </c>
      <c r="T3615" t="s">
        <v>8322</v>
      </c>
    </row>
    <row r="3616" spans="1:20" ht="42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7"/>
        <v>42174.041851851856</v>
      </c>
      <c r="K3616">
        <v>1432083616</v>
      </c>
      <c r="L3616" s="10">
        <f t="shared" si="22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100.8</v>
      </c>
      <c r="R3616" s="7">
        <f t="shared" si="229"/>
        <v>1295.5</v>
      </c>
      <c r="S3616" t="s">
        <v>8321</v>
      </c>
      <c r="T3616" t="s">
        <v>8322</v>
      </c>
    </row>
    <row r="3617" spans="1:20" ht="42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7"/>
        <v>42348.593703703707</v>
      </c>
      <c r="K3617">
        <v>1447164896</v>
      </c>
      <c r="L3617" s="10">
        <f t="shared" si="22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106.80000000000001</v>
      </c>
      <c r="R3617" s="7">
        <f t="shared" si="229"/>
        <v>1371</v>
      </c>
      <c r="S3617" t="s">
        <v>8321</v>
      </c>
      <c r="T3617" t="s">
        <v>8322</v>
      </c>
    </row>
    <row r="3618" spans="1:20" ht="42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7"/>
        <v>42082.908148148148</v>
      </c>
      <c r="K3618">
        <v>1424213264</v>
      </c>
      <c r="L3618" s="10">
        <f t="shared" si="22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124.8</v>
      </c>
      <c r="R3618" s="7">
        <f t="shared" si="229"/>
        <v>1582.5</v>
      </c>
      <c r="S3618" t="s">
        <v>8321</v>
      </c>
      <c r="T3618" t="s">
        <v>8322</v>
      </c>
    </row>
    <row r="3619" spans="1:20" ht="42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7"/>
        <v>42794</v>
      </c>
      <c r="K3619">
        <v>1486996729</v>
      </c>
      <c r="L3619" s="10">
        <f t="shared" si="22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118.91891891891892</v>
      </c>
      <c r="R3619" s="7">
        <f t="shared" si="229"/>
        <v>465.5</v>
      </c>
      <c r="S3619" t="s">
        <v>8321</v>
      </c>
      <c r="T3619" t="s">
        <v>8322</v>
      </c>
    </row>
    <row r="3620" spans="1:20" ht="42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7"/>
        <v>42158.627893518518</v>
      </c>
      <c r="K3620">
        <v>1430751850</v>
      </c>
      <c r="L3620" s="10">
        <f t="shared" si="22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101</v>
      </c>
      <c r="R3620" s="7">
        <f t="shared" si="229"/>
        <v>1038</v>
      </c>
      <c r="S3620" t="s">
        <v>8321</v>
      </c>
      <c r="T3620" t="s">
        <v>8322</v>
      </c>
    </row>
    <row r="3621" spans="1:20" ht="42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7"/>
        <v>42693.916666666672</v>
      </c>
      <c r="K3621">
        <v>1476760226</v>
      </c>
      <c r="L3621" s="10">
        <f t="shared" si="22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112.99999999999999</v>
      </c>
      <c r="R3621" s="7">
        <f t="shared" si="229"/>
        <v>573.5</v>
      </c>
      <c r="S3621" t="s">
        <v>8321</v>
      </c>
      <c r="T3621" t="s">
        <v>8322</v>
      </c>
    </row>
    <row r="3622" spans="1:20" ht="42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7"/>
        <v>42068.166666666672</v>
      </c>
      <c r="K3622">
        <v>1422916261</v>
      </c>
      <c r="L3622" s="10">
        <f t="shared" si="22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105.19047619047619</v>
      </c>
      <c r="R3622" s="7">
        <f t="shared" si="229"/>
        <v>5621</v>
      </c>
      <c r="S3622" t="s">
        <v>8321</v>
      </c>
      <c r="T3622" t="s">
        <v>8322</v>
      </c>
    </row>
    <row r="3623" spans="1:20" ht="42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7"/>
        <v>42643.875</v>
      </c>
      <c r="K3623">
        <v>1473200844</v>
      </c>
      <c r="L3623" s="10">
        <f t="shared" si="22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109.73333333333332</v>
      </c>
      <c r="R3623" s="7">
        <f t="shared" si="229"/>
        <v>1681</v>
      </c>
      <c r="S3623" t="s">
        <v>8321</v>
      </c>
      <c r="T3623" t="s">
        <v>8322</v>
      </c>
    </row>
    <row r="3624" spans="1:20" ht="28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7"/>
        <v>41910.140972222223</v>
      </c>
      <c r="K3624">
        <v>1409030371</v>
      </c>
      <c r="L3624" s="10">
        <f t="shared" si="22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100.099</v>
      </c>
      <c r="R3624" s="7">
        <f t="shared" si="229"/>
        <v>510.995</v>
      </c>
      <c r="S3624" t="s">
        <v>8321</v>
      </c>
      <c r="T3624" t="s">
        <v>8322</v>
      </c>
    </row>
    <row r="3625" spans="1:20" ht="28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7"/>
        <v>41846.291666666664</v>
      </c>
      <c r="K3625">
        <v>1404841270</v>
      </c>
      <c r="L3625" s="10">
        <f t="shared" si="22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120</v>
      </c>
      <c r="R3625" s="7">
        <f t="shared" si="229"/>
        <v>1517</v>
      </c>
      <c r="S3625" t="s">
        <v>8321</v>
      </c>
      <c r="T3625" t="s">
        <v>8322</v>
      </c>
    </row>
    <row r="3626" spans="1:20" ht="71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7"/>
        <v>42605.774189814809</v>
      </c>
      <c r="K3626">
        <v>1466793290</v>
      </c>
      <c r="L3626" s="10">
        <f t="shared" si="22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104.93333333333332</v>
      </c>
      <c r="R3626" s="7">
        <f t="shared" si="229"/>
        <v>1593.5</v>
      </c>
      <c r="S3626" t="s">
        <v>8321</v>
      </c>
      <c r="T3626" t="s">
        <v>8322</v>
      </c>
    </row>
    <row r="3627" spans="1:20" ht="42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7"/>
        <v>42187.652511574073</v>
      </c>
      <c r="K3627">
        <v>1433259577</v>
      </c>
      <c r="L3627" s="10">
        <f t="shared" si="22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102.66666666666666</v>
      </c>
      <c r="R3627" s="7">
        <f t="shared" si="229"/>
        <v>1579</v>
      </c>
      <c r="S3627" t="s">
        <v>8321</v>
      </c>
      <c r="T3627" t="s">
        <v>8322</v>
      </c>
    </row>
    <row r="3628" spans="1:20" ht="42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7"/>
        <v>41867.667326388888</v>
      </c>
      <c r="K3628">
        <v>1406390457</v>
      </c>
      <c r="L3628" s="10">
        <f t="shared" si="22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101.82500000000002</v>
      </c>
      <c r="R3628" s="7">
        <f t="shared" si="229"/>
        <v>2060.5</v>
      </c>
      <c r="S3628" t="s">
        <v>8321</v>
      </c>
      <c r="T3628" t="s">
        <v>8322</v>
      </c>
    </row>
    <row r="3629" spans="1:20" ht="42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7"/>
        <v>42511.165972222225</v>
      </c>
      <c r="K3629">
        <v>1459446487</v>
      </c>
      <c r="L3629" s="10">
        <f t="shared" si="22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100</v>
      </c>
      <c r="R3629" s="7">
        <f t="shared" si="229"/>
        <v>1014.5</v>
      </c>
      <c r="S3629" t="s">
        <v>8321</v>
      </c>
      <c r="T3629" t="s">
        <v>8322</v>
      </c>
    </row>
    <row r="3630" spans="1:20" ht="42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7"/>
        <v>42351.874953703707</v>
      </c>
      <c r="K3630">
        <v>1444852796</v>
      </c>
      <c r="L3630" s="10">
        <f t="shared" si="22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7">
        <f t="shared" si="229"/>
        <v>0</v>
      </c>
      <c r="S3630" t="s">
        <v>8321</v>
      </c>
      <c r="T3630" t="s">
        <v>8363</v>
      </c>
    </row>
    <row r="3631" spans="1:20" ht="42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7"/>
        <v>42495.708333333328</v>
      </c>
      <c r="K3631">
        <v>1457403364</v>
      </c>
      <c r="L3631" s="10">
        <f t="shared" si="22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1.999999999946489E-4</v>
      </c>
      <c r="R3631" s="7">
        <f t="shared" si="229"/>
        <v>2</v>
      </c>
      <c r="S3631" t="s">
        <v>8321</v>
      </c>
      <c r="T3631" t="s">
        <v>8363</v>
      </c>
    </row>
    <row r="3632" spans="1:20" ht="42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7"/>
        <v>41972.888773148152</v>
      </c>
      <c r="K3632">
        <v>1414700390</v>
      </c>
      <c r="L3632" s="10">
        <f t="shared" si="22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3.3333333333329662E-2</v>
      </c>
      <c r="R3632" s="7">
        <f t="shared" si="229"/>
        <v>1</v>
      </c>
      <c r="S3632" t="s">
        <v>8321</v>
      </c>
      <c r="T3632" t="s">
        <v>8363</v>
      </c>
    </row>
    <row r="3633" spans="1:20" ht="42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7"/>
        <v>41905.165972222225</v>
      </c>
      <c r="K3633">
        <v>1409335497</v>
      </c>
      <c r="L3633" s="10">
        <f t="shared" si="22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51.023391812865505</v>
      </c>
      <c r="R3633" s="7">
        <f t="shared" si="229"/>
        <v>4392</v>
      </c>
      <c r="S3633" t="s">
        <v>8321</v>
      </c>
      <c r="T3633" t="s">
        <v>8363</v>
      </c>
    </row>
    <row r="3634" spans="1:20" ht="42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7"/>
        <v>41966.936909722222</v>
      </c>
      <c r="K3634">
        <v>1415053749</v>
      </c>
      <c r="L3634" s="10">
        <f t="shared" si="22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19.999999999999996</v>
      </c>
      <c r="R3634" s="7">
        <f t="shared" si="229"/>
        <v>50.5</v>
      </c>
      <c r="S3634" t="s">
        <v>8321</v>
      </c>
      <c r="T3634" t="s">
        <v>8363</v>
      </c>
    </row>
    <row r="3635" spans="1:20" ht="42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7"/>
        <v>42693.041666666672</v>
      </c>
      <c r="K3635">
        <v>1475765867</v>
      </c>
      <c r="L3635" s="10">
        <f t="shared" si="22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35.24</v>
      </c>
      <c r="R3635" s="7">
        <f t="shared" si="229"/>
        <v>896.5</v>
      </c>
      <c r="S3635" t="s">
        <v>8321</v>
      </c>
      <c r="T3635" t="s">
        <v>8363</v>
      </c>
    </row>
    <row r="3636" spans="1:20" ht="42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7"/>
        <v>42749.165972222225</v>
      </c>
      <c r="K3636">
        <v>1480219174</v>
      </c>
      <c r="L3636" s="10">
        <f t="shared" si="22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4.2466666666666653</v>
      </c>
      <c r="R3636" s="7">
        <f t="shared" si="229"/>
        <v>1601.5</v>
      </c>
      <c r="S3636" t="s">
        <v>8321</v>
      </c>
      <c r="T3636" t="s">
        <v>8363</v>
      </c>
    </row>
    <row r="3637" spans="1:20" ht="28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7"/>
        <v>42480.88282407407</v>
      </c>
      <c r="K3637">
        <v>1458594676</v>
      </c>
      <c r="L3637" s="10">
        <f t="shared" si="22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36.457142857142856</v>
      </c>
      <c r="R3637" s="7">
        <f t="shared" si="229"/>
        <v>643</v>
      </c>
      <c r="S3637" t="s">
        <v>8321</v>
      </c>
      <c r="T3637" t="s">
        <v>8363</v>
      </c>
    </row>
    <row r="3638" spans="1:20" ht="42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7"/>
        <v>42261.694780092599</v>
      </c>
      <c r="K3638">
        <v>1439224829</v>
      </c>
      <c r="L3638" s="10">
        <f t="shared" si="22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7">
        <f t="shared" si="229"/>
        <v>0</v>
      </c>
      <c r="S3638" t="s">
        <v>8321</v>
      </c>
      <c r="T3638" t="s">
        <v>8363</v>
      </c>
    </row>
    <row r="3639" spans="1:20" ht="57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7"/>
        <v>42005.700636574074</v>
      </c>
      <c r="K3639">
        <v>1417538935</v>
      </c>
      <c r="L3639" s="10">
        <f t="shared" si="22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30.866666666666664</v>
      </c>
      <c r="R3639" s="7">
        <f t="shared" si="229"/>
        <v>470</v>
      </c>
      <c r="S3639" t="s">
        <v>8321</v>
      </c>
      <c r="T3639" t="s">
        <v>8363</v>
      </c>
    </row>
    <row r="3640" spans="1:20" ht="28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7"/>
        <v>42113.631157407406</v>
      </c>
      <c r="K3640">
        <v>1424275732</v>
      </c>
      <c r="L3640" s="10">
        <f t="shared" si="22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6.5454545454545432</v>
      </c>
      <c r="R3640" s="7">
        <f t="shared" si="229"/>
        <v>109</v>
      </c>
      <c r="S3640" t="s">
        <v>8321</v>
      </c>
      <c r="T3640" t="s">
        <v>8363</v>
      </c>
    </row>
    <row r="3641" spans="1:20" ht="42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7"/>
        <v>42650.632638888885</v>
      </c>
      <c r="K3641">
        <v>1470672906</v>
      </c>
      <c r="L3641" s="10">
        <f t="shared" si="22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4.0000000000040004E-3</v>
      </c>
      <c r="R3641" s="7">
        <f t="shared" si="229"/>
        <v>1</v>
      </c>
      <c r="S3641" t="s">
        <v>8321</v>
      </c>
      <c r="T3641" t="s">
        <v>8363</v>
      </c>
    </row>
    <row r="3642" spans="1:20" ht="71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7"/>
        <v>42134.781597222223</v>
      </c>
      <c r="K3642">
        <v>1428691530</v>
      </c>
      <c r="L3642" s="10">
        <f t="shared" si="22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ref="Q3642:Q3705" si="230">(1+((E3642-D3642)/D3642))*100</f>
        <v>5.5000000000000053</v>
      </c>
      <c r="R3642" s="7">
        <f t="shared" si="229"/>
        <v>29</v>
      </c>
      <c r="S3642" t="s">
        <v>8321</v>
      </c>
      <c r="T3642" t="s">
        <v>8363</v>
      </c>
    </row>
    <row r="3643" spans="1:20" ht="42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7"/>
        <v>41917.208333333336</v>
      </c>
      <c r="K3643">
        <v>1410966179</v>
      </c>
      <c r="L3643" s="10">
        <f t="shared" si="22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30"/>
        <v>0</v>
      </c>
      <c r="R3643" s="7">
        <f t="shared" si="229"/>
        <v>0</v>
      </c>
      <c r="S3643" t="s">
        <v>8321</v>
      </c>
      <c r="T3643" t="s">
        <v>8363</v>
      </c>
    </row>
    <row r="3644" spans="1:20" ht="57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7"/>
        <v>42338.708333333328</v>
      </c>
      <c r="K3644">
        <v>1445369727</v>
      </c>
      <c r="L3644" s="10">
        <f t="shared" si="22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30"/>
        <v>2.1428571428571463</v>
      </c>
      <c r="R3644" s="7">
        <f t="shared" si="229"/>
        <v>8.5</v>
      </c>
      <c r="S3644" t="s">
        <v>8321</v>
      </c>
      <c r="T3644" t="s">
        <v>8363</v>
      </c>
    </row>
    <row r="3645" spans="1:20" ht="42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7"/>
        <v>42325.185636574075</v>
      </c>
      <c r="K3645">
        <v>1444274839</v>
      </c>
      <c r="L3645" s="10">
        <f t="shared" si="22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30"/>
        <v>0</v>
      </c>
      <c r="R3645" s="7">
        <f t="shared" si="229"/>
        <v>0</v>
      </c>
      <c r="S3645" t="s">
        <v>8321</v>
      </c>
      <c r="T3645" t="s">
        <v>8363</v>
      </c>
    </row>
    <row r="3646" spans="1:20" ht="42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7"/>
        <v>42437.207638888889</v>
      </c>
      <c r="K3646">
        <v>1454996887</v>
      </c>
      <c r="L3646" s="10">
        <f t="shared" si="22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30"/>
        <v>16.420000000000002</v>
      </c>
      <c r="R3646" s="7">
        <f t="shared" si="229"/>
        <v>416.5</v>
      </c>
      <c r="S3646" t="s">
        <v>8321</v>
      </c>
      <c r="T3646" t="s">
        <v>8363</v>
      </c>
    </row>
    <row r="3647" spans="1:20" ht="42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7"/>
        <v>42696.012013888889</v>
      </c>
      <c r="K3647">
        <v>1477178238</v>
      </c>
      <c r="L3647" s="10">
        <f t="shared" si="22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30"/>
        <v>0.10000000000000009</v>
      </c>
      <c r="R3647" s="7">
        <f t="shared" si="229"/>
        <v>1</v>
      </c>
      <c r="S3647" t="s">
        <v>8321</v>
      </c>
      <c r="T3647" t="s">
        <v>8363</v>
      </c>
    </row>
    <row r="3648" spans="1:20" ht="42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7"/>
        <v>42171.979166666672</v>
      </c>
      <c r="K3648">
        <v>1431770802</v>
      </c>
      <c r="L3648" s="10">
        <f t="shared" si="22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30"/>
        <v>4.8100000000000032</v>
      </c>
      <c r="R3648" s="7">
        <f t="shared" si="229"/>
        <v>244.5</v>
      </c>
      <c r="S3648" t="s">
        <v>8321</v>
      </c>
      <c r="T3648" t="s">
        <v>8363</v>
      </c>
    </row>
    <row r="3649" spans="1:20" ht="42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7"/>
        <v>42643.749155092592</v>
      </c>
      <c r="K3649">
        <v>1471370327</v>
      </c>
      <c r="L3649" s="10">
        <f t="shared" si="22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30"/>
        <v>6.0000000000000053</v>
      </c>
      <c r="R3649" s="7">
        <f t="shared" si="229"/>
        <v>16</v>
      </c>
      <c r="S3649" t="s">
        <v>8321</v>
      </c>
      <c r="T3649" t="s">
        <v>8363</v>
      </c>
    </row>
    <row r="3650" spans="1:20" ht="28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7"/>
        <v>41917.292187500003</v>
      </c>
      <c r="K3650">
        <v>1409900445</v>
      </c>
      <c r="L3650" s="10">
        <f t="shared" si="22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30"/>
        <v>100.38249999999999</v>
      </c>
      <c r="R3650" s="7">
        <f t="shared" si="229"/>
        <v>20113</v>
      </c>
      <c r="S3650" t="s">
        <v>8321</v>
      </c>
      <c r="T3650" t="s">
        <v>8322</v>
      </c>
    </row>
    <row r="3651" spans="1:20" ht="42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31">(((I3651/60)/60)/24)+DATE(1970,1,1)</f>
        <v>41806.712893518517</v>
      </c>
      <c r="K3651">
        <v>1400691994</v>
      </c>
      <c r="L3651" s="10">
        <f t="shared" ref="L3651:L3714" si="23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30"/>
        <v>104</v>
      </c>
      <c r="R3651" s="7">
        <f t="shared" ref="R3651:R3714" si="233">AVERAGE(E3651,N3651)</f>
        <v>394</v>
      </c>
      <c r="S3651" t="s">
        <v>8321</v>
      </c>
      <c r="T3651" t="s">
        <v>8322</v>
      </c>
    </row>
    <row r="3652" spans="1:20" ht="42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31"/>
        <v>42402.478981481487</v>
      </c>
      <c r="K3652">
        <v>1452598184</v>
      </c>
      <c r="L3652" s="10">
        <f t="shared" si="23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100</v>
      </c>
      <c r="R3652" s="7">
        <f t="shared" si="233"/>
        <v>258.5</v>
      </c>
      <c r="S3652" t="s">
        <v>8321</v>
      </c>
      <c r="T3652" t="s">
        <v>8322</v>
      </c>
    </row>
    <row r="3653" spans="1:20" ht="42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31"/>
        <v>41861.665972222225</v>
      </c>
      <c r="K3653">
        <v>1404833442</v>
      </c>
      <c r="L3653" s="10">
        <f t="shared" si="23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104</v>
      </c>
      <c r="R3653" s="7">
        <f t="shared" si="233"/>
        <v>264.5</v>
      </c>
      <c r="S3653" t="s">
        <v>8321</v>
      </c>
      <c r="T3653" t="s">
        <v>8322</v>
      </c>
    </row>
    <row r="3654" spans="1:20" ht="42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31"/>
        <v>42607.165972222225</v>
      </c>
      <c r="K3654">
        <v>1471188502</v>
      </c>
      <c r="L3654" s="10">
        <f t="shared" si="23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250.66666666666669</v>
      </c>
      <c r="R3654" s="7">
        <f t="shared" si="233"/>
        <v>384.5</v>
      </c>
      <c r="S3654" t="s">
        <v>8321</v>
      </c>
      <c r="T3654" t="s">
        <v>8322</v>
      </c>
    </row>
    <row r="3655" spans="1:20" ht="42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31"/>
        <v>42221.363506944443</v>
      </c>
      <c r="K3655">
        <v>1436172207</v>
      </c>
      <c r="L3655" s="10">
        <f t="shared" si="23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100.49999999999999</v>
      </c>
      <c r="R3655" s="7">
        <f t="shared" si="233"/>
        <v>1021.5</v>
      </c>
      <c r="S3655" t="s">
        <v>8321</v>
      </c>
      <c r="T3655" t="s">
        <v>8322</v>
      </c>
    </row>
    <row r="3656" spans="1:20" ht="42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31"/>
        <v>42463.708333333328</v>
      </c>
      <c r="K3656">
        <v>1457690386</v>
      </c>
      <c r="L3656" s="10">
        <f t="shared" si="23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174.4</v>
      </c>
      <c r="R3656" s="7">
        <f t="shared" si="233"/>
        <v>1327</v>
      </c>
      <c r="S3656" t="s">
        <v>8321</v>
      </c>
      <c r="T3656" t="s">
        <v>8322</v>
      </c>
    </row>
    <row r="3657" spans="1:20" ht="42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31"/>
        <v>42203.290972222225</v>
      </c>
      <c r="K3657">
        <v>1434654998</v>
      </c>
      <c r="L3657" s="10">
        <f t="shared" si="23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116.26</v>
      </c>
      <c r="R3657" s="7">
        <f t="shared" si="233"/>
        <v>2946</v>
      </c>
      <c r="S3657" t="s">
        <v>8321</v>
      </c>
      <c r="T3657" t="s">
        <v>8322</v>
      </c>
    </row>
    <row r="3658" spans="1:20" ht="42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31"/>
        <v>42767.957638888889</v>
      </c>
      <c r="K3658">
        <v>1483393836</v>
      </c>
      <c r="L3658" s="10">
        <f t="shared" si="23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105.82000000000001</v>
      </c>
      <c r="R3658" s="7">
        <f t="shared" si="233"/>
        <v>2668.5</v>
      </c>
      <c r="S3658" t="s">
        <v>8321</v>
      </c>
      <c r="T3658" t="s">
        <v>8322</v>
      </c>
    </row>
    <row r="3659" spans="1:20" ht="42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31"/>
        <v>42522.904166666667</v>
      </c>
      <c r="K3659">
        <v>1462806419</v>
      </c>
      <c r="L3659" s="10">
        <f t="shared" si="23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110.75</v>
      </c>
      <c r="R3659" s="7">
        <f t="shared" si="233"/>
        <v>1117.5</v>
      </c>
      <c r="S3659" t="s">
        <v>8321</v>
      </c>
      <c r="T3659" t="s">
        <v>8322</v>
      </c>
    </row>
    <row r="3660" spans="1:20" ht="28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31"/>
        <v>41822.165972222225</v>
      </c>
      <c r="K3660">
        <v>1400272580</v>
      </c>
      <c r="L3660" s="10">
        <f t="shared" si="23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100.66666666666666</v>
      </c>
      <c r="R3660" s="7">
        <f t="shared" si="233"/>
        <v>765</v>
      </c>
      <c r="S3660" t="s">
        <v>8321</v>
      </c>
      <c r="T3660" t="s">
        <v>8322</v>
      </c>
    </row>
    <row r="3661" spans="1:20" ht="42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31"/>
        <v>42082.610416666663</v>
      </c>
      <c r="K3661">
        <v>1424414350</v>
      </c>
      <c r="L3661" s="10">
        <f t="shared" si="23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102.03333333333333</v>
      </c>
      <c r="R3661" s="7">
        <f t="shared" si="233"/>
        <v>1537</v>
      </c>
      <c r="S3661" t="s">
        <v>8321</v>
      </c>
      <c r="T3661" t="s">
        <v>8322</v>
      </c>
    </row>
    <row r="3662" spans="1:20" ht="57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31"/>
        <v>41996.881076388891</v>
      </c>
      <c r="K3662">
        <v>1417208925</v>
      </c>
      <c r="L3662" s="10">
        <f t="shared" si="23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100</v>
      </c>
      <c r="R3662" s="7">
        <f t="shared" si="233"/>
        <v>136</v>
      </c>
      <c r="S3662" t="s">
        <v>8321</v>
      </c>
      <c r="T3662" t="s">
        <v>8322</v>
      </c>
    </row>
    <row r="3663" spans="1:20" ht="42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31"/>
        <v>42470.166666666672</v>
      </c>
      <c r="K3663">
        <v>1458336672</v>
      </c>
      <c r="L3663" s="10">
        <f t="shared" si="23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111.00000000000001</v>
      </c>
      <c r="R3663" s="7">
        <f t="shared" si="233"/>
        <v>1683</v>
      </c>
      <c r="S3663" t="s">
        <v>8321</v>
      </c>
      <c r="T3663" t="s">
        <v>8322</v>
      </c>
    </row>
    <row r="3664" spans="1:20" ht="42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31"/>
        <v>42094.178402777776</v>
      </c>
      <c r="K3664">
        <v>1425187014</v>
      </c>
      <c r="L3664" s="10">
        <f t="shared" si="23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101.42500000000001</v>
      </c>
      <c r="R3664" s="7">
        <f t="shared" si="233"/>
        <v>4077</v>
      </c>
      <c r="S3664" t="s">
        <v>8321</v>
      </c>
      <c r="T3664" t="s">
        <v>8322</v>
      </c>
    </row>
    <row r="3665" spans="1:20" ht="42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31"/>
        <v>42725.493402777778</v>
      </c>
      <c r="K3665">
        <v>1477133430</v>
      </c>
      <c r="L3665" s="10">
        <f t="shared" si="23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104</v>
      </c>
      <c r="R3665" s="7">
        <f t="shared" si="233"/>
        <v>121.5</v>
      </c>
      <c r="S3665" t="s">
        <v>8321</v>
      </c>
      <c r="T3665" t="s">
        <v>8322</v>
      </c>
    </row>
    <row r="3666" spans="1:20" ht="42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31"/>
        <v>42537.248715277776</v>
      </c>
      <c r="K3666">
        <v>1464847089</v>
      </c>
      <c r="L3666" s="10">
        <f t="shared" si="23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109.375</v>
      </c>
      <c r="R3666" s="7">
        <f t="shared" si="233"/>
        <v>447</v>
      </c>
      <c r="S3666" t="s">
        <v>8321</v>
      </c>
      <c r="T3666" t="s">
        <v>8322</v>
      </c>
    </row>
    <row r="3667" spans="1:20" ht="42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31"/>
        <v>42305.829166666663</v>
      </c>
      <c r="K3667">
        <v>1445109822</v>
      </c>
      <c r="L3667" s="10">
        <f t="shared" si="23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115.16129032258064</v>
      </c>
      <c r="R3667" s="7">
        <f t="shared" si="233"/>
        <v>364</v>
      </c>
      <c r="S3667" t="s">
        <v>8321</v>
      </c>
      <c r="T3667" t="s">
        <v>8322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31"/>
        <v>41844.291666666664</v>
      </c>
      <c r="K3668">
        <v>1404337382</v>
      </c>
      <c r="L3668" s="10">
        <f t="shared" si="23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100</v>
      </c>
      <c r="R3668" s="7">
        <f t="shared" si="233"/>
        <v>619</v>
      </c>
      <c r="S3668" t="s">
        <v>8321</v>
      </c>
      <c r="T3668" t="s">
        <v>8322</v>
      </c>
    </row>
    <row r="3669" spans="1:20" ht="42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31"/>
        <v>42203.970127314817</v>
      </c>
      <c r="K3669">
        <v>1434669419</v>
      </c>
      <c r="L3669" s="10">
        <f t="shared" si="23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103.17033333333335</v>
      </c>
      <c r="R3669" s="7">
        <f t="shared" si="233"/>
        <v>1576.5550000000001</v>
      </c>
      <c r="S3669" t="s">
        <v>8321</v>
      </c>
      <c r="T3669" t="s">
        <v>8322</v>
      </c>
    </row>
    <row r="3670" spans="1:20" ht="42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31"/>
        <v>42208.772916666669</v>
      </c>
      <c r="K3670">
        <v>1435670452</v>
      </c>
      <c r="L3670" s="10">
        <f t="shared" si="23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103.49999999999999</v>
      </c>
      <c r="R3670" s="7">
        <f t="shared" si="233"/>
        <v>531.5</v>
      </c>
      <c r="S3670" t="s">
        <v>8321</v>
      </c>
      <c r="T3670" t="s">
        <v>8322</v>
      </c>
    </row>
    <row r="3671" spans="1:20" ht="42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31"/>
        <v>42166.675196759257</v>
      </c>
      <c r="K3671">
        <v>1431447137</v>
      </c>
      <c r="L3671" s="10">
        <f t="shared" si="23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138.20000000000002</v>
      </c>
      <c r="R3671" s="7">
        <f t="shared" si="233"/>
        <v>699.5</v>
      </c>
      <c r="S3671" t="s">
        <v>8321</v>
      </c>
      <c r="T3671" t="s">
        <v>8322</v>
      </c>
    </row>
    <row r="3672" spans="1:20" ht="42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31"/>
        <v>42155.958333333328</v>
      </c>
      <c r="K3672">
        <v>1431951611</v>
      </c>
      <c r="L3672" s="10">
        <f t="shared" si="23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109.54545454545455</v>
      </c>
      <c r="R3672" s="7">
        <f t="shared" si="233"/>
        <v>126.5</v>
      </c>
      <c r="S3672" t="s">
        <v>8321</v>
      </c>
      <c r="T3672" t="s">
        <v>8322</v>
      </c>
    </row>
    <row r="3673" spans="1:20" ht="42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31"/>
        <v>41841.165972222225</v>
      </c>
      <c r="K3673">
        <v>1404140667</v>
      </c>
      <c r="L3673" s="10">
        <f t="shared" si="23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100.85714285714286</v>
      </c>
      <c r="R3673" s="7">
        <f t="shared" si="233"/>
        <v>1785</v>
      </c>
      <c r="S3673" t="s">
        <v>8321</v>
      </c>
      <c r="T3673" t="s">
        <v>8322</v>
      </c>
    </row>
    <row r="3674" spans="1:20" ht="42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31"/>
        <v>41908.946574074071</v>
      </c>
      <c r="K3674">
        <v>1409179384</v>
      </c>
      <c r="L3674" s="10">
        <f t="shared" si="23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101.53333333333335</v>
      </c>
      <c r="R3674" s="7">
        <f t="shared" si="233"/>
        <v>1551.5</v>
      </c>
      <c r="S3674" t="s">
        <v>8321</v>
      </c>
      <c r="T3674" t="s">
        <v>8322</v>
      </c>
    </row>
    <row r="3675" spans="1:20" ht="42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31"/>
        <v>41948.536111111112</v>
      </c>
      <c r="K3675">
        <v>1412233497</v>
      </c>
      <c r="L3675" s="10">
        <f t="shared" si="23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113.625</v>
      </c>
      <c r="R3675" s="7">
        <f t="shared" si="233"/>
        <v>2329.5</v>
      </c>
      <c r="S3675" t="s">
        <v>8321</v>
      </c>
      <c r="T3675" t="s">
        <v>8322</v>
      </c>
    </row>
    <row r="3676" spans="1:20" ht="42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31"/>
        <v>42616.873020833329</v>
      </c>
      <c r="K3676">
        <v>1467752229</v>
      </c>
      <c r="L3676" s="10">
        <f t="shared" si="23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100</v>
      </c>
      <c r="R3676" s="7">
        <f t="shared" si="233"/>
        <v>2265.5</v>
      </c>
      <c r="S3676" t="s">
        <v>8321</v>
      </c>
      <c r="T3676" t="s">
        <v>8322</v>
      </c>
    </row>
    <row r="3677" spans="1:20" ht="42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31"/>
        <v>42505.958333333328</v>
      </c>
      <c r="K3677">
        <v>1462285182</v>
      </c>
      <c r="L3677" s="10">
        <f t="shared" si="23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140</v>
      </c>
      <c r="R3677" s="7">
        <f t="shared" si="233"/>
        <v>36.5</v>
      </c>
      <c r="S3677" t="s">
        <v>8321</v>
      </c>
      <c r="T3677" t="s">
        <v>8322</v>
      </c>
    </row>
    <row r="3678" spans="1:20" ht="42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31"/>
        <v>41894.815787037034</v>
      </c>
      <c r="K3678">
        <v>1408995284</v>
      </c>
      <c r="L3678" s="10">
        <f t="shared" si="23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128.75</v>
      </c>
      <c r="R3678" s="7">
        <f t="shared" si="233"/>
        <v>523</v>
      </c>
      <c r="S3678" t="s">
        <v>8321</v>
      </c>
      <c r="T3678" t="s">
        <v>8322</v>
      </c>
    </row>
    <row r="3679" spans="1:20" ht="42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31"/>
        <v>41823.165972222225</v>
      </c>
      <c r="K3679">
        <v>1402580818</v>
      </c>
      <c r="L3679" s="10">
        <f t="shared" si="23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102.90416666666667</v>
      </c>
      <c r="R3679" s="7">
        <f t="shared" si="233"/>
        <v>6273.75</v>
      </c>
      <c r="S3679" t="s">
        <v>8321</v>
      </c>
      <c r="T3679" t="s">
        <v>8322</v>
      </c>
    </row>
    <row r="3680" spans="1:20" ht="28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31"/>
        <v>42155.531226851846</v>
      </c>
      <c r="K3680">
        <v>1430052298</v>
      </c>
      <c r="L3680" s="10">
        <f t="shared" si="23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102.49999999999999</v>
      </c>
      <c r="R3680" s="7">
        <f t="shared" si="233"/>
        <v>1040.5</v>
      </c>
      <c r="S3680" t="s">
        <v>8321</v>
      </c>
      <c r="T3680" t="s">
        <v>8322</v>
      </c>
    </row>
    <row r="3681" spans="1:20" ht="42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31"/>
        <v>41821.207638888889</v>
      </c>
      <c r="K3681">
        <v>1401214581</v>
      </c>
      <c r="L3681" s="10">
        <f t="shared" si="23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110.1</v>
      </c>
      <c r="R3681" s="7">
        <f t="shared" si="233"/>
        <v>1116</v>
      </c>
      <c r="S3681" t="s">
        <v>8321</v>
      </c>
      <c r="T3681" t="s">
        <v>8322</v>
      </c>
    </row>
    <row r="3682" spans="1:20" ht="42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31"/>
        <v>42648.454097222217</v>
      </c>
      <c r="K3682">
        <v>1473850434</v>
      </c>
      <c r="L3682" s="10">
        <f t="shared" si="23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112.76666666666667</v>
      </c>
      <c r="R3682" s="7">
        <f t="shared" si="233"/>
        <v>1708.5</v>
      </c>
      <c r="S3682" t="s">
        <v>8321</v>
      </c>
      <c r="T3682" t="s">
        <v>8322</v>
      </c>
    </row>
    <row r="3683" spans="1:20" ht="57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31"/>
        <v>42384.651504629626</v>
      </c>
      <c r="K3683">
        <v>1452008290</v>
      </c>
      <c r="L3683" s="10">
        <f t="shared" si="23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111.9</v>
      </c>
      <c r="R3683" s="7">
        <f t="shared" si="233"/>
        <v>568.5</v>
      </c>
      <c r="S3683" t="s">
        <v>8321</v>
      </c>
      <c r="T3683" t="s">
        <v>8322</v>
      </c>
    </row>
    <row r="3684" spans="1:20" ht="42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31"/>
        <v>41806.290972222225</v>
      </c>
      <c r="K3684">
        <v>1399998418</v>
      </c>
      <c r="L3684" s="10">
        <f t="shared" si="23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139.19999999999999</v>
      </c>
      <c r="R3684" s="7">
        <f t="shared" si="233"/>
        <v>2121.5</v>
      </c>
      <c r="S3684" t="s">
        <v>8321</v>
      </c>
      <c r="T3684" t="s">
        <v>8322</v>
      </c>
    </row>
    <row r="3685" spans="1:20" ht="42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31"/>
        <v>42663.116851851853</v>
      </c>
      <c r="K3685">
        <v>1474339696</v>
      </c>
      <c r="L3685" s="10">
        <f t="shared" si="23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110.85714285714286</v>
      </c>
      <c r="R3685" s="7">
        <f t="shared" si="233"/>
        <v>1973</v>
      </c>
      <c r="S3685" t="s">
        <v>8321</v>
      </c>
      <c r="T3685" t="s">
        <v>8322</v>
      </c>
    </row>
    <row r="3686" spans="1:20" ht="42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31"/>
        <v>42249.180393518516</v>
      </c>
      <c r="K3686">
        <v>1438575586</v>
      </c>
      <c r="L3686" s="10">
        <f t="shared" si="23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139.06666666666666</v>
      </c>
      <c r="R3686" s="7">
        <f t="shared" si="233"/>
        <v>533</v>
      </c>
      <c r="S3686" t="s">
        <v>8321</v>
      </c>
      <c r="T3686" t="s">
        <v>8322</v>
      </c>
    </row>
    <row r="3687" spans="1:20" ht="42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31"/>
        <v>41778.875</v>
      </c>
      <c r="K3687">
        <v>1398348859</v>
      </c>
      <c r="L3687" s="10">
        <f t="shared" si="23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105.69999999999999</v>
      </c>
      <c r="R3687" s="7">
        <f t="shared" si="233"/>
        <v>2705.5</v>
      </c>
      <c r="S3687" t="s">
        <v>8321</v>
      </c>
      <c r="T3687" t="s">
        <v>8322</v>
      </c>
    </row>
    <row r="3688" spans="1:20" ht="42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31"/>
        <v>42245.165972222225</v>
      </c>
      <c r="K3688">
        <v>1439567660</v>
      </c>
      <c r="L3688" s="10">
        <f t="shared" si="23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101.42857142857142</v>
      </c>
      <c r="R3688" s="7">
        <f t="shared" si="233"/>
        <v>180.5</v>
      </c>
      <c r="S3688" t="s">
        <v>8321</v>
      </c>
      <c r="T3688" t="s">
        <v>8322</v>
      </c>
    </row>
    <row r="3689" spans="1:20" ht="42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31"/>
        <v>41817.218229166669</v>
      </c>
      <c r="K3689">
        <v>1401254055</v>
      </c>
      <c r="L3689" s="10">
        <f t="shared" si="23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100.245</v>
      </c>
      <c r="R3689" s="7">
        <f t="shared" si="233"/>
        <v>2518.625</v>
      </c>
      <c r="S3689" t="s">
        <v>8321</v>
      </c>
      <c r="T3689" t="s">
        <v>8322</v>
      </c>
    </row>
    <row r="3690" spans="1:20" ht="42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31"/>
        <v>41859.787083333329</v>
      </c>
      <c r="K3690">
        <v>1404932004</v>
      </c>
      <c r="L3690" s="10">
        <f t="shared" si="23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109.16666666666666</v>
      </c>
      <c r="R3690" s="7">
        <f t="shared" si="233"/>
        <v>1657</v>
      </c>
      <c r="S3690" t="s">
        <v>8321</v>
      </c>
      <c r="T3690" t="s">
        <v>8322</v>
      </c>
    </row>
    <row r="3691" spans="1:20" ht="42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31"/>
        <v>42176.934027777781</v>
      </c>
      <c r="K3691">
        <v>1432410639</v>
      </c>
      <c r="L3691" s="10">
        <f t="shared" si="23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118.33333333333333</v>
      </c>
      <c r="R3691" s="7">
        <f t="shared" si="233"/>
        <v>1806</v>
      </c>
      <c r="S3691" t="s">
        <v>8321</v>
      </c>
      <c r="T3691" t="s">
        <v>8322</v>
      </c>
    </row>
    <row r="3692" spans="1:20" ht="42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31"/>
        <v>41970.639849537038</v>
      </c>
      <c r="K3692">
        <v>1414506083</v>
      </c>
      <c r="L3692" s="10">
        <f t="shared" si="23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120</v>
      </c>
      <c r="R3692" s="7">
        <f t="shared" si="233"/>
        <v>915.5</v>
      </c>
      <c r="S3692" t="s">
        <v>8321</v>
      </c>
      <c r="T3692" t="s">
        <v>8322</v>
      </c>
    </row>
    <row r="3693" spans="1:20" ht="28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31"/>
        <v>42065.207638888889</v>
      </c>
      <c r="K3693">
        <v>1421426929</v>
      </c>
      <c r="L3693" s="10">
        <f t="shared" si="23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127.96000000000001</v>
      </c>
      <c r="R3693" s="7">
        <f t="shared" si="233"/>
        <v>25729</v>
      </c>
      <c r="S3693" t="s">
        <v>8321</v>
      </c>
      <c r="T3693" t="s">
        <v>8322</v>
      </c>
    </row>
    <row r="3694" spans="1:20" ht="28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31"/>
        <v>41901</v>
      </c>
      <c r="K3694">
        <v>1410304179</v>
      </c>
      <c r="L3694" s="10">
        <f t="shared" si="23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126</v>
      </c>
      <c r="R3694" s="7">
        <f t="shared" si="233"/>
        <v>638.5</v>
      </c>
      <c r="S3694" t="s">
        <v>8321</v>
      </c>
      <c r="T3694" t="s">
        <v>8322</v>
      </c>
    </row>
    <row r="3695" spans="1:20" ht="42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31"/>
        <v>42338.9375</v>
      </c>
      <c r="K3695">
        <v>1446352529</v>
      </c>
      <c r="L3695" s="10">
        <f t="shared" si="23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129.12912912912913</v>
      </c>
      <c r="R3695" s="7">
        <f t="shared" si="233"/>
        <v>222</v>
      </c>
      <c r="S3695" t="s">
        <v>8321</v>
      </c>
      <c r="T3695" t="s">
        <v>8322</v>
      </c>
    </row>
    <row r="3696" spans="1:20" ht="42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31"/>
        <v>42527.083333333328</v>
      </c>
      <c r="K3696">
        <v>1461985967</v>
      </c>
      <c r="L3696" s="10">
        <f t="shared" si="23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107.42857142857143</v>
      </c>
      <c r="R3696" s="7">
        <f t="shared" si="233"/>
        <v>1910</v>
      </c>
      <c r="S3696" t="s">
        <v>8321</v>
      </c>
      <c r="T3696" t="s">
        <v>8322</v>
      </c>
    </row>
    <row r="3697" spans="1:20" ht="57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31"/>
        <v>42015.870486111111</v>
      </c>
      <c r="K3697">
        <v>1419281610</v>
      </c>
      <c r="L3697" s="10">
        <f t="shared" si="23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100.125</v>
      </c>
      <c r="R3697" s="7">
        <f t="shared" si="233"/>
        <v>2019</v>
      </c>
      <c r="S3697" t="s">
        <v>8321</v>
      </c>
      <c r="T3697" t="s">
        <v>8322</v>
      </c>
    </row>
    <row r="3698" spans="1:20" ht="42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31"/>
        <v>42048.617083333331</v>
      </c>
      <c r="K3698">
        <v>1418654916</v>
      </c>
      <c r="L3698" s="10">
        <f t="shared" si="23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155</v>
      </c>
      <c r="R3698" s="7">
        <f t="shared" si="233"/>
        <v>1589</v>
      </c>
      <c r="S3698" t="s">
        <v>8321</v>
      </c>
      <c r="T3698" t="s">
        <v>8322</v>
      </c>
    </row>
    <row r="3699" spans="1:20" ht="42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31"/>
        <v>42500.465833333335</v>
      </c>
      <c r="K3699">
        <v>1461064248</v>
      </c>
      <c r="L3699" s="10">
        <f t="shared" si="23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108</v>
      </c>
      <c r="R3699" s="7">
        <f t="shared" si="233"/>
        <v>1095</v>
      </c>
      <c r="S3699" t="s">
        <v>8321</v>
      </c>
      <c r="T3699" t="s">
        <v>8322</v>
      </c>
    </row>
    <row r="3700" spans="1:20" ht="42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31"/>
        <v>42431.806562500002</v>
      </c>
      <c r="K3700">
        <v>1454354487</v>
      </c>
      <c r="L3700" s="10">
        <f t="shared" si="23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110.52</v>
      </c>
      <c r="R3700" s="7">
        <f t="shared" si="233"/>
        <v>2831</v>
      </c>
      <c r="S3700" t="s">
        <v>8321</v>
      </c>
      <c r="T3700" t="s">
        <v>8322</v>
      </c>
    </row>
    <row r="3701" spans="1:20" ht="42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31"/>
        <v>41927.602037037039</v>
      </c>
      <c r="K3701">
        <v>1410791216</v>
      </c>
      <c r="L3701" s="10">
        <f t="shared" si="23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100.8</v>
      </c>
      <c r="R3701" s="7">
        <f t="shared" si="233"/>
        <v>1280</v>
      </c>
      <c r="S3701" t="s">
        <v>8321</v>
      </c>
      <c r="T3701" t="s">
        <v>8322</v>
      </c>
    </row>
    <row r="3702" spans="1:20" ht="28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31"/>
        <v>41912.666666666664</v>
      </c>
      <c r="K3702">
        <v>1409493800</v>
      </c>
      <c r="L3702" s="10">
        <f t="shared" si="23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121.2</v>
      </c>
      <c r="R3702" s="7">
        <f t="shared" si="233"/>
        <v>312</v>
      </c>
      <c r="S3702" t="s">
        <v>8321</v>
      </c>
      <c r="T3702" t="s">
        <v>8322</v>
      </c>
    </row>
    <row r="3703" spans="1:20" ht="42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31"/>
        <v>42159.541585648149</v>
      </c>
      <c r="K3703">
        <v>1430830793</v>
      </c>
      <c r="L3703" s="10">
        <f t="shared" si="23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100.33333333333334</v>
      </c>
      <c r="R3703" s="7">
        <f t="shared" si="233"/>
        <v>772</v>
      </c>
      <c r="S3703" t="s">
        <v>8321</v>
      </c>
      <c r="T3703" t="s">
        <v>8322</v>
      </c>
    </row>
    <row r="3704" spans="1:20" ht="42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31"/>
        <v>42561.957638888889</v>
      </c>
      <c r="K3704">
        <v>1464958484</v>
      </c>
      <c r="L3704" s="10">
        <f t="shared" si="23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109.16666666666666</v>
      </c>
      <c r="R3704" s="7">
        <f t="shared" si="233"/>
        <v>1648</v>
      </c>
      <c r="S3704" t="s">
        <v>8321</v>
      </c>
      <c r="T3704" t="s">
        <v>8322</v>
      </c>
    </row>
    <row r="3705" spans="1:20" ht="42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31"/>
        <v>42595.290972222225</v>
      </c>
      <c r="K3705">
        <v>1467720388</v>
      </c>
      <c r="L3705" s="10">
        <f t="shared" si="23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123.42857142857142</v>
      </c>
      <c r="R3705" s="7">
        <f t="shared" si="233"/>
        <v>663</v>
      </c>
      <c r="S3705" t="s">
        <v>8321</v>
      </c>
      <c r="T3705" t="s">
        <v>8322</v>
      </c>
    </row>
    <row r="3706" spans="1:20" ht="42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31"/>
        <v>42521.689745370371</v>
      </c>
      <c r="K3706">
        <v>1459528394</v>
      </c>
      <c r="L3706" s="10">
        <f t="shared" si="23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ref="Q3706:Q3769" si="234">(1+((E3706-D3706)/D3706))*100</f>
        <v>136.33666666666667</v>
      </c>
      <c r="R3706" s="7">
        <f t="shared" si="233"/>
        <v>218.005</v>
      </c>
      <c r="S3706" t="s">
        <v>8321</v>
      </c>
      <c r="T3706" t="s">
        <v>8322</v>
      </c>
    </row>
    <row r="3707" spans="1:20" ht="42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31"/>
        <v>41813.75</v>
      </c>
      <c r="K3707">
        <v>1401714114</v>
      </c>
      <c r="L3707" s="10">
        <f t="shared" si="23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4"/>
        <v>103.46657233816768</v>
      </c>
      <c r="R3707" s="7">
        <f t="shared" si="233"/>
        <v>1480</v>
      </c>
      <c r="S3707" t="s">
        <v>8321</v>
      </c>
      <c r="T3707" t="s">
        <v>8322</v>
      </c>
    </row>
    <row r="3708" spans="1:20" ht="42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31"/>
        <v>41894.913761574076</v>
      </c>
      <c r="K3708">
        <v>1409262949</v>
      </c>
      <c r="L3708" s="10">
        <f t="shared" si="23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4"/>
        <v>121.33333333333334</v>
      </c>
      <c r="R3708" s="7">
        <f t="shared" si="233"/>
        <v>916.5</v>
      </c>
      <c r="S3708" t="s">
        <v>8321</v>
      </c>
      <c r="T3708" t="s">
        <v>8322</v>
      </c>
    </row>
    <row r="3709" spans="1:20" ht="42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31"/>
        <v>42573.226388888885</v>
      </c>
      <c r="K3709">
        <v>1467335378</v>
      </c>
      <c r="L3709" s="10">
        <f t="shared" si="23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4"/>
        <v>186</v>
      </c>
      <c r="R3709" s="7">
        <f t="shared" si="233"/>
        <v>941.5</v>
      </c>
      <c r="S3709" t="s">
        <v>8321</v>
      </c>
      <c r="T3709" t="s">
        <v>8322</v>
      </c>
    </row>
    <row r="3710" spans="1:20" ht="42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31"/>
        <v>41824.142199074071</v>
      </c>
      <c r="K3710">
        <v>1403234686</v>
      </c>
      <c r="L3710" s="10">
        <f t="shared" si="23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4"/>
        <v>300</v>
      </c>
      <c r="R3710" s="7">
        <f t="shared" si="233"/>
        <v>1069.5</v>
      </c>
      <c r="S3710" t="s">
        <v>8321</v>
      </c>
      <c r="T3710" t="s">
        <v>8322</v>
      </c>
    </row>
    <row r="3711" spans="1:20" ht="42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31"/>
        <v>41815.707708333335</v>
      </c>
      <c r="K3711">
        <v>1401123546</v>
      </c>
      <c r="L3711" s="10">
        <f t="shared" si="23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4"/>
        <v>108.25</v>
      </c>
      <c r="R3711" s="7">
        <f t="shared" si="233"/>
        <v>558.75</v>
      </c>
      <c r="S3711" t="s">
        <v>8321</v>
      </c>
      <c r="T3711" t="s">
        <v>8322</v>
      </c>
    </row>
    <row r="3712" spans="1:20" ht="28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31"/>
        <v>42097.576249999998</v>
      </c>
      <c r="K3712">
        <v>1425908988</v>
      </c>
      <c r="L3712" s="10">
        <f t="shared" si="23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4"/>
        <v>141.15384615384613</v>
      </c>
      <c r="R3712" s="7">
        <f t="shared" si="233"/>
        <v>931</v>
      </c>
      <c r="S3712" t="s">
        <v>8321</v>
      </c>
      <c r="T3712" t="s">
        <v>8322</v>
      </c>
    </row>
    <row r="3713" spans="1:20" ht="28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31"/>
        <v>41805.666666666664</v>
      </c>
      <c r="K3713">
        <v>1400606573</v>
      </c>
      <c r="L3713" s="10">
        <f t="shared" si="23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4"/>
        <v>114.00000000000001</v>
      </c>
      <c r="R3713" s="7">
        <f t="shared" si="233"/>
        <v>295.5</v>
      </c>
      <c r="S3713" t="s">
        <v>8321</v>
      </c>
      <c r="T3713" t="s">
        <v>8322</v>
      </c>
    </row>
    <row r="3714" spans="1:20" ht="42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31"/>
        <v>42155.290972222225</v>
      </c>
      <c r="K3714">
        <v>1431230867</v>
      </c>
      <c r="L3714" s="10">
        <f t="shared" si="23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4"/>
        <v>153.73333333333332</v>
      </c>
      <c r="R3714" s="7">
        <f t="shared" si="233"/>
        <v>5817</v>
      </c>
      <c r="S3714" t="s">
        <v>8321</v>
      </c>
      <c r="T3714" t="s">
        <v>8322</v>
      </c>
    </row>
    <row r="3715" spans="1:20" ht="42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5">(((I3715/60)/60)/24)+DATE(1970,1,1)</f>
        <v>42525.738032407404</v>
      </c>
      <c r="K3715">
        <v>1463334166</v>
      </c>
      <c r="L3715" s="10">
        <f t="shared" ref="L3715:L3778" si="236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4"/>
        <v>101.49999999999999</v>
      </c>
      <c r="R3715" s="7">
        <f t="shared" ref="R3715:R3778" si="237">AVERAGE(E3715,N3715)</f>
        <v>1024.5</v>
      </c>
      <c r="S3715" t="s">
        <v>8321</v>
      </c>
      <c r="T3715" t="s">
        <v>8322</v>
      </c>
    </row>
    <row r="3716" spans="1:20" ht="42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5"/>
        <v>42150.165972222225</v>
      </c>
      <c r="K3716">
        <v>1429881667</v>
      </c>
      <c r="L3716" s="10">
        <f t="shared" si="236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102.35000000000001</v>
      </c>
      <c r="R3716" s="7">
        <f t="shared" si="237"/>
        <v>5166</v>
      </c>
      <c r="S3716" t="s">
        <v>8321</v>
      </c>
      <c r="T3716" t="s">
        <v>8322</v>
      </c>
    </row>
    <row r="3717" spans="1:20" ht="42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5"/>
        <v>42094.536111111112</v>
      </c>
      <c r="K3717">
        <v>1422834819</v>
      </c>
      <c r="L3717" s="10">
        <f t="shared" si="236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102.57142857142858</v>
      </c>
      <c r="R3717" s="7">
        <f t="shared" si="237"/>
        <v>1808.5</v>
      </c>
      <c r="S3717" t="s">
        <v>8321</v>
      </c>
      <c r="T3717" t="s">
        <v>8322</v>
      </c>
    </row>
    <row r="3718" spans="1:20" ht="42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5"/>
        <v>42390.887835648144</v>
      </c>
      <c r="K3718">
        <v>1450819109</v>
      </c>
      <c r="L3718" s="10">
        <f t="shared" si="236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155.75</v>
      </c>
      <c r="R3718" s="7">
        <f t="shared" si="237"/>
        <v>635</v>
      </c>
      <c r="S3718" t="s">
        <v>8321</v>
      </c>
      <c r="T3718" t="s">
        <v>8322</v>
      </c>
    </row>
    <row r="3719" spans="1:20" ht="42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5"/>
        <v>42133.866307870368</v>
      </c>
      <c r="K3719">
        <v>1428526049</v>
      </c>
      <c r="L3719" s="10">
        <f t="shared" si="236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100.75</v>
      </c>
      <c r="R3719" s="7">
        <f t="shared" si="237"/>
        <v>2021.5</v>
      </c>
      <c r="S3719" t="s">
        <v>8321</v>
      </c>
      <c r="T3719" t="s">
        <v>8322</v>
      </c>
    </row>
    <row r="3720" spans="1:20" ht="42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5"/>
        <v>42062.716145833328</v>
      </c>
      <c r="K3720">
        <v>1422465075</v>
      </c>
      <c r="L3720" s="10">
        <f t="shared" si="236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239.4</v>
      </c>
      <c r="R3720" s="7">
        <f t="shared" si="237"/>
        <v>621.5</v>
      </c>
      <c r="S3720" t="s">
        <v>8321</v>
      </c>
      <c r="T3720" t="s">
        <v>8322</v>
      </c>
    </row>
    <row r="3721" spans="1:20" ht="28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5"/>
        <v>42177.729930555557</v>
      </c>
      <c r="K3721">
        <v>1432402266</v>
      </c>
      <c r="L3721" s="10">
        <f t="shared" si="236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210</v>
      </c>
      <c r="R3721" s="7">
        <f t="shared" si="237"/>
        <v>212</v>
      </c>
      <c r="S3721" t="s">
        <v>8321</v>
      </c>
      <c r="T3721" t="s">
        <v>8322</v>
      </c>
    </row>
    <row r="3722" spans="1:20" ht="28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5"/>
        <v>42187.993125000001</v>
      </c>
      <c r="K3722">
        <v>1433980206</v>
      </c>
      <c r="L3722" s="10">
        <f t="shared" si="236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104.51515151515152</v>
      </c>
      <c r="R3722" s="7">
        <f t="shared" si="237"/>
        <v>1744.5</v>
      </c>
      <c r="S3722" t="s">
        <v>8321</v>
      </c>
      <c r="T3722" t="s">
        <v>8322</v>
      </c>
    </row>
    <row r="3723" spans="1:20" ht="42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5"/>
        <v>41948.977824074071</v>
      </c>
      <c r="K3723">
        <v>1413412084</v>
      </c>
      <c r="L3723" s="10">
        <f t="shared" si="236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100.8</v>
      </c>
      <c r="R3723" s="7">
        <f t="shared" si="237"/>
        <v>2542</v>
      </c>
      <c r="S3723" t="s">
        <v>8321</v>
      </c>
      <c r="T3723" t="s">
        <v>8322</v>
      </c>
    </row>
    <row r="3724" spans="1:20" ht="57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5"/>
        <v>42411.957638888889</v>
      </c>
      <c r="K3724">
        <v>1452614847</v>
      </c>
      <c r="L3724" s="10">
        <f t="shared" si="236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111.20000000000002</v>
      </c>
      <c r="R3724" s="7">
        <f t="shared" si="237"/>
        <v>851.5</v>
      </c>
      <c r="S3724" t="s">
        <v>8321</v>
      </c>
      <c r="T3724" t="s">
        <v>8322</v>
      </c>
    </row>
    <row r="3725" spans="1:20" ht="28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5"/>
        <v>41973.794699074075</v>
      </c>
      <c r="K3725">
        <v>1414778662</v>
      </c>
      <c r="L3725" s="10">
        <f t="shared" si="236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102.04444444444445</v>
      </c>
      <c r="R3725" s="7">
        <f t="shared" si="237"/>
        <v>2327.5</v>
      </c>
      <c r="S3725" t="s">
        <v>8321</v>
      </c>
      <c r="T3725" t="s">
        <v>8322</v>
      </c>
    </row>
    <row r="3726" spans="1:20" ht="42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5"/>
        <v>42494.958333333328</v>
      </c>
      <c r="K3726">
        <v>1459856860</v>
      </c>
      <c r="L3726" s="10">
        <f t="shared" si="236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102.54767441860466</v>
      </c>
      <c r="R3726" s="7">
        <f t="shared" si="237"/>
        <v>2249.2750000000001</v>
      </c>
      <c r="S3726" t="s">
        <v>8321</v>
      </c>
      <c r="T3726" t="s">
        <v>8322</v>
      </c>
    </row>
    <row r="3727" spans="1:20" ht="42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5"/>
        <v>42418.895833333328</v>
      </c>
      <c r="K3727">
        <v>1454366467</v>
      </c>
      <c r="L3727" s="10">
        <f t="shared" si="236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127</v>
      </c>
      <c r="R3727" s="7">
        <f t="shared" si="237"/>
        <v>198</v>
      </c>
      <c r="S3727" t="s">
        <v>8321</v>
      </c>
      <c r="T3727" t="s">
        <v>8322</v>
      </c>
    </row>
    <row r="3728" spans="1:20" ht="42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5"/>
        <v>42489.875</v>
      </c>
      <c r="K3728">
        <v>1459567371</v>
      </c>
      <c r="L3728" s="10">
        <f t="shared" si="236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338.70588235294122</v>
      </c>
      <c r="R3728" s="7">
        <f t="shared" si="237"/>
        <v>1462.5</v>
      </c>
      <c r="S3728" t="s">
        <v>8321</v>
      </c>
      <c r="T3728" t="s">
        <v>8322</v>
      </c>
    </row>
    <row r="3729" spans="1:20" ht="42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5"/>
        <v>42663.204861111109</v>
      </c>
      <c r="K3729">
        <v>1474273294</v>
      </c>
      <c r="L3729" s="10">
        <f t="shared" si="236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100.75</v>
      </c>
      <c r="R3729" s="7">
        <f t="shared" si="237"/>
        <v>1024</v>
      </c>
      <c r="S3729" t="s">
        <v>8321</v>
      </c>
      <c r="T3729" t="s">
        <v>8322</v>
      </c>
    </row>
    <row r="3730" spans="1:20" ht="42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5"/>
        <v>42235.171018518522</v>
      </c>
      <c r="K3730">
        <v>1437365176</v>
      </c>
      <c r="L3730" s="10">
        <f t="shared" si="236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9.3099999999999952</v>
      </c>
      <c r="R3730" s="7">
        <f t="shared" si="237"/>
        <v>946.5</v>
      </c>
      <c r="S3730" t="s">
        <v>8321</v>
      </c>
      <c r="T3730" t="s">
        <v>8322</v>
      </c>
    </row>
    <row r="3731" spans="1:20" ht="42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5"/>
        <v>42086.16333333333</v>
      </c>
      <c r="K3731">
        <v>1423198512</v>
      </c>
      <c r="L3731" s="10">
        <f t="shared" si="236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7.240000000000002</v>
      </c>
      <c r="R3731" s="7">
        <f t="shared" si="237"/>
        <v>183.5</v>
      </c>
      <c r="S3731" t="s">
        <v>8321</v>
      </c>
      <c r="T3731" t="s">
        <v>8322</v>
      </c>
    </row>
    <row r="3732" spans="1:20" ht="42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5"/>
        <v>42233.677766203706</v>
      </c>
      <c r="K3732">
        <v>1437236159</v>
      </c>
      <c r="L3732" s="10">
        <f t="shared" si="236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9.9999999999999982</v>
      </c>
      <c r="R3732" s="7">
        <f t="shared" si="237"/>
        <v>50.5</v>
      </c>
      <c r="S3732" t="s">
        <v>8321</v>
      </c>
      <c r="T3732" t="s">
        <v>8322</v>
      </c>
    </row>
    <row r="3733" spans="1:20" ht="42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5"/>
        <v>42014.140972222223</v>
      </c>
      <c r="K3733">
        <v>1418234646</v>
      </c>
      <c r="L3733" s="10">
        <f t="shared" si="236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11.272727272727268</v>
      </c>
      <c r="R3733" s="7">
        <f t="shared" si="237"/>
        <v>316</v>
      </c>
      <c r="S3733" t="s">
        <v>8321</v>
      </c>
      <c r="T3733" t="s">
        <v>8322</v>
      </c>
    </row>
    <row r="3734" spans="1:20" ht="42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5"/>
        <v>42028.5</v>
      </c>
      <c r="K3734">
        <v>1416932133</v>
      </c>
      <c r="L3734" s="10">
        <f t="shared" si="236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15.411764705882359</v>
      </c>
      <c r="R3734" s="7">
        <f t="shared" si="237"/>
        <v>67.5</v>
      </c>
      <c r="S3734" t="s">
        <v>8321</v>
      </c>
      <c r="T3734" t="s">
        <v>8322</v>
      </c>
    </row>
    <row r="3735" spans="1:20" ht="42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5"/>
        <v>42112.9375</v>
      </c>
      <c r="K3735">
        <v>1428539708</v>
      </c>
      <c r="L3735" s="10">
        <f t="shared" si="236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7">
        <f t="shared" si="237"/>
        <v>0</v>
      </c>
      <c r="S3735" t="s">
        <v>8321</v>
      </c>
      <c r="T3735" t="s">
        <v>8322</v>
      </c>
    </row>
    <row r="3736" spans="1:20" ht="42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5"/>
        <v>42149.901574074072</v>
      </c>
      <c r="K3736">
        <v>1427405896</v>
      </c>
      <c r="L3736" s="10">
        <f t="shared" si="236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28.466666666666661</v>
      </c>
      <c r="R3736" s="7">
        <f t="shared" si="237"/>
        <v>217</v>
      </c>
      <c r="S3736" t="s">
        <v>8321</v>
      </c>
      <c r="T3736" t="s">
        <v>8322</v>
      </c>
    </row>
    <row r="3737" spans="1:20" ht="28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5"/>
        <v>42152.693159722221</v>
      </c>
      <c r="K3737">
        <v>1430239089</v>
      </c>
      <c r="L3737" s="10">
        <f t="shared" si="236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13.33333333333333</v>
      </c>
      <c r="R3737" s="7">
        <f t="shared" si="237"/>
        <v>11</v>
      </c>
      <c r="S3737" t="s">
        <v>8321</v>
      </c>
      <c r="T3737" t="s">
        <v>8322</v>
      </c>
    </row>
    <row r="3738" spans="1:20" ht="42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5"/>
        <v>42086.75</v>
      </c>
      <c r="K3738">
        <v>1423847093</v>
      </c>
      <c r="L3738" s="10">
        <f t="shared" si="236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0.66666666666667096</v>
      </c>
      <c r="R3738" s="7">
        <f t="shared" si="237"/>
        <v>5.5</v>
      </c>
      <c r="S3738" t="s">
        <v>8321</v>
      </c>
      <c r="T3738" t="s">
        <v>8322</v>
      </c>
    </row>
    <row r="3739" spans="1:20" ht="28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5"/>
        <v>42320.290972222225</v>
      </c>
      <c r="K3739">
        <v>1445358903</v>
      </c>
      <c r="L3739" s="10">
        <f t="shared" si="236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21.428571428571431</v>
      </c>
      <c r="R3739" s="7">
        <f t="shared" si="237"/>
        <v>77</v>
      </c>
      <c r="S3739" t="s">
        <v>8321</v>
      </c>
      <c r="T3739" t="s">
        <v>8322</v>
      </c>
    </row>
    <row r="3740" spans="1:20" ht="28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5"/>
        <v>41835.916666666664</v>
      </c>
      <c r="K3740">
        <v>1403562705</v>
      </c>
      <c r="L3740" s="10">
        <f t="shared" si="236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18.000000000000004</v>
      </c>
      <c r="R3740" s="7">
        <f t="shared" si="237"/>
        <v>138</v>
      </c>
      <c r="S3740" t="s">
        <v>8321</v>
      </c>
      <c r="T3740" t="s">
        <v>8322</v>
      </c>
    </row>
    <row r="3741" spans="1:20" ht="42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5"/>
        <v>42568.449861111112</v>
      </c>
      <c r="K3741">
        <v>1467024468</v>
      </c>
      <c r="L3741" s="10">
        <f t="shared" si="236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20.125000000000004</v>
      </c>
      <c r="R3741" s="7">
        <f t="shared" si="237"/>
        <v>406.5</v>
      </c>
      <c r="S3741" t="s">
        <v>8321</v>
      </c>
      <c r="T3741" t="s">
        <v>8322</v>
      </c>
    </row>
    <row r="3742" spans="1:20" ht="42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5"/>
        <v>41863.079143518517</v>
      </c>
      <c r="K3742">
        <v>1405217355</v>
      </c>
      <c r="L3742" s="10">
        <f t="shared" si="236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17.900000000000006</v>
      </c>
      <c r="R3742" s="7">
        <f t="shared" si="237"/>
        <v>186</v>
      </c>
      <c r="S3742" t="s">
        <v>8321</v>
      </c>
      <c r="T3742" t="s">
        <v>8322</v>
      </c>
    </row>
    <row r="3743" spans="1:20" ht="42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5"/>
        <v>42355.920717592591</v>
      </c>
      <c r="K3743">
        <v>1447797950</v>
      </c>
      <c r="L3743" s="10">
        <f t="shared" si="236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7">
        <f t="shared" si="237"/>
        <v>0</v>
      </c>
      <c r="S3743" t="s">
        <v>8321</v>
      </c>
      <c r="T3743" t="s">
        <v>8322</v>
      </c>
    </row>
    <row r="3744" spans="1:20" ht="42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5"/>
        <v>41888.214629629627</v>
      </c>
      <c r="K3744">
        <v>1407388144</v>
      </c>
      <c r="L3744" s="10">
        <f t="shared" si="236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2.0000000000000018</v>
      </c>
      <c r="R3744" s="7">
        <f t="shared" si="237"/>
        <v>52</v>
      </c>
      <c r="S3744" t="s">
        <v>8321</v>
      </c>
      <c r="T3744" t="s">
        <v>8322</v>
      </c>
    </row>
    <row r="3745" spans="1:20" ht="28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5"/>
        <v>41823.710231481484</v>
      </c>
      <c r="K3745">
        <v>1401814964</v>
      </c>
      <c r="L3745" s="10">
        <f t="shared" si="236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7">
        <f t="shared" si="237"/>
        <v>0</v>
      </c>
      <c r="S3745" t="s">
        <v>8321</v>
      </c>
      <c r="T3745" t="s">
        <v>8322</v>
      </c>
    </row>
    <row r="3746" spans="1:20" ht="42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5"/>
        <v>41825.165972222225</v>
      </c>
      <c r="K3746">
        <v>1401823952</v>
      </c>
      <c r="L3746" s="10">
        <f t="shared" si="236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7">
        <f t="shared" si="237"/>
        <v>0</v>
      </c>
      <c r="S3746" t="s">
        <v>8321</v>
      </c>
      <c r="T3746" t="s">
        <v>8322</v>
      </c>
    </row>
    <row r="3747" spans="1:20" ht="42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5"/>
        <v>41861.697939814818</v>
      </c>
      <c r="K3747">
        <v>1405097102</v>
      </c>
      <c r="L3747" s="10">
        <f t="shared" si="236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9.9999999999999982</v>
      </c>
      <c r="R3747" s="7">
        <f t="shared" si="237"/>
        <v>5.5</v>
      </c>
      <c r="S3747" t="s">
        <v>8321</v>
      </c>
      <c r="T3747" t="s">
        <v>8322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5"/>
        <v>42651.389340277776</v>
      </c>
      <c r="K3748">
        <v>1473326439</v>
      </c>
      <c r="L3748" s="10">
        <f t="shared" si="236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2.376470588235291</v>
      </c>
      <c r="R3748" s="7">
        <f t="shared" si="237"/>
        <v>101.5</v>
      </c>
      <c r="S3748" t="s">
        <v>8321</v>
      </c>
      <c r="T3748" t="s">
        <v>8322</v>
      </c>
    </row>
    <row r="3749" spans="1:20" ht="28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5"/>
        <v>42190.957638888889</v>
      </c>
      <c r="K3749">
        <v>1433833896</v>
      </c>
      <c r="L3749" s="10">
        <f t="shared" si="236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1.0000000000000009</v>
      </c>
      <c r="R3749" s="7">
        <f t="shared" si="237"/>
        <v>13</v>
      </c>
      <c r="S3749" t="s">
        <v>8321</v>
      </c>
      <c r="T3749" t="s">
        <v>8322</v>
      </c>
    </row>
    <row r="3750" spans="1:20" ht="42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5"/>
        <v>42416.249305555553</v>
      </c>
      <c r="K3750">
        <v>1453827436</v>
      </c>
      <c r="L3750" s="10">
        <f t="shared" si="236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103.52</v>
      </c>
      <c r="R3750" s="7">
        <f t="shared" si="237"/>
        <v>2614</v>
      </c>
      <c r="S3750" t="s">
        <v>8321</v>
      </c>
      <c r="T3750" t="s">
        <v>8363</v>
      </c>
    </row>
    <row r="3751" spans="1:20" ht="42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5"/>
        <v>42489.165972222225</v>
      </c>
      <c r="K3751">
        <v>1459220588</v>
      </c>
      <c r="L3751" s="10">
        <f t="shared" si="236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105</v>
      </c>
      <c r="R3751" s="7">
        <f t="shared" si="237"/>
        <v>266</v>
      </c>
      <c r="S3751" t="s">
        <v>8321</v>
      </c>
      <c r="T3751" t="s">
        <v>8363</v>
      </c>
    </row>
    <row r="3752" spans="1:20" ht="85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5"/>
        <v>42045.332638888889</v>
      </c>
      <c r="K3752">
        <v>1421105608</v>
      </c>
      <c r="L3752" s="10">
        <f t="shared" si="236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100.44999999999999</v>
      </c>
      <c r="R3752" s="7">
        <f t="shared" si="237"/>
        <v>3027.5</v>
      </c>
      <c r="S3752" t="s">
        <v>8321</v>
      </c>
      <c r="T3752" t="s">
        <v>8363</v>
      </c>
    </row>
    <row r="3753" spans="1:20" ht="42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5"/>
        <v>42462.993900462956</v>
      </c>
      <c r="K3753">
        <v>1454460673</v>
      </c>
      <c r="L3753" s="10">
        <f t="shared" si="236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132.6</v>
      </c>
      <c r="R3753" s="7">
        <f t="shared" si="237"/>
        <v>668.5</v>
      </c>
      <c r="S3753" t="s">
        <v>8321</v>
      </c>
      <c r="T3753" t="s">
        <v>8363</v>
      </c>
    </row>
    <row r="3754" spans="1:20" ht="57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5"/>
        <v>42659.875</v>
      </c>
      <c r="K3754">
        <v>1473189335</v>
      </c>
      <c r="L3754" s="10">
        <f t="shared" si="236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112.99999999999999</v>
      </c>
      <c r="R3754" s="7">
        <f t="shared" si="237"/>
        <v>290</v>
      </c>
      <c r="S3754" t="s">
        <v>8321</v>
      </c>
      <c r="T3754" t="s">
        <v>8363</v>
      </c>
    </row>
    <row r="3755" spans="1:20" ht="42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5"/>
        <v>42158</v>
      </c>
      <c r="K3755">
        <v>1430768800</v>
      </c>
      <c r="L3755" s="10">
        <f t="shared" si="236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103.34</v>
      </c>
      <c r="R3755" s="7">
        <f t="shared" si="237"/>
        <v>2598.5</v>
      </c>
      <c r="S3755" t="s">
        <v>8321</v>
      </c>
      <c r="T3755" t="s">
        <v>8363</v>
      </c>
    </row>
    <row r="3756" spans="1:20" ht="42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5"/>
        <v>41846.207638888889</v>
      </c>
      <c r="K3756">
        <v>1403125737</v>
      </c>
      <c r="L3756" s="10">
        <f t="shared" si="236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120</v>
      </c>
      <c r="R3756" s="7">
        <f t="shared" si="237"/>
        <v>1513.5</v>
      </c>
      <c r="S3756" t="s">
        <v>8321</v>
      </c>
      <c r="T3756" t="s">
        <v>8363</v>
      </c>
    </row>
    <row r="3757" spans="1:20" ht="42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5"/>
        <v>42475.866979166662</v>
      </c>
      <c r="K3757">
        <v>1458161307</v>
      </c>
      <c r="L3757" s="10">
        <f t="shared" si="236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129.63636363636363</v>
      </c>
      <c r="R3757" s="7">
        <f t="shared" si="237"/>
        <v>370.5</v>
      </c>
      <c r="S3757" t="s">
        <v>8321</v>
      </c>
      <c r="T3757" t="s">
        <v>8363</v>
      </c>
    </row>
    <row r="3758" spans="1:20" ht="42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5"/>
        <v>41801.814791666664</v>
      </c>
      <c r="K3758">
        <v>1399923198</v>
      </c>
      <c r="L3758" s="10">
        <f t="shared" si="236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101.11111111111111</v>
      </c>
      <c r="R3758" s="7">
        <f t="shared" si="237"/>
        <v>2283.5</v>
      </c>
      <c r="S3758" t="s">
        <v>8321</v>
      </c>
      <c r="T3758" t="s">
        <v>8363</v>
      </c>
    </row>
    <row r="3759" spans="1:20" ht="42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5"/>
        <v>41974.850868055553</v>
      </c>
      <c r="K3759">
        <v>1415737515</v>
      </c>
      <c r="L3759" s="10">
        <f t="shared" si="236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108.51428571428572</v>
      </c>
      <c r="R3759" s="7">
        <f t="shared" si="237"/>
        <v>1924</v>
      </c>
      <c r="S3759" t="s">
        <v>8321</v>
      </c>
      <c r="T3759" t="s">
        <v>8363</v>
      </c>
    </row>
    <row r="3760" spans="1:20" ht="28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5"/>
        <v>41778.208333333336</v>
      </c>
      <c r="K3760">
        <v>1397819938</v>
      </c>
      <c r="L3760" s="10">
        <f t="shared" si="236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102.33333333333334</v>
      </c>
      <c r="R3760" s="7">
        <f t="shared" si="237"/>
        <v>780.5</v>
      </c>
      <c r="S3760" t="s">
        <v>8321</v>
      </c>
      <c r="T3760" t="s">
        <v>8363</v>
      </c>
    </row>
    <row r="3761" spans="1:20" ht="28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5"/>
        <v>42242.108252314814</v>
      </c>
      <c r="K3761">
        <v>1435372553</v>
      </c>
      <c r="L3761" s="10">
        <f t="shared" si="236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110.24424999999999</v>
      </c>
      <c r="R3761" s="7">
        <f t="shared" si="237"/>
        <v>2248.8850000000002</v>
      </c>
      <c r="S3761" t="s">
        <v>8321</v>
      </c>
      <c r="T3761" t="s">
        <v>8363</v>
      </c>
    </row>
    <row r="3762" spans="1:20" ht="42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5"/>
        <v>41764.525300925925</v>
      </c>
      <c r="K3762">
        <v>1397133386</v>
      </c>
      <c r="L3762" s="10">
        <f t="shared" si="236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101.0154</v>
      </c>
      <c r="R3762" s="7">
        <f t="shared" si="237"/>
        <v>2570.8850000000002</v>
      </c>
      <c r="S3762" t="s">
        <v>8321</v>
      </c>
      <c r="T3762" t="s">
        <v>8363</v>
      </c>
    </row>
    <row r="3763" spans="1:20" ht="42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5"/>
        <v>42226.958333333328</v>
      </c>
      <c r="K3763">
        <v>1434625937</v>
      </c>
      <c r="L3763" s="10">
        <f t="shared" si="236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100</v>
      </c>
      <c r="R3763" s="7">
        <f t="shared" si="237"/>
        <v>251.5</v>
      </c>
      <c r="S3763" t="s">
        <v>8321</v>
      </c>
      <c r="T3763" t="s">
        <v>8363</v>
      </c>
    </row>
    <row r="3764" spans="1:20" ht="42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5"/>
        <v>42218.813530092593</v>
      </c>
      <c r="K3764">
        <v>1436383889</v>
      </c>
      <c r="L3764" s="10">
        <f t="shared" si="236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106.24</v>
      </c>
      <c r="R3764" s="7">
        <f t="shared" si="237"/>
        <v>678</v>
      </c>
      <c r="S3764" t="s">
        <v>8321</v>
      </c>
      <c r="T3764" t="s">
        <v>8363</v>
      </c>
    </row>
    <row r="3765" spans="1:20" ht="28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5"/>
        <v>42095.708634259259</v>
      </c>
      <c r="K3765">
        <v>1425319226</v>
      </c>
      <c r="L3765" s="10">
        <f t="shared" si="236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100</v>
      </c>
      <c r="R3765" s="7">
        <f t="shared" si="237"/>
        <v>2538.5</v>
      </c>
      <c r="S3765" t="s">
        <v>8321</v>
      </c>
      <c r="T3765" t="s">
        <v>8363</v>
      </c>
    </row>
    <row r="3766" spans="1:20" ht="42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5"/>
        <v>42519.024999999994</v>
      </c>
      <c r="K3766">
        <v>1462824832</v>
      </c>
      <c r="L3766" s="10">
        <f t="shared" si="236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100</v>
      </c>
      <c r="R3766" s="7">
        <f t="shared" si="237"/>
        <v>763.5</v>
      </c>
      <c r="S3766" t="s">
        <v>8321</v>
      </c>
      <c r="T3766" t="s">
        <v>8363</v>
      </c>
    </row>
    <row r="3767" spans="1:20" ht="42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5"/>
        <v>41850.776412037041</v>
      </c>
      <c r="K3767">
        <v>1404153482</v>
      </c>
      <c r="L3767" s="10">
        <f t="shared" si="236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113.45714285714286</v>
      </c>
      <c r="R3767" s="7">
        <f t="shared" si="237"/>
        <v>4024.5</v>
      </c>
      <c r="S3767" t="s">
        <v>8321</v>
      </c>
      <c r="T3767" t="s">
        <v>8363</v>
      </c>
    </row>
    <row r="3768" spans="1:20" ht="42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5"/>
        <v>41823.167187500003</v>
      </c>
      <c r="K3768">
        <v>1401336045</v>
      </c>
      <c r="L3768" s="10">
        <f t="shared" si="236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102.65010000000001</v>
      </c>
      <c r="R3768" s="7">
        <f t="shared" si="237"/>
        <v>5180.5050000000001</v>
      </c>
      <c r="S3768" t="s">
        <v>8321</v>
      </c>
      <c r="T3768" t="s">
        <v>8363</v>
      </c>
    </row>
    <row r="3769" spans="1:20" ht="42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5"/>
        <v>42064.207638888889</v>
      </c>
      <c r="K3769">
        <v>1423960097</v>
      </c>
      <c r="L3769" s="10">
        <f t="shared" si="236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116.75</v>
      </c>
      <c r="R3769" s="7">
        <f t="shared" si="237"/>
        <v>1195.5</v>
      </c>
      <c r="S3769" t="s">
        <v>8321</v>
      </c>
      <c r="T3769" t="s">
        <v>8363</v>
      </c>
    </row>
    <row r="3770" spans="1:20" ht="42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5"/>
        <v>41802.727893518517</v>
      </c>
      <c r="K3770">
        <v>1400002090</v>
      </c>
      <c r="L3770" s="10">
        <f t="shared" si="236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ref="Q3770:Q3833" si="238">(1+((E3770-D3770)/D3770))*100</f>
        <v>107.65274999999998</v>
      </c>
      <c r="R3770" s="7">
        <f t="shared" si="237"/>
        <v>2182.0549999999998</v>
      </c>
      <c r="S3770" t="s">
        <v>8321</v>
      </c>
      <c r="T3770" t="s">
        <v>8363</v>
      </c>
    </row>
    <row r="3771" spans="1:20" ht="42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5"/>
        <v>42475.598136574074</v>
      </c>
      <c r="K3771">
        <v>1458138079</v>
      </c>
      <c r="L3771" s="10">
        <f t="shared" si="236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8"/>
        <v>100</v>
      </c>
      <c r="R3771" s="7">
        <f t="shared" si="237"/>
        <v>557.5</v>
      </c>
      <c r="S3771" t="s">
        <v>8321</v>
      </c>
      <c r="T3771" t="s">
        <v>8363</v>
      </c>
    </row>
    <row r="3772" spans="1:20" ht="42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5"/>
        <v>42168.930671296301</v>
      </c>
      <c r="K3772">
        <v>1431642010</v>
      </c>
      <c r="L3772" s="10">
        <f t="shared" si="236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8"/>
        <v>100</v>
      </c>
      <c r="R3772" s="7">
        <f t="shared" si="237"/>
        <v>1010</v>
      </c>
      <c r="S3772" t="s">
        <v>8321</v>
      </c>
      <c r="T3772" t="s">
        <v>8363</v>
      </c>
    </row>
    <row r="3773" spans="1:20" ht="28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5"/>
        <v>42508</v>
      </c>
      <c r="K3773">
        <v>1462307652</v>
      </c>
      <c r="L3773" s="10">
        <f t="shared" si="236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8"/>
        <v>146</v>
      </c>
      <c r="R3773" s="7">
        <f t="shared" si="237"/>
        <v>749</v>
      </c>
      <c r="S3773" t="s">
        <v>8321</v>
      </c>
      <c r="T3773" t="s">
        <v>8363</v>
      </c>
    </row>
    <row r="3774" spans="1:20" ht="42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5"/>
        <v>42703.25</v>
      </c>
      <c r="K3774">
        <v>1478616506</v>
      </c>
      <c r="L3774" s="10">
        <f t="shared" si="236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8"/>
        <v>110.2</v>
      </c>
      <c r="R3774" s="7">
        <f t="shared" si="237"/>
        <v>2771.5</v>
      </c>
      <c r="S3774" t="s">
        <v>8321</v>
      </c>
      <c r="T3774" t="s">
        <v>8363</v>
      </c>
    </row>
    <row r="3775" spans="1:20" ht="28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5"/>
        <v>42689.088888888888</v>
      </c>
      <c r="K3775">
        <v>1476317247</v>
      </c>
      <c r="L3775" s="10">
        <f t="shared" si="236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8"/>
        <v>108.2</v>
      </c>
      <c r="R3775" s="7">
        <f t="shared" si="237"/>
        <v>2733.5</v>
      </c>
      <c r="S3775" t="s">
        <v>8321</v>
      </c>
      <c r="T3775" t="s">
        <v>8363</v>
      </c>
    </row>
    <row r="3776" spans="1:20" ht="42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5"/>
        <v>42103.792303240742</v>
      </c>
      <c r="K3776">
        <v>1427223655</v>
      </c>
      <c r="L3776" s="10">
        <f t="shared" si="236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8"/>
        <v>100</v>
      </c>
      <c r="R3776" s="7">
        <f t="shared" si="237"/>
        <v>1262.5</v>
      </c>
      <c r="S3776" t="s">
        <v>8321</v>
      </c>
      <c r="T3776" t="s">
        <v>8363</v>
      </c>
    </row>
    <row r="3777" spans="1:20" ht="42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5"/>
        <v>42103.166666666672</v>
      </c>
      <c r="K3777">
        <v>1426199843</v>
      </c>
      <c r="L3777" s="10">
        <f t="shared" si="236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8"/>
        <v>100.25</v>
      </c>
      <c r="R3777" s="7">
        <f t="shared" si="237"/>
        <v>1009.5</v>
      </c>
      <c r="S3777" t="s">
        <v>8321</v>
      </c>
      <c r="T3777" t="s">
        <v>8363</v>
      </c>
    </row>
    <row r="3778" spans="1:20" ht="57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5"/>
        <v>41852.041666666664</v>
      </c>
      <c r="K3778">
        <v>1403599778</v>
      </c>
      <c r="L3778" s="10">
        <f t="shared" si="236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8"/>
        <v>106.71250000000001</v>
      </c>
      <c r="R3778" s="7">
        <f t="shared" si="237"/>
        <v>4315.5</v>
      </c>
      <c r="S3778" t="s">
        <v>8321</v>
      </c>
      <c r="T3778" t="s">
        <v>8363</v>
      </c>
    </row>
    <row r="3779" spans="1:20" ht="42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9">(((I3779/60)/60)/24)+DATE(1970,1,1)</f>
        <v>41909.166666666664</v>
      </c>
      <c r="K3779">
        <v>1409884821</v>
      </c>
      <c r="L3779" s="10">
        <f t="shared" ref="L3779:L3842" si="240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8"/>
        <v>143.19999999999999</v>
      </c>
      <c r="R3779" s="7">
        <f t="shared" ref="R3779:R3842" si="241">AVERAGE(E3779,N3779)</f>
        <v>1461.5</v>
      </c>
      <c r="S3779" t="s">
        <v>8321</v>
      </c>
      <c r="T3779" t="s">
        <v>8363</v>
      </c>
    </row>
    <row r="3780" spans="1:20" ht="28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9"/>
        <v>42049.819212962961</v>
      </c>
      <c r="K3780">
        <v>1418758780</v>
      </c>
      <c r="L3780" s="10">
        <f t="shared" si="240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105.04166666666666</v>
      </c>
      <c r="R3780" s="7">
        <f t="shared" si="241"/>
        <v>1278.5</v>
      </c>
      <c r="S3780" t="s">
        <v>8321</v>
      </c>
      <c r="T3780" t="s">
        <v>8363</v>
      </c>
    </row>
    <row r="3781" spans="1:20" ht="28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9"/>
        <v>42455.693750000006</v>
      </c>
      <c r="K3781">
        <v>1456421940</v>
      </c>
      <c r="L3781" s="10">
        <f t="shared" si="240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103.98</v>
      </c>
      <c r="R3781" s="7">
        <f t="shared" si="241"/>
        <v>7856</v>
      </c>
      <c r="S3781" t="s">
        <v>8321</v>
      </c>
      <c r="T3781" t="s">
        <v>8363</v>
      </c>
    </row>
    <row r="3782" spans="1:20" ht="42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9"/>
        <v>42198.837499999994</v>
      </c>
      <c r="K3782">
        <v>1433999785</v>
      </c>
      <c r="L3782" s="10">
        <f t="shared" si="240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120</v>
      </c>
      <c r="R3782" s="7">
        <f t="shared" si="241"/>
        <v>1515</v>
      </c>
      <c r="S3782" t="s">
        <v>8321</v>
      </c>
      <c r="T3782" t="s">
        <v>8363</v>
      </c>
    </row>
    <row r="3783" spans="1:20" ht="42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9"/>
        <v>41890.882928240739</v>
      </c>
      <c r="K3783">
        <v>1408050685</v>
      </c>
      <c r="L3783" s="10">
        <f t="shared" si="240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109.66666666666667</v>
      </c>
      <c r="R3783" s="7">
        <f t="shared" si="241"/>
        <v>2493.5</v>
      </c>
      <c r="S3783" t="s">
        <v>8321</v>
      </c>
      <c r="T3783" t="s">
        <v>8363</v>
      </c>
    </row>
    <row r="3784" spans="1:20" ht="42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9"/>
        <v>42575.958333333328</v>
      </c>
      <c r="K3784">
        <v>1466887297</v>
      </c>
      <c r="L3784" s="10">
        <f t="shared" si="240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101.75</v>
      </c>
      <c r="R3784" s="7">
        <f t="shared" si="241"/>
        <v>1031</v>
      </c>
      <c r="S3784" t="s">
        <v>8321</v>
      </c>
      <c r="T3784" t="s">
        <v>8363</v>
      </c>
    </row>
    <row r="3785" spans="1:20" ht="42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9"/>
        <v>42444.666666666672</v>
      </c>
      <c r="K3785">
        <v>1455938520</v>
      </c>
      <c r="L3785" s="10">
        <f t="shared" si="240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128.91666666666666</v>
      </c>
      <c r="R3785" s="7">
        <f t="shared" si="241"/>
        <v>785.5</v>
      </c>
      <c r="S3785" t="s">
        <v>8321</v>
      </c>
      <c r="T3785" t="s">
        <v>8363</v>
      </c>
    </row>
    <row r="3786" spans="1:20" ht="42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9"/>
        <v>42561.980694444443</v>
      </c>
      <c r="K3786">
        <v>1465601532</v>
      </c>
      <c r="L3786" s="10">
        <f t="shared" si="240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114.99999999999999</v>
      </c>
      <c r="R3786" s="7">
        <f t="shared" si="241"/>
        <v>580</v>
      </c>
      <c r="S3786" t="s">
        <v>8321</v>
      </c>
      <c r="T3786" t="s">
        <v>8363</v>
      </c>
    </row>
    <row r="3787" spans="1:20" ht="42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9"/>
        <v>42584.418749999997</v>
      </c>
      <c r="K3787">
        <v>1467040769</v>
      </c>
      <c r="L3787" s="10">
        <f t="shared" si="240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150.74999999999997</v>
      </c>
      <c r="R3787" s="7">
        <f t="shared" si="241"/>
        <v>1522.5</v>
      </c>
      <c r="S3787" t="s">
        <v>8321</v>
      </c>
      <c r="T3787" t="s">
        <v>8363</v>
      </c>
    </row>
    <row r="3788" spans="1:20" ht="42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9"/>
        <v>42517.037905092591</v>
      </c>
      <c r="K3788">
        <v>1461718475</v>
      </c>
      <c r="L3788" s="10">
        <f t="shared" si="240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110.96666666666665</v>
      </c>
      <c r="R3788" s="7">
        <f t="shared" si="241"/>
        <v>3364.5</v>
      </c>
      <c r="S3788" t="s">
        <v>8321</v>
      </c>
      <c r="T3788" t="s">
        <v>8363</v>
      </c>
    </row>
    <row r="3789" spans="1:20" ht="42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9"/>
        <v>42196.165972222225</v>
      </c>
      <c r="K3789">
        <v>1434113406</v>
      </c>
      <c r="L3789" s="10">
        <f t="shared" si="240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100.28571428571429</v>
      </c>
      <c r="R3789" s="7">
        <f t="shared" si="241"/>
        <v>180.5</v>
      </c>
      <c r="S3789" t="s">
        <v>8321</v>
      </c>
      <c r="T3789" t="s">
        <v>8363</v>
      </c>
    </row>
    <row r="3790" spans="1:20" ht="71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9"/>
        <v>42361.679166666669</v>
      </c>
      <c r="K3790">
        <v>1448469719</v>
      </c>
      <c r="L3790" s="10">
        <f t="shared" si="240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0.66666666666667096</v>
      </c>
      <c r="R3790" s="7">
        <f t="shared" si="241"/>
        <v>250.5</v>
      </c>
      <c r="S3790" t="s">
        <v>8321</v>
      </c>
      <c r="T3790" t="s">
        <v>8363</v>
      </c>
    </row>
    <row r="3791" spans="1:20" ht="42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9"/>
        <v>42170.798819444448</v>
      </c>
      <c r="K3791">
        <v>1431630618</v>
      </c>
      <c r="L3791" s="10">
        <f t="shared" si="240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</v>
      </c>
      <c r="R3791" s="7">
        <f t="shared" si="241"/>
        <v>60</v>
      </c>
      <c r="S3791" t="s">
        <v>8321</v>
      </c>
      <c r="T3791" t="s">
        <v>8363</v>
      </c>
    </row>
    <row r="3792" spans="1:20" ht="42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9"/>
        <v>42696.708599537036</v>
      </c>
      <c r="K3792">
        <v>1477238423</v>
      </c>
      <c r="L3792" s="10">
        <f t="shared" si="240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7">
        <f t="shared" si="241"/>
        <v>0</v>
      </c>
      <c r="S3792" t="s">
        <v>8321</v>
      </c>
      <c r="T3792" t="s">
        <v>8363</v>
      </c>
    </row>
    <row r="3793" spans="1:20" ht="28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9"/>
        <v>41826.692037037035</v>
      </c>
      <c r="K3793">
        <v>1399480592</v>
      </c>
      <c r="L3793" s="10">
        <f t="shared" si="240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7">
        <f t="shared" si="241"/>
        <v>0</v>
      </c>
      <c r="S3793" t="s">
        <v>8321</v>
      </c>
      <c r="T3793" t="s">
        <v>8363</v>
      </c>
    </row>
    <row r="3794" spans="1:20" ht="28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9"/>
        <v>42200.447013888886</v>
      </c>
      <c r="K3794">
        <v>1434365022</v>
      </c>
      <c r="L3794" s="10">
        <f t="shared" si="240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0.28000000000000247</v>
      </c>
      <c r="R3794" s="7">
        <f t="shared" si="241"/>
        <v>18.5</v>
      </c>
      <c r="S3794" t="s">
        <v>8321</v>
      </c>
      <c r="T3794" t="s">
        <v>8363</v>
      </c>
    </row>
    <row r="3795" spans="1:20" ht="42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9"/>
        <v>41989.938993055555</v>
      </c>
      <c r="K3795">
        <v>1416954729</v>
      </c>
      <c r="L3795" s="10">
        <f t="shared" si="240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59.657142857142851</v>
      </c>
      <c r="R3795" s="7">
        <f t="shared" si="241"/>
        <v>2100</v>
      </c>
      <c r="S3795" t="s">
        <v>8321</v>
      </c>
      <c r="T3795" t="s">
        <v>8363</v>
      </c>
    </row>
    <row r="3796" spans="1:20" ht="42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9"/>
        <v>42162.58048611111</v>
      </c>
      <c r="K3796">
        <v>1431093354</v>
      </c>
      <c r="L3796" s="10">
        <f t="shared" si="240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1.0000000000000009</v>
      </c>
      <c r="R3796" s="7">
        <f t="shared" si="241"/>
        <v>25.5</v>
      </c>
      <c r="S3796" t="s">
        <v>8321</v>
      </c>
      <c r="T3796" t="s">
        <v>8363</v>
      </c>
    </row>
    <row r="3797" spans="1:20" ht="42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9"/>
        <v>42244.9375</v>
      </c>
      <c r="K3797">
        <v>1437042490</v>
      </c>
      <c r="L3797" s="10">
        <f t="shared" si="240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1.6666666666666718</v>
      </c>
      <c r="R3797" s="7">
        <f t="shared" si="241"/>
        <v>6</v>
      </c>
      <c r="S3797" t="s">
        <v>8321</v>
      </c>
      <c r="T3797" t="s">
        <v>8363</v>
      </c>
    </row>
    <row r="3798" spans="1:20" ht="42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9"/>
        <v>42749.029583333337</v>
      </c>
      <c r="K3798">
        <v>1479170556</v>
      </c>
      <c r="L3798" s="10">
        <f t="shared" si="240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4.4444444444402542E-3</v>
      </c>
      <c r="R3798" s="7">
        <f t="shared" si="241"/>
        <v>1</v>
      </c>
      <c r="S3798" t="s">
        <v>8321</v>
      </c>
      <c r="T3798" t="s">
        <v>8363</v>
      </c>
    </row>
    <row r="3799" spans="1:20" ht="42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9"/>
        <v>42114.881539351853</v>
      </c>
      <c r="K3799">
        <v>1426972165</v>
      </c>
      <c r="L3799" s="10">
        <f t="shared" si="240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89.666666666666671</v>
      </c>
      <c r="R3799" s="7">
        <f t="shared" si="241"/>
        <v>2708.5</v>
      </c>
      <c r="S3799" t="s">
        <v>8321</v>
      </c>
      <c r="T3799" t="s">
        <v>8363</v>
      </c>
    </row>
    <row r="3800" spans="1:20" ht="42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9"/>
        <v>41861.722777777781</v>
      </c>
      <c r="K3800">
        <v>1405099248</v>
      </c>
      <c r="L3800" s="10">
        <f t="shared" si="240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1.464285714285718</v>
      </c>
      <c r="R3800" s="7">
        <f t="shared" si="241"/>
        <v>515</v>
      </c>
      <c r="S3800" t="s">
        <v>8321</v>
      </c>
      <c r="T3800" t="s">
        <v>8363</v>
      </c>
    </row>
    <row r="3801" spans="1:20" ht="28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9"/>
        <v>42440.93105324074</v>
      </c>
      <c r="K3801">
        <v>1455142843</v>
      </c>
      <c r="L3801" s="10">
        <f t="shared" si="240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4.0200000000000014</v>
      </c>
      <c r="R3801" s="7">
        <f t="shared" si="241"/>
        <v>203</v>
      </c>
      <c r="S3801" t="s">
        <v>8321</v>
      </c>
      <c r="T3801" t="s">
        <v>8363</v>
      </c>
    </row>
    <row r="3802" spans="1:20" ht="42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9"/>
        <v>42015.207638888889</v>
      </c>
      <c r="K3802">
        <v>1418146883</v>
      </c>
      <c r="L3802" s="10">
        <f t="shared" si="240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4.0045454545454495</v>
      </c>
      <c r="R3802" s="7">
        <f t="shared" si="241"/>
        <v>448.5</v>
      </c>
      <c r="S3802" t="s">
        <v>8321</v>
      </c>
      <c r="T3802" t="s">
        <v>8363</v>
      </c>
    </row>
    <row r="3803" spans="1:20" ht="42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9"/>
        <v>42006.676111111112</v>
      </c>
      <c r="K3803">
        <v>1417536816</v>
      </c>
      <c r="L3803" s="10">
        <f t="shared" si="240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8.5200000000000049</v>
      </c>
      <c r="R3803" s="7">
        <f t="shared" si="241"/>
        <v>217.5</v>
      </c>
      <c r="S3803" t="s">
        <v>8321</v>
      </c>
      <c r="T3803" t="s">
        <v>8363</v>
      </c>
    </row>
    <row r="3804" spans="1:20" ht="42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9"/>
        <v>42299.126226851848</v>
      </c>
      <c r="K3804">
        <v>1442890906</v>
      </c>
      <c r="L3804" s="10">
        <f t="shared" si="240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7">
        <f t="shared" si="241"/>
        <v>0</v>
      </c>
      <c r="S3804" t="s">
        <v>8321</v>
      </c>
      <c r="T3804" t="s">
        <v>8363</v>
      </c>
    </row>
    <row r="3805" spans="1:20" ht="28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9"/>
        <v>42433.971851851849</v>
      </c>
      <c r="K3805">
        <v>1454541568</v>
      </c>
      <c r="L3805" s="10">
        <f t="shared" si="240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19.650000000000002</v>
      </c>
      <c r="R3805" s="7">
        <f t="shared" si="241"/>
        <v>1199</v>
      </c>
      <c r="S3805" t="s">
        <v>8321</v>
      </c>
      <c r="T3805" t="s">
        <v>8363</v>
      </c>
    </row>
    <row r="3806" spans="1:20" ht="42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9"/>
        <v>42582.291666666672</v>
      </c>
      <c r="K3806">
        <v>1465172024</v>
      </c>
      <c r="L3806" s="10">
        <f t="shared" si="240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7">
        <f t="shared" si="241"/>
        <v>0</v>
      </c>
      <c r="S3806" t="s">
        <v>8321</v>
      </c>
      <c r="T3806" t="s">
        <v>8363</v>
      </c>
    </row>
    <row r="3807" spans="1:20" ht="42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9"/>
        <v>41909.887037037035</v>
      </c>
      <c r="K3807">
        <v>1406668640</v>
      </c>
      <c r="L3807" s="10">
        <f t="shared" si="240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2.0000000000020002E-3</v>
      </c>
      <c r="R3807" s="7">
        <f t="shared" si="241"/>
        <v>2.5</v>
      </c>
      <c r="S3807" t="s">
        <v>8321</v>
      </c>
      <c r="T3807" t="s">
        <v>8363</v>
      </c>
    </row>
    <row r="3808" spans="1:20" ht="42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9"/>
        <v>41819.259039351848</v>
      </c>
      <c r="K3808">
        <v>1402294381</v>
      </c>
      <c r="L3808" s="10">
        <f t="shared" si="240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6.6666666666670427E-2</v>
      </c>
      <c r="R3808" s="7">
        <f t="shared" si="241"/>
        <v>3</v>
      </c>
      <c r="S3808" t="s">
        <v>8321</v>
      </c>
      <c r="T3808" t="s">
        <v>8363</v>
      </c>
    </row>
    <row r="3809" spans="1:20" ht="42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9"/>
        <v>42097.909016203703</v>
      </c>
      <c r="K3809">
        <v>1427492939</v>
      </c>
      <c r="L3809" s="10">
        <f t="shared" si="240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30.333333333333336</v>
      </c>
      <c r="R3809" s="7">
        <f t="shared" si="241"/>
        <v>232</v>
      </c>
      <c r="S3809" t="s">
        <v>8321</v>
      </c>
      <c r="T3809" t="s">
        <v>8363</v>
      </c>
    </row>
    <row r="3810" spans="1:20" ht="42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9"/>
        <v>42119.412256944444</v>
      </c>
      <c r="K3810">
        <v>1424775219</v>
      </c>
      <c r="L3810" s="10">
        <f t="shared" si="240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100</v>
      </c>
      <c r="R3810" s="7">
        <f t="shared" si="241"/>
        <v>512</v>
      </c>
      <c r="S3810" t="s">
        <v>8321</v>
      </c>
      <c r="T3810" t="s">
        <v>8322</v>
      </c>
    </row>
    <row r="3811" spans="1:20" ht="42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9"/>
        <v>41850.958333333336</v>
      </c>
      <c r="K3811">
        <v>1402403907</v>
      </c>
      <c r="L3811" s="10">
        <f t="shared" si="240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101.25</v>
      </c>
      <c r="R3811" s="7">
        <f t="shared" si="241"/>
        <v>1031.5</v>
      </c>
      <c r="S3811" t="s">
        <v>8321</v>
      </c>
      <c r="T3811" t="s">
        <v>8322</v>
      </c>
    </row>
    <row r="3812" spans="1:20" ht="42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9"/>
        <v>42084.807384259257</v>
      </c>
      <c r="K3812">
        <v>1424377358</v>
      </c>
      <c r="L3812" s="10">
        <f t="shared" si="240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121.73333333333333</v>
      </c>
      <c r="R3812" s="7">
        <f t="shared" si="241"/>
        <v>926</v>
      </c>
      <c r="S3812" t="s">
        <v>8321</v>
      </c>
      <c r="T3812" t="s">
        <v>8322</v>
      </c>
    </row>
    <row r="3813" spans="1:20" ht="42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9"/>
        <v>42521.458333333328</v>
      </c>
      <c r="K3813">
        <v>1461769373</v>
      </c>
      <c r="L3813" s="10">
        <f t="shared" si="240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330</v>
      </c>
      <c r="R3813" s="7">
        <f t="shared" si="241"/>
        <v>422</v>
      </c>
      <c r="S3813" t="s">
        <v>8321</v>
      </c>
      <c r="T3813" t="s">
        <v>8322</v>
      </c>
    </row>
    <row r="3814" spans="1:20" ht="42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9"/>
        <v>42156.165972222225</v>
      </c>
      <c r="K3814">
        <v>1429120908</v>
      </c>
      <c r="L3814" s="10">
        <f t="shared" si="240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109.55</v>
      </c>
      <c r="R3814" s="7">
        <f t="shared" si="241"/>
        <v>1101</v>
      </c>
      <c r="S3814" t="s">
        <v>8321</v>
      </c>
      <c r="T3814" t="s">
        <v>8322</v>
      </c>
    </row>
    <row r="3815" spans="1:20" ht="42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9"/>
        <v>42535.904861111107</v>
      </c>
      <c r="K3815">
        <v>1462603021</v>
      </c>
      <c r="L3815" s="10">
        <f t="shared" si="240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100.95190476190474</v>
      </c>
      <c r="R3815" s="7">
        <f t="shared" si="241"/>
        <v>1073.4949999999999</v>
      </c>
      <c r="S3815" t="s">
        <v>8321</v>
      </c>
      <c r="T3815" t="s">
        <v>8322</v>
      </c>
    </row>
    <row r="3816" spans="1:20" ht="42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9"/>
        <v>42095.165972222225</v>
      </c>
      <c r="K3816">
        <v>1424727712</v>
      </c>
      <c r="L3816" s="10">
        <f t="shared" si="240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140.13333333333333</v>
      </c>
      <c r="R3816" s="7">
        <f t="shared" si="241"/>
        <v>1068</v>
      </c>
      <c r="S3816" t="s">
        <v>8321</v>
      </c>
      <c r="T3816" t="s">
        <v>8322</v>
      </c>
    </row>
    <row r="3817" spans="1:20" ht="28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9"/>
        <v>42236.958333333328</v>
      </c>
      <c r="K3817">
        <v>1437545657</v>
      </c>
      <c r="L3817" s="10">
        <f t="shared" si="240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100.001</v>
      </c>
      <c r="R3817" s="7">
        <f t="shared" si="241"/>
        <v>510.005</v>
      </c>
      <c r="S3817" t="s">
        <v>8321</v>
      </c>
      <c r="T3817" t="s">
        <v>8322</v>
      </c>
    </row>
    <row r="3818" spans="1:20" ht="57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9"/>
        <v>41837.690081018518</v>
      </c>
      <c r="K3818">
        <v>1403022823</v>
      </c>
      <c r="L3818" s="10">
        <f t="shared" si="240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119.238</v>
      </c>
      <c r="R3818" s="7">
        <f t="shared" si="241"/>
        <v>912.78499999999997</v>
      </c>
      <c r="S3818" t="s">
        <v>8321</v>
      </c>
      <c r="T3818" t="s">
        <v>8322</v>
      </c>
    </row>
    <row r="3819" spans="1:20" ht="42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9"/>
        <v>42301.165972222225</v>
      </c>
      <c r="K3819">
        <v>1444236216</v>
      </c>
      <c r="L3819" s="10">
        <f t="shared" si="240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107.25</v>
      </c>
      <c r="R3819" s="7">
        <f t="shared" si="241"/>
        <v>1082.5</v>
      </c>
      <c r="S3819" t="s">
        <v>8321</v>
      </c>
      <c r="T3819" t="s">
        <v>8322</v>
      </c>
    </row>
    <row r="3820" spans="1:20" ht="42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9"/>
        <v>42075.800717592589</v>
      </c>
      <c r="K3820">
        <v>1423599182</v>
      </c>
      <c r="L3820" s="10">
        <f t="shared" si="240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228.00000000000003</v>
      </c>
      <c r="R3820" s="7">
        <f t="shared" si="241"/>
        <v>290</v>
      </c>
      <c r="S3820" t="s">
        <v>8321</v>
      </c>
      <c r="T3820" t="s">
        <v>8322</v>
      </c>
    </row>
    <row r="3821" spans="1:20" ht="42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9"/>
        <v>42202.876388888893</v>
      </c>
      <c r="K3821">
        <v>1435554104</v>
      </c>
      <c r="L3821" s="10">
        <f t="shared" si="240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106.4</v>
      </c>
      <c r="R3821" s="7">
        <f t="shared" si="241"/>
        <v>545</v>
      </c>
      <c r="S3821" t="s">
        <v>8321</v>
      </c>
      <c r="T3821" t="s">
        <v>8322</v>
      </c>
    </row>
    <row r="3822" spans="1:20" ht="42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9"/>
        <v>42190.651817129634</v>
      </c>
      <c r="K3822">
        <v>1433518717</v>
      </c>
      <c r="L3822" s="10">
        <f t="shared" si="240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143.33333333333334</v>
      </c>
      <c r="R3822" s="7">
        <f t="shared" si="241"/>
        <v>225</v>
      </c>
      <c r="S3822" t="s">
        <v>8321</v>
      </c>
      <c r="T3822" t="s">
        <v>8322</v>
      </c>
    </row>
    <row r="3823" spans="1:20" ht="42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9"/>
        <v>42373.180636574078</v>
      </c>
      <c r="K3823">
        <v>1449116407</v>
      </c>
      <c r="L3823" s="10">
        <f t="shared" si="240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104.54285714285714</v>
      </c>
      <c r="R3823" s="7">
        <f t="shared" si="241"/>
        <v>1852.5</v>
      </c>
      <c r="S3823" t="s">
        <v>8321</v>
      </c>
      <c r="T3823" t="s">
        <v>8322</v>
      </c>
    </row>
    <row r="3824" spans="1:20" ht="57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9"/>
        <v>42388.957638888889</v>
      </c>
      <c r="K3824">
        <v>1448136417</v>
      </c>
      <c r="L3824" s="10">
        <f t="shared" si="240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110.02000000000001</v>
      </c>
      <c r="R3824" s="7">
        <f t="shared" si="241"/>
        <v>2788.5</v>
      </c>
      <c r="S3824" t="s">
        <v>8321</v>
      </c>
      <c r="T3824" t="s">
        <v>8322</v>
      </c>
    </row>
    <row r="3825" spans="1:20" ht="42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9"/>
        <v>42205.165972222225</v>
      </c>
      <c r="K3825">
        <v>1434405044</v>
      </c>
      <c r="L3825" s="10">
        <f t="shared" si="240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106</v>
      </c>
      <c r="R3825" s="7">
        <f t="shared" si="241"/>
        <v>1345.5</v>
      </c>
      <c r="S3825" t="s">
        <v>8321</v>
      </c>
      <c r="T3825" t="s">
        <v>8322</v>
      </c>
    </row>
    <row r="3826" spans="1:20" ht="42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9"/>
        <v>42583.570138888885</v>
      </c>
      <c r="K3826">
        <v>1469026903</v>
      </c>
      <c r="L3826" s="10">
        <f t="shared" si="240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108</v>
      </c>
      <c r="R3826" s="7">
        <f t="shared" si="241"/>
        <v>138.5</v>
      </c>
      <c r="S3826" t="s">
        <v>8321</v>
      </c>
      <c r="T3826" t="s">
        <v>8322</v>
      </c>
    </row>
    <row r="3827" spans="1:20" ht="42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9"/>
        <v>42172.069606481484</v>
      </c>
      <c r="K3827">
        <v>1432690814</v>
      </c>
      <c r="L3827" s="10">
        <f t="shared" si="240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105.42</v>
      </c>
      <c r="R3827" s="7">
        <f t="shared" si="241"/>
        <v>2660</v>
      </c>
      <c r="S3827" t="s">
        <v>8321</v>
      </c>
      <c r="T3827" t="s">
        <v>8322</v>
      </c>
    </row>
    <row r="3828" spans="1:20" ht="28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9"/>
        <v>42131.423541666663</v>
      </c>
      <c r="K3828">
        <v>1428401394</v>
      </c>
      <c r="L3828" s="10">
        <f t="shared" si="240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119.16666666666667</v>
      </c>
      <c r="R3828" s="7">
        <f t="shared" si="241"/>
        <v>370.5</v>
      </c>
      <c r="S3828" t="s">
        <v>8321</v>
      </c>
      <c r="T3828" t="s">
        <v>8322</v>
      </c>
    </row>
    <row r="3829" spans="1:20" ht="57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9"/>
        <v>42090</v>
      </c>
      <c r="K3829">
        <v>1422656201</v>
      </c>
      <c r="L3829" s="10">
        <f t="shared" si="240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152.66666666666666</v>
      </c>
      <c r="R3829" s="7">
        <f t="shared" si="241"/>
        <v>2322.5</v>
      </c>
      <c r="S3829" t="s">
        <v>8321</v>
      </c>
      <c r="T3829" t="s">
        <v>8322</v>
      </c>
    </row>
    <row r="3830" spans="1:20" ht="42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9"/>
        <v>42004.569293981483</v>
      </c>
      <c r="K3830">
        <v>1414845587</v>
      </c>
      <c r="L3830" s="10">
        <f t="shared" si="240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100</v>
      </c>
      <c r="R3830" s="7">
        <f t="shared" si="241"/>
        <v>2514</v>
      </c>
      <c r="S3830" t="s">
        <v>8321</v>
      </c>
      <c r="T3830" t="s">
        <v>8322</v>
      </c>
    </row>
    <row r="3831" spans="1:20" ht="42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9"/>
        <v>42613.865405092598</v>
      </c>
      <c r="K3831">
        <v>1470948371</v>
      </c>
      <c r="L3831" s="10">
        <f t="shared" si="240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100.2</v>
      </c>
      <c r="R3831" s="7">
        <f t="shared" si="241"/>
        <v>254.5</v>
      </c>
      <c r="S3831" t="s">
        <v>8321</v>
      </c>
      <c r="T3831" t="s">
        <v>8322</v>
      </c>
    </row>
    <row r="3832" spans="1:20" ht="42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9"/>
        <v>42517.740868055553</v>
      </c>
      <c r="K3832">
        <v>1463161611</v>
      </c>
      <c r="L3832" s="10">
        <f t="shared" si="240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225</v>
      </c>
      <c r="R3832" s="7">
        <f t="shared" si="241"/>
        <v>114</v>
      </c>
      <c r="S3832" t="s">
        <v>8321</v>
      </c>
      <c r="T3832" t="s">
        <v>8322</v>
      </c>
    </row>
    <row r="3833" spans="1:20" ht="42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9"/>
        <v>41948.890567129631</v>
      </c>
      <c r="K3833">
        <v>1413404545</v>
      </c>
      <c r="L3833" s="10">
        <f t="shared" si="240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106.02199999999999</v>
      </c>
      <c r="R3833" s="7">
        <f t="shared" si="241"/>
        <v>269.55500000000001</v>
      </c>
      <c r="S3833" t="s">
        <v>8321</v>
      </c>
      <c r="T3833" t="s">
        <v>8322</v>
      </c>
    </row>
    <row r="3834" spans="1:20" ht="42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9"/>
        <v>42420.114988425921</v>
      </c>
      <c r="K3834">
        <v>1452048335</v>
      </c>
      <c r="L3834" s="10">
        <f t="shared" si="240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ref="Q3834:Q3897" si="242">(1+((E3834-D3834)/D3834))*100</f>
        <v>104.66666666666666</v>
      </c>
      <c r="R3834" s="7">
        <f t="shared" si="241"/>
        <v>632.5</v>
      </c>
      <c r="S3834" t="s">
        <v>8321</v>
      </c>
      <c r="T3834" t="s">
        <v>8322</v>
      </c>
    </row>
    <row r="3835" spans="1:20" ht="42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9"/>
        <v>41974.797916666663</v>
      </c>
      <c r="K3835">
        <v>1416516972</v>
      </c>
      <c r="L3835" s="10">
        <f t="shared" si="240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42"/>
        <v>116.66666666666667</v>
      </c>
      <c r="R3835" s="7">
        <f t="shared" si="241"/>
        <v>710</v>
      </c>
      <c r="S3835" t="s">
        <v>8321</v>
      </c>
      <c r="T3835" t="s">
        <v>8322</v>
      </c>
    </row>
    <row r="3836" spans="1:20" ht="42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9"/>
        <v>42173.445219907408</v>
      </c>
      <c r="K3836">
        <v>1432032067</v>
      </c>
      <c r="L3836" s="10">
        <f t="shared" si="240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42"/>
        <v>109.03333333333333</v>
      </c>
      <c r="R3836" s="7">
        <f t="shared" si="241"/>
        <v>1664</v>
      </c>
      <c r="S3836" t="s">
        <v>8321</v>
      </c>
      <c r="T3836" t="s">
        <v>8322</v>
      </c>
    </row>
    <row r="3837" spans="1:20" ht="42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9"/>
        <v>42481.94222222222</v>
      </c>
      <c r="K3837">
        <v>1459463808</v>
      </c>
      <c r="L3837" s="10">
        <f t="shared" si="240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42"/>
        <v>160</v>
      </c>
      <c r="R3837" s="7">
        <f t="shared" si="241"/>
        <v>164</v>
      </c>
      <c r="S3837" t="s">
        <v>8321</v>
      </c>
      <c r="T3837" t="s">
        <v>8322</v>
      </c>
    </row>
    <row r="3838" spans="1:20" ht="42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9"/>
        <v>42585.172916666663</v>
      </c>
      <c r="K3838">
        <v>1467497652</v>
      </c>
      <c r="L3838" s="10">
        <f t="shared" si="240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42"/>
        <v>112.5</v>
      </c>
      <c r="R3838" s="7">
        <f t="shared" si="241"/>
        <v>457</v>
      </c>
      <c r="S3838" t="s">
        <v>8321</v>
      </c>
      <c r="T3838" t="s">
        <v>8322</v>
      </c>
    </row>
    <row r="3839" spans="1:20" ht="28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9"/>
        <v>42188.765717592592</v>
      </c>
      <c r="K3839">
        <v>1432837358</v>
      </c>
      <c r="L3839" s="10">
        <f t="shared" si="240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42"/>
        <v>102.1</v>
      </c>
      <c r="R3839" s="7">
        <f t="shared" si="241"/>
        <v>1029.5</v>
      </c>
      <c r="S3839" t="s">
        <v>8321</v>
      </c>
      <c r="T3839" t="s">
        <v>8322</v>
      </c>
    </row>
    <row r="3840" spans="1:20" ht="57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9"/>
        <v>42146.710752314815</v>
      </c>
      <c r="K3840">
        <v>1429722209</v>
      </c>
      <c r="L3840" s="10">
        <f t="shared" si="240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42"/>
        <v>100.824</v>
      </c>
      <c r="R3840" s="7">
        <f t="shared" si="241"/>
        <v>50462</v>
      </c>
      <c r="S3840" t="s">
        <v>8321</v>
      </c>
      <c r="T3840" t="s">
        <v>8322</v>
      </c>
    </row>
    <row r="3841" spans="1:20" ht="42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9"/>
        <v>42215.142638888887</v>
      </c>
      <c r="K3841">
        <v>1433042724</v>
      </c>
      <c r="L3841" s="10">
        <f t="shared" si="240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42"/>
        <v>101.25</v>
      </c>
      <c r="R3841" s="7">
        <f t="shared" si="241"/>
        <v>1028.5</v>
      </c>
      <c r="S3841" t="s">
        <v>8321</v>
      </c>
      <c r="T3841" t="s">
        <v>8322</v>
      </c>
    </row>
    <row r="3842" spans="1:20" ht="42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9"/>
        <v>42457.660057870366</v>
      </c>
      <c r="K3842">
        <v>1457023829</v>
      </c>
      <c r="L3842" s="10">
        <f t="shared" si="240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42"/>
        <v>6500</v>
      </c>
      <c r="R3842" s="7">
        <f t="shared" si="241"/>
        <v>34</v>
      </c>
      <c r="S3842" t="s">
        <v>8321</v>
      </c>
      <c r="T3842" t="s">
        <v>8322</v>
      </c>
    </row>
    <row r="3843" spans="1:20" ht="42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3">(((I3843/60)/60)/24)+DATE(1970,1,1)</f>
        <v>41840.785729166666</v>
      </c>
      <c r="K3843">
        <v>1400698287</v>
      </c>
      <c r="L3843" s="10">
        <f t="shared" ref="L3843:L3906" si="244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2"/>
        <v>8.720000000000006</v>
      </c>
      <c r="R3843" s="7">
        <f t="shared" ref="R3843:R3906" si="245">AVERAGE(E3843,N3843)</f>
        <v>453</v>
      </c>
      <c r="S3843" t="s">
        <v>8321</v>
      </c>
      <c r="T3843" t="s">
        <v>8322</v>
      </c>
    </row>
    <row r="3844" spans="1:20" ht="42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3"/>
        <v>41770.493657407409</v>
      </c>
      <c r="K3844">
        <v>1397217052</v>
      </c>
      <c r="L3844" s="10">
        <f t="shared" si="244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21.940000000000005</v>
      </c>
      <c r="R3844" s="7">
        <f t="shared" si="245"/>
        <v>560</v>
      </c>
      <c r="S3844" t="s">
        <v>8321</v>
      </c>
      <c r="T3844" t="s">
        <v>8322</v>
      </c>
    </row>
    <row r="3845" spans="1:20" ht="42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3"/>
        <v>41791.072500000002</v>
      </c>
      <c r="K3845">
        <v>1399427064</v>
      </c>
      <c r="L3845" s="10">
        <f t="shared" si="244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21.299999999999997</v>
      </c>
      <c r="R3845" s="7">
        <f t="shared" si="245"/>
        <v>542</v>
      </c>
      <c r="S3845" t="s">
        <v>8321</v>
      </c>
      <c r="T3845" t="s">
        <v>8322</v>
      </c>
    </row>
    <row r="3846" spans="1:20" ht="42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3"/>
        <v>41793.290972222225</v>
      </c>
      <c r="K3846">
        <v>1399474134</v>
      </c>
      <c r="L3846" s="10">
        <f t="shared" si="244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41.489795918367342</v>
      </c>
      <c r="R3846" s="7">
        <f t="shared" si="245"/>
        <v>2058</v>
      </c>
      <c r="S3846" t="s">
        <v>8321</v>
      </c>
      <c r="T3846" t="s">
        <v>8322</v>
      </c>
    </row>
    <row r="3847" spans="1:20" ht="57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3"/>
        <v>42278.627013888887</v>
      </c>
      <c r="K3847">
        <v>1441119774</v>
      </c>
      <c r="L3847" s="10">
        <f t="shared" si="244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2.1050000000000013</v>
      </c>
      <c r="R3847" s="7">
        <f t="shared" si="245"/>
        <v>427</v>
      </c>
      <c r="S3847" t="s">
        <v>8321</v>
      </c>
      <c r="T3847" t="s">
        <v>8322</v>
      </c>
    </row>
    <row r="3848" spans="1:20" ht="42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3"/>
        <v>41916.290972222225</v>
      </c>
      <c r="K3848">
        <v>1409721542</v>
      </c>
      <c r="L3848" s="10">
        <f t="shared" si="244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2.7000000000000024</v>
      </c>
      <c r="R3848" s="7">
        <f t="shared" si="245"/>
        <v>98.5</v>
      </c>
      <c r="S3848" t="s">
        <v>8321</v>
      </c>
      <c r="T3848" t="s">
        <v>8322</v>
      </c>
    </row>
    <row r="3849" spans="1:20" ht="42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3"/>
        <v>42204.224432870367</v>
      </c>
      <c r="K3849">
        <v>1433395391</v>
      </c>
      <c r="L3849" s="10">
        <f t="shared" si="244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16.161904761904765</v>
      </c>
      <c r="R3849" s="7">
        <f t="shared" si="245"/>
        <v>853</v>
      </c>
      <c r="S3849" t="s">
        <v>8321</v>
      </c>
      <c r="T3849" t="s">
        <v>8322</v>
      </c>
    </row>
    <row r="3850" spans="1:20" ht="42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3"/>
        <v>42295.817002314812</v>
      </c>
      <c r="K3850">
        <v>1442604989</v>
      </c>
      <c r="L3850" s="10">
        <f t="shared" si="244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16.376923076923077</v>
      </c>
      <c r="R3850" s="7">
        <f t="shared" si="245"/>
        <v>1086</v>
      </c>
      <c r="S3850" t="s">
        <v>8321</v>
      </c>
      <c r="T3850" t="s">
        <v>8322</v>
      </c>
    </row>
    <row r="3851" spans="1:20" ht="42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3"/>
        <v>42166.767175925925</v>
      </c>
      <c r="K3851">
        <v>1431455084</v>
      </c>
      <c r="L3851" s="10">
        <f t="shared" si="244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7.0433333333333348</v>
      </c>
      <c r="R3851" s="7">
        <f t="shared" si="245"/>
        <v>1070.5</v>
      </c>
      <c r="S3851" t="s">
        <v>8321</v>
      </c>
      <c r="T3851" t="s">
        <v>8322</v>
      </c>
    </row>
    <row r="3852" spans="1:20" ht="28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3"/>
        <v>42005.124340277776</v>
      </c>
      <c r="K3852">
        <v>1417489143</v>
      </c>
      <c r="L3852" s="10">
        <f t="shared" si="244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3.8000000000000034</v>
      </c>
      <c r="R3852" s="7">
        <f t="shared" si="245"/>
        <v>21</v>
      </c>
      <c r="S3852" t="s">
        <v>8321</v>
      </c>
      <c r="T3852" t="s">
        <v>8322</v>
      </c>
    </row>
    <row r="3853" spans="1:20" ht="42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3"/>
        <v>42202.439571759256</v>
      </c>
      <c r="K3853">
        <v>1434537179</v>
      </c>
      <c r="L3853" s="10">
        <f t="shared" si="244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34.08</v>
      </c>
      <c r="R3853" s="7">
        <f t="shared" si="245"/>
        <v>438</v>
      </c>
      <c r="S3853" t="s">
        <v>8321</v>
      </c>
      <c r="T3853" t="s">
        <v>8322</v>
      </c>
    </row>
    <row r="3854" spans="1:20" ht="42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3"/>
        <v>42090.149027777778</v>
      </c>
      <c r="K3854">
        <v>1425270876</v>
      </c>
      <c r="L3854" s="10">
        <f t="shared" si="244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0.20000000000000018</v>
      </c>
      <c r="R3854" s="7">
        <f t="shared" si="245"/>
        <v>11</v>
      </c>
      <c r="S3854" t="s">
        <v>8321</v>
      </c>
      <c r="T3854" t="s">
        <v>8322</v>
      </c>
    </row>
    <row r="3855" spans="1:20" ht="28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3"/>
        <v>41883.84002314815</v>
      </c>
      <c r="K3855">
        <v>1406578178</v>
      </c>
      <c r="L3855" s="10">
        <f t="shared" si="244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2.6000000000003798E-2</v>
      </c>
      <c r="R3855" s="7">
        <f t="shared" si="245"/>
        <v>14</v>
      </c>
      <c r="S3855" t="s">
        <v>8321</v>
      </c>
      <c r="T3855" t="s">
        <v>8322</v>
      </c>
    </row>
    <row r="3856" spans="1:20" ht="28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3"/>
        <v>42133.884930555556</v>
      </c>
      <c r="K3856">
        <v>1428614058</v>
      </c>
      <c r="L3856" s="10">
        <f t="shared" si="244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16.254545454545454</v>
      </c>
      <c r="R3856" s="7">
        <f t="shared" si="245"/>
        <v>904</v>
      </c>
      <c r="S3856" t="s">
        <v>8321</v>
      </c>
      <c r="T3856" t="s">
        <v>8322</v>
      </c>
    </row>
    <row r="3857" spans="1:20" ht="42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3"/>
        <v>42089.929062499999</v>
      </c>
      <c r="K3857">
        <v>1424819871</v>
      </c>
      <c r="L3857" s="10">
        <f t="shared" si="244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2.5000000000000022</v>
      </c>
      <c r="R3857" s="7">
        <f t="shared" si="245"/>
        <v>13</v>
      </c>
      <c r="S3857" t="s">
        <v>8321</v>
      </c>
      <c r="T3857" t="s">
        <v>8322</v>
      </c>
    </row>
    <row r="3858" spans="1:20" ht="42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3"/>
        <v>42071.701423611114</v>
      </c>
      <c r="K3858">
        <v>1423245003</v>
      </c>
      <c r="L3858" s="10">
        <f t="shared" si="244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1.9999999999997797E-2</v>
      </c>
      <c r="R3858" s="7">
        <f t="shared" si="245"/>
        <v>1</v>
      </c>
      <c r="S3858" t="s">
        <v>8321</v>
      </c>
      <c r="T3858" t="s">
        <v>8322</v>
      </c>
    </row>
    <row r="3859" spans="1:20" ht="42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3"/>
        <v>41852.716666666667</v>
      </c>
      <c r="K3859">
        <v>1404927690</v>
      </c>
      <c r="L3859" s="10">
        <f t="shared" si="244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5.2000000000000046</v>
      </c>
      <c r="R3859" s="7">
        <f t="shared" si="245"/>
        <v>132</v>
      </c>
      <c r="S3859" t="s">
        <v>8321</v>
      </c>
      <c r="T3859" t="s">
        <v>8322</v>
      </c>
    </row>
    <row r="3860" spans="1:20" ht="57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3"/>
        <v>42146.875</v>
      </c>
      <c r="K3860">
        <v>1430734844</v>
      </c>
      <c r="L3860" s="10">
        <f t="shared" si="244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2.0000000000000018</v>
      </c>
      <c r="R3860" s="7">
        <f t="shared" si="245"/>
        <v>5.5</v>
      </c>
      <c r="S3860" t="s">
        <v>8321</v>
      </c>
      <c r="T3860" t="s">
        <v>8322</v>
      </c>
    </row>
    <row r="3861" spans="1:20" ht="42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3"/>
        <v>41815.875</v>
      </c>
      <c r="K3861">
        <v>1401485207</v>
      </c>
      <c r="L3861" s="10">
        <f t="shared" si="244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3.9999999999995595E-2</v>
      </c>
      <c r="R3861" s="7">
        <f t="shared" si="245"/>
        <v>1</v>
      </c>
      <c r="S3861" t="s">
        <v>8321</v>
      </c>
      <c r="T3861" t="s">
        <v>8322</v>
      </c>
    </row>
    <row r="3862" spans="1:20" ht="42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3"/>
        <v>41863.660995370366</v>
      </c>
      <c r="K3862">
        <v>1405266710</v>
      </c>
      <c r="L3862" s="10">
        <f t="shared" si="244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17.666666666666664</v>
      </c>
      <c r="R3862" s="7">
        <f t="shared" si="245"/>
        <v>536.5</v>
      </c>
      <c r="S3862" t="s">
        <v>8321</v>
      </c>
      <c r="T3862" t="s">
        <v>8322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3"/>
        <v>41955.907638888893</v>
      </c>
      <c r="K3863">
        <v>1412258977</v>
      </c>
      <c r="L3863" s="10">
        <f t="shared" si="244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5.0000000000000044</v>
      </c>
      <c r="R3863" s="7">
        <f t="shared" si="245"/>
        <v>50.5</v>
      </c>
      <c r="S3863" t="s">
        <v>8321</v>
      </c>
      <c r="T3863" t="s">
        <v>8322</v>
      </c>
    </row>
    <row r="3864" spans="1:20" ht="28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3"/>
        <v>42625.707638888889</v>
      </c>
      <c r="K3864">
        <v>1472451356</v>
      </c>
      <c r="L3864" s="10">
        <f t="shared" si="244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1.3333333333331865E-2</v>
      </c>
      <c r="R3864" s="7">
        <f t="shared" si="245"/>
        <v>1</v>
      </c>
      <c r="S3864" t="s">
        <v>8321</v>
      </c>
      <c r="T3864" t="s">
        <v>8322</v>
      </c>
    </row>
    <row r="3865" spans="1:20" ht="42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3"/>
        <v>42313.674826388888</v>
      </c>
      <c r="K3865">
        <v>1441552305</v>
      </c>
      <c r="L3865" s="10">
        <f t="shared" si="244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7">
        <f t="shared" si="245"/>
        <v>0</v>
      </c>
      <c r="S3865" t="s">
        <v>8321</v>
      </c>
      <c r="T3865" t="s">
        <v>8322</v>
      </c>
    </row>
    <row r="3866" spans="1:20" ht="42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3"/>
        <v>42325.933495370366</v>
      </c>
      <c r="K3866">
        <v>1445203454</v>
      </c>
      <c r="L3866" s="10">
        <f t="shared" si="244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1.2000000000000011</v>
      </c>
      <c r="R3866" s="7">
        <f t="shared" si="245"/>
        <v>31.5</v>
      </c>
      <c r="S3866" t="s">
        <v>8321</v>
      </c>
      <c r="T3866" t="s">
        <v>8322</v>
      </c>
    </row>
    <row r="3867" spans="1:20" ht="42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3"/>
        <v>41881.229166666664</v>
      </c>
      <c r="K3867">
        <v>1405957098</v>
      </c>
      <c r="L3867" s="10">
        <f t="shared" si="244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26.937422295897228</v>
      </c>
      <c r="R3867" s="7">
        <f t="shared" si="245"/>
        <v>332</v>
      </c>
      <c r="S3867" t="s">
        <v>8321</v>
      </c>
      <c r="T3867" t="s">
        <v>8322</v>
      </c>
    </row>
    <row r="3868" spans="1:20" ht="28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3"/>
        <v>42452.145138888889</v>
      </c>
      <c r="K3868">
        <v>1454453021</v>
      </c>
      <c r="L3868" s="10">
        <f t="shared" si="244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0.54999999999999494</v>
      </c>
      <c r="R3868" s="7">
        <f t="shared" si="245"/>
        <v>6.5</v>
      </c>
      <c r="S3868" t="s">
        <v>8321</v>
      </c>
      <c r="T3868" t="s">
        <v>8322</v>
      </c>
    </row>
    <row r="3869" spans="1:20" ht="42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3"/>
        <v>42539.814108796301</v>
      </c>
      <c r="K3869">
        <v>1463686339</v>
      </c>
      <c r="L3869" s="10">
        <f t="shared" si="244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12.549999999999994</v>
      </c>
      <c r="R3869" s="7">
        <f t="shared" si="245"/>
        <v>128</v>
      </c>
      <c r="S3869" t="s">
        <v>8321</v>
      </c>
      <c r="T3869" t="s">
        <v>8322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3"/>
        <v>41890.659780092588</v>
      </c>
      <c r="K3870">
        <v>1408031405</v>
      </c>
      <c r="L3870" s="10">
        <f t="shared" si="244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0.20000000000000018</v>
      </c>
      <c r="R3870" s="7">
        <f t="shared" si="245"/>
        <v>5.5</v>
      </c>
      <c r="S3870" t="s">
        <v>8321</v>
      </c>
      <c r="T3870" t="s">
        <v>8363</v>
      </c>
    </row>
    <row r="3871" spans="1:20" ht="28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3"/>
        <v>42077.132638888885</v>
      </c>
      <c r="K3871">
        <v>1423761792</v>
      </c>
      <c r="L3871" s="10">
        <f t="shared" si="244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3.4474868431088379</v>
      </c>
      <c r="R3871" s="7">
        <f t="shared" si="245"/>
        <v>233.5</v>
      </c>
      <c r="S3871" t="s">
        <v>8321</v>
      </c>
      <c r="T3871" t="s">
        <v>8363</v>
      </c>
    </row>
    <row r="3872" spans="1:20" ht="42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3"/>
        <v>41823.17219907407</v>
      </c>
      <c r="K3872">
        <v>1401768478</v>
      </c>
      <c r="L3872" s="10">
        <f t="shared" si="244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15.000000000000002</v>
      </c>
      <c r="R3872" s="7">
        <f t="shared" si="245"/>
        <v>755</v>
      </c>
      <c r="S3872" t="s">
        <v>8321</v>
      </c>
      <c r="T3872" t="s">
        <v>8363</v>
      </c>
    </row>
    <row r="3873" spans="1:20" ht="28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3"/>
        <v>42823.739004629635</v>
      </c>
      <c r="K3873">
        <v>1485629050</v>
      </c>
      <c r="L3873" s="10">
        <f t="shared" si="244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2.6666666666666616</v>
      </c>
      <c r="R3873" s="7">
        <f t="shared" si="245"/>
        <v>21.5</v>
      </c>
      <c r="S3873" t="s">
        <v>8321</v>
      </c>
      <c r="T3873" t="s">
        <v>8363</v>
      </c>
    </row>
    <row r="3874" spans="1:20" ht="42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3"/>
        <v>42230.145787037036</v>
      </c>
      <c r="K3874">
        <v>1435202996</v>
      </c>
      <c r="L3874" s="10">
        <f t="shared" si="244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7">
        <f t="shared" si="245"/>
        <v>0</v>
      </c>
      <c r="S3874" t="s">
        <v>8321</v>
      </c>
      <c r="T3874" t="s">
        <v>8363</v>
      </c>
    </row>
    <row r="3875" spans="1:20" ht="42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3"/>
        <v>42285.696006944447</v>
      </c>
      <c r="K3875">
        <v>1441730535</v>
      </c>
      <c r="L3875" s="10">
        <f t="shared" si="244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7">
        <f t="shared" si="245"/>
        <v>0</v>
      </c>
      <c r="S3875" t="s">
        <v>8321</v>
      </c>
      <c r="T3875" t="s">
        <v>8363</v>
      </c>
    </row>
    <row r="3876" spans="1:20" ht="42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3"/>
        <v>42028.041666666672</v>
      </c>
      <c r="K3876">
        <v>1420244622</v>
      </c>
      <c r="L3876" s="10">
        <f t="shared" si="244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7">
        <f t="shared" si="245"/>
        <v>0</v>
      </c>
      <c r="S3876" t="s">
        <v>8321</v>
      </c>
      <c r="T3876" t="s">
        <v>8363</v>
      </c>
    </row>
    <row r="3877" spans="1:20" ht="42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3"/>
        <v>42616.416666666672</v>
      </c>
      <c r="K3877">
        <v>1472804365</v>
      </c>
      <c r="L3877" s="10">
        <f t="shared" si="244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7">
        <f t="shared" si="245"/>
        <v>0</v>
      </c>
      <c r="S3877" t="s">
        <v>8321</v>
      </c>
      <c r="T3877" t="s">
        <v>8363</v>
      </c>
    </row>
    <row r="3878" spans="1:20" ht="42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3"/>
        <v>42402.624166666668</v>
      </c>
      <c r="K3878">
        <v>1451833128</v>
      </c>
      <c r="L3878" s="10">
        <f t="shared" si="244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52.794871794871788</v>
      </c>
      <c r="R3878" s="7">
        <f t="shared" si="245"/>
        <v>1052.5</v>
      </c>
      <c r="S3878" t="s">
        <v>8321</v>
      </c>
      <c r="T3878" t="s">
        <v>8363</v>
      </c>
    </row>
    <row r="3879" spans="1:20" ht="42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3"/>
        <v>42712.67768518519</v>
      </c>
      <c r="K3879">
        <v>1478621752</v>
      </c>
      <c r="L3879" s="10">
        <f t="shared" si="244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4.9640000000000022</v>
      </c>
      <c r="R3879" s="7">
        <f t="shared" si="245"/>
        <v>627.5</v>
      </c>
      <c r="S3879" t="s">
        <v>8321</v>
      </c>
      <c r="T3879" t="s">
        <v>8363</v>
      </c>
    </row>
    <row r="3880" spans="1:20" ht="42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3"/>
        <v>42185.165972222225</v>
      </c>
      <c r="K3880">
        <v>1433014746</v>
      </c>
      <c r="L3880" s="10">
        <f t="shared" si="244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5.5555555555553138E-2</v>
      </c>
      <c r="R3880" s="7">
        <f t="shared" si="245"/>
        <v>5.5</v>
      </c>
      <c r="S3880" t="s">
        <v>8321</v>
      </c>
      <c r="T3880" t="s">
        <v>8363</v>
      </c>
    </row>
    <row r="3881" spans="1:20" ht="42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3"/>
        <v>42029.861064814817</v>
      </c>
      <c r="K3881">
        <v>1419626396</v>
      </c>
      <c r="L3881" s="10">
        <f t="shared" si="244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7">
        <f t="shared" si="245"/>
        <v>0</v>
      </c>
      <c r="S3881" t="s">
        <v>8321</v>
      </c>
      <c r="T3881" t="s">
        <v>8363</v>
      </c>
    </row>
    <row r="3882" spans="1:20" ht="42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3"/>
        <v>41850.958333333336</v>
      </c>
      <c r="K3882">
        <v>1403724820</v>
      </c>
      <c r="L3882" s="10">
        <f t="shared" si="244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13.06666666666667</v>
      </c>
      <c r="R3882" s="7">
        <f t="shared" si="245"/>
        <v>498.5</v>
      </c>
      <c r="S3882" t="s">
        <v>8321</v>
      </c>
      <c r="T3882" t="s">
        <v>8363</v>
      </c>
    </row>
    <row r="3883" spans="1:20" ht="28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3"/>
        <v>42786.018506944441</v>
      </c>
      <c r="K3883">
        <v>1484958399</v>
      </c>
      <c r="L3883" s="10">
        <f t="shared" si="244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5.0000000000000044</v>
      </c>
      <c r="R3883" s="7">
        <f t="shared" si="245"/>
        <v>13</v>
      </c>
      <c r="S3883" t="s">
        <v>8321</v>
      </c>
      <c r="T3883" t="s">
        <v>8363</v>
      </c>
    </row>
    <row r="3884" spans="1:20" ht="42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3"/>
        <v>42400.960416666669</v>
      </c>
      <c r="K3884">
        <v>1451950570</v>
      </c>
      <c r="L3884" s="10">
        <f t="shared" si="244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7">
        <f t="shared" si="245"/>
        <v>0</v>
      </c>
      <c r="S3884" t="s">
        <v>8321</v>
      </c>
      <c r="T3884" t="s">
        <v>8363</v>
      </c>
    </row>
    <row r="3885" spans="1:20" ht="57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3"/>
        <v>41884.602650462963</v>
      </c>
      <c r="K3885">
        <v>1407076069</v>
      </c>
      <c r="L3885" s="10">
        <f t="shared" si="244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7">
        <f t="shared" si="245"/>
        <v>0</v>
      </c>
      <c r="S3885" t="s">
        <v>8321</v>
      </c>
      <c r="T3885" t="s">
        <v>8363</v>
      </c>
    </row>
    <row r="3886" spans="1:20" ht="42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3"/>
        <v>42090.749907407408</v>
      </c>
      <c r="K3886">
        <v>1425322792</v>
      </c>
      <c r="L3886" s="10">
        <f t="shared" si="244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7">
        <f t="shared" si="245"/>
        <v>0</v>
      </c>
      <c r="S3886" t="s">
        <v>8321</v>
      </c>
      <c r="T3886" t="s">
        <v>8363</v>
      </c>
    </row>
    <row r="3887" spans="1:20" ht="42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3"/>
        <v>42499.951284722221</v>
      </c>
      <c r="K3887">
        <v>1460242191</v>
      </c>
      <c r="L3887" s="10">
        <f t="shared" si="244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7">
        <f t="shared" si="245"/>
        <v>0</v>
      </c>
      <c r="S3887" t="s">
        <v>8321</v>
      </c>
      <c r="T3887" t="s">
        <v>8363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3"/>
        <v>41984.228032407409</v>
      </c>
      <c r="K3888">
        <v>1415683702</v>
      </c>
      <c r="L3888" s="10">
        <f t="shared" si="244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7">
        <f t="shared" si="245"/>
        <v>0</v>
      </c>
      <c r="S3888" t="s">
        <v>8321</v>
      </c>
      <c r="T3888" t="s">
        <v>8363</v>
      </c>
    </row>
    <row r="3889" spans="1:20" ht="42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3"/>
        <v>42125.916666666672</v>
      </c>
      <c r="K3889">
        <v>1426538129</v>
      </c>
      <c r="L3889" s="10">
        <f t="shared" si="244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1.749999999999996</v>
      </c>
      <c r="R3889" s="7">
        <f t="shared" si="245"/>
        <v>18.5</v>
      </c>
      <c r="S3889" t="s">
        <v>8321</v>
      </c>
      <c r="T3889" t="s">
        <v>8363</v>
      </c>
    </row>
    <row r="3890" spans="1:20" ht="42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3"/>
        <v>42792.545810185184</v>
      </c>
      <c r="K3890">
        <v>1485522358</v>
      </c>
      <c r="L3890" s="10">
        <f t="shared" si="244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27.1</v>
      </c>
      <c r="R3890" s="7">
        <f t="shared" si="245"/>
        <v>278</v>
      </c>
      <c r="S3890" t="s">
        <v>8321</v>
      </c>
      <c r="T3890" t="s">
        <v>8322</v>
      </c>
    </row>
    <row r="3891" spans="1:20" ht="42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3"/>
        <v>42008.976388888885</v>
      </c>
      <c r="K3891">
        <v>1417651630</v>
      </c>
      <c r="L3891" s="10">
        <f t="shared" si="244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1.4750000000000041</v>
      </c>
      <c r="R3891" s="7">
        <f t="shared" si="245"/>
        <v>63.5</v>
      </c>
      <c r="S3891" t="s">
        <v>8321</v>
      </c>
      <c r="T3891" t="s">
        <v>8322</v>
      </c>
    </row>
    <row r="3892" spans="1:20" ht="42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3"/>
        <v>42231.758611111116</v>
      </c>
      <c r="K3892">
        <v>1434478344</v>
      </c>
      <c r="L3892" s="10">
        <f t="shared" si="244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16.826666666666668</v>
      </c>
      <c r="R3892" s="7">
        <f t="shared" si="245"/>
        <v>1266</v>
      </c>
      <c r="S3892" t="s">
        <v>8321</v>
      </c>
      <c r="T3892" t="s">
        <v>8322</v>
      </c>
    </row>
    <row r="3893" spans="1:20" ht="28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3"/>
        <v>42086.207638888889</v>
      </c>
      <c r="K3893">
        <v>1424488244</v>
      </c>
      <c r="L3893" s="10">
        <f t="shared" si="244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32.499999999999993</v>
      </c>
      <c r="R3893" s="7">
        <f t="shared" si="245"/>
        <v>133.5</v>
      </c>
      <c r="S3893" t="s">
        <v>8321</v>
      </c>
      <c r="T3893" t="s">
        <v>8322</v>
      </c>
    </row>
    <row r="3894" spans="1:20" ht="42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3"/>
        <v>41875.291666666664</v>
      </c>
      <c r="K3894">
        <v>1408203557</v>
      </c>
      <c r="L3894" s="10">
        <f t="shared" si="244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7">
        <f t="shared" si="245"/>
        <v>0</v>
      </c>
      <c r="S3894" t="s">
        <v>8321</v>
      </c>
      <c r="T3894" t="s">
        <v>8322</v>
      </c>
    </row>
    <row r="3895" spans="1:20" ht="42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3"/>
        <v>41821.25</v>
      </c>
      <c r="K3895">
        <v>1400600840</v>
      </c>
      <c r="L3895" s="10">
        <f t="shared" si="244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21.550000000000004</v>
      </c>
      <c r="R3895" s="7">
        <f t="shared" si="245"/>
        <v>5429.5</v>
      </c>
      <c r="S3895" t="s">
        <v>8321</v>
      </c>
      <c r="T3895" t="s">
        <v>8322</v>
      </c>
    </row>
    <row r="3896" spans="1:20" ht="42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3"/>
        <v>42710.207638888889</v>
      </c>
      <c r="K3896">
        <v>1478386812</v>
      </c>
      <c r="L3896" s="10">
        <f t="shared" si="244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3.4666666666666623</v>
      </c>
      <c r="R3896" s="7">
        <f t="shared" si="245"/>
        <v>265.5</v>
      </c>
      <c r="S3896" t="s">
        <v>8321</v>
      </c>
      <c r="T3896" t="s">
        <v>8322</v>
      </c>
    </row>
    <row r="3897" spans="1:20" ht="42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3"/>
        <v>42063.250208333338</v>
      </c>
      <c r="K3897">
        <v>1422424818</v>
      </c>
      <c r="L3897" s="10">
        <f t="shared" si="244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5.0000000000000044</v>
      </c>
      <c r="R3897" s="7">
        <f t="shared" si="245"/>
        <v>25.5</v>
      </c>
      <c r="S3897" t="s">
        <v>8321</v>
      </c>
      <c r="T3897" t="s">
        <v>8322</v>
      </c>
    </row>
    <row r="3898" spans="1:20" ht="42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3"/>
        <v>41807.191875000004</v>
      </c>
      <c r="K3898">
        <v>1401770178</v>
      </c>
      <c r="L3898" s="10">
        <f t="shared" si="244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ref="Q3898:Q3961" si="246">(1+((E3898-D3898)/D3898))*100</f>
        <v>10.624999999999996</v>
      </c>
      <c r="R3898" s="7">
        <f t="shared" si="245"/>
        <v>87</v>
      </c>
      <c r="S3898" t="s">
        <v>8321</v>
      </c>
      <c r="T3898" t="s">
        <v>8322</v>
      </c>
    </row>
    <row r="3899" spans="1:20" ht="42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3"/>
        <v>42012.87364583333</v>
      </c>
      <c r="K3899">
        <v>1418158683</v>
      </c>
      <c r="L3899" s="10">
        <f t="shared" si="244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6"/>
        <v>17.600000000000005</v>
      </c>
      <c r="R3899" s="7">
        <f t="shared" si="245"/>
        <v>225</v>
      </c>
      <c r="S3899" t="s">
        <v>8321</v>
      </c>
      <c r="T3899" t="s">
        <v>8322</v>
      </c>
    </row>
    <row r="3900" spans="1:20" ht="57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3"/>
        <v>42233.666666666672</v>
      </c>
      <c r="K3900">
        <v>1436355270</v>
      </c>
      <c r="L3900" s="10">
        <f t="shared" si="244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6"/>
        <v>32.56</v>
      </c>
      <c r="R3900" s="7">
        <f t="shared" si="245"/>
        <v>415</v>
      </c>
      <c r="S3900" t="s">
        <v>8321</v>
      </c>
      <c r="T3900" t="s">
        <v>8322</v>
      </c>
    </row>
    <row r="3901" spans="1:20" ht="42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3"/>
        <v>41863.775011574071</v>
      </c>
      <c r="K3901">
        <v>1406140561</v>
      </c>
      <c r="L3901" s="10">
        <f t="shared" si="244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6"/>
        <v>1.2499999999999956</v>
      </c>
      <c r="R3901" s="7">
        <f t="shared" si="245"/>
        <v>63.5</v>
      </c>
      <c r="S3901" t="s">
        <v>8321</v>
      </c>
      <c r="T3901" t="s">
        <v>8322</v>
      </c>
    </row>
    <row r="3902" spans="1:20" ht="28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3"/>
        <v>42166.092488425929</v>
      </c>
      <c r="K3902">
        <v>1431396791</v>
      </c>
      <c r="L3902" s="10">
        <f t="shared" si="244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6"/>
        <v>5.4000000000000048</v>
      </c>
      <c r="R3902" s="7">
        <f t="shared" si="245"/>
        <v>70</v>
      </c>
      <c r="S3902" t="s">
        <v>8321</v>
      </c>
      <c r="T3902" t="s">
        <v>8322</v>
      </c>
    </row>
    <row r="3903" spans="1:20" ht="42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3"/>
        <v>42357.826377314821</v>
      </c>
      <c r="K3903">
        <v>1447098599</v>
      </c>
      <c r="L3903" s="10">
        <f t="shared" si="244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6"/>
        <v>0.83333333333333037</v>
      </c>
      <c r="R3903" s="7">
        <f t="shared" si="245"/>
        <v>13</v>
      </c>
      <c r="S3903" t="s">
        <v>8321</v>
      </c>
      <c r="T3903" t="s">
        <v>8322</v>
      </c>
    </row>
    <row r="3904" spans="1:20" ht="42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3"/>
        <v>42688.509745370371</v>
      </c>
      <c r="K3904">
        <v>1476962042</v>
      </c>
      <c r="L3904" s="10">
        <f t="shared" si="244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6"/>
        <v>48.833333333333329</v>
      </c>
      <c r="R3904" s="7">
        <f t="shared" si="245"/>
        <v>748</v>
      </c>
      <c r="S3904" t="s">
        <v>8321</v>
      </c>
      <c r="T3904" t="s">
        <v>8322</v>
      </c>
    </row>
    <row r="3905" spans="1:20" ht="57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3"/>
        <v>42230.818055555559</v>
      </c>
      <c r="K3905">
        <v>1435709765</v>
      </c>
      <c r="L3905" s="10">
        <f t="shared" si="244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6"/>
        <v>0</v>
      </c>
      <c r="R3905" s="7">
        <f t="shared" si="245"/>
        <v>0</v>
      </c>
      <c r="S3905" t="s">
        <v>8321</v>
      </c>
      <c r="T3905" t="s">
        <v>8322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3"/>
        <v>42109.211111111115</v>
      </c>
      <c r="K3906">
        <v>1427866200</v>
      </c>
      <c r="L3906" s="10">
        <f t="shared" si="244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6"/>
        <v>2.9999999999996696E-2</v>
      </c>
      <c r="R3906" s="7">
        <f t="shared" si="245"/>
        <v>2.5</v>
      </c>
      <c r="S3906" t="s">
        <v>8321</v>
      </c>
      <c r="T3906" t="s">
        <v>8322</v>
      </c>
    </row>
    <row r="3907" spans="1:20" ht="42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7">(((I3907/60)/60)/24)+DATE(1970,1,1)</f>
        <v>42166.958333333328</v>
      </c>
      <c r="K3907">
        <v>1430405903</v>
      </c>
      <c r="L3907" s="10">
        <f t="shared" ref="L3907:L3970" si="248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6"/>
        <v>11.533333333333328</v>
      </c>
      <c r="R3907" s="7">
        <f t="shared" ref="R3907:R3970" si="249">AVERAGE(E3907,N3907)</f>
        <v>90</v>
      </c>
      <c r="S3907" t="s">
        <v>8321</v>
      </c>
      <c r="T3907" t="s">
        <v>8322</v>
      </c>
    </row>
    <row r="3908" spans="1:20" ht="42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7"/>
        <v>42181.559027777781</v>
      </c>
      <c r="K3908">
        <v>1432072893</v>
      </c>
      <c r="L3908" s="10">
        <f t="shared" si="24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67.333333333333329</v>
      </c>
      <c r="R3908" s="7">
        <f t="shared" si="249"/>
        <v>513</v>
      </c>
      <c r="S3908" t="s">
        <v>8321</v>
      </c>
      <c r="T3908" t="s">
        <v>8322</v>
      </c>
    </row>
    <row r="3909" spans="1:20" ht="28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7"/>
        <v>41938.838888888888</v>
      </c>
      <c r="K3909">
        <v>1411587606</v>
      </c>
      <c r="L3909" s="10">
        <f t="shared" si="24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15.300000000000002</v>
      </c>
      <c r="R3909" s="7">
        <f t="shared" si="249"/>
        <v>78.5</v>
      </c>
      <c r="S3909" t="s">
        <v>8321</v>
      </c>
      <c r="T3909" t="s">
        <v>8322</v>
      </c>
    </row>
    <row r="3910" spans="1:20" ht="42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7"/>
        <v>41849.135370370372</v>
      </c>
      <c r="K3910">
        <v>1405307696</v>
      </c>
      <c r="L3910" s="10">
        <f t="shared" si="24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8.6666666666666679</v>
      </c>
      <c r="R3910" s="7">
        <f t="shared" si="249"/>
        <v>34.5</v>
      </c>
      <c r="S3910" t="s">
        <v>8321</v>
      </c>
      <c r="T3910" t="s">
        <v>8322</v>
      </c>
    </row>
    <row r="3911" spans="1:20" ht="42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7"/>
        <v>41893.359282407408</v>
      </c>
      <c r="K3911">
        <v>1407832642</v>
      </c>
      <c r="L3911" s="10">
        <f t="shared" si="24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0.22499999999999742</v>
      </c>
      <c r="R3911" s="7">
        <f t="shared" si="249"/>
        <v>69.5</v>
      </c>
      <c r="S3911" t="s">
        <v>8321</v>
      </c>
      <c r="T3911" t="s">
        <v>8322</v>
      </c>
    </row>
    <row r="3912" spans="1:20" ht="42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7"/>
        <v>42254.756909722222</v>
      </c>
      <c r="K3912">
        <v>1439057397</v>
      </c>
      <c r="L3912" s="10">
        <f t="shared" si="24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3.0833333333333379</v>
      </c>
      <c r="R3912" s="7">
        <f t="shared" si="249"/>
        <v>94</v>
      </c>
      <c r="S3912" t="s">
        <v>8321</v>
      </c>
      <c r="T3912" t="s">
        <v>8322</v>
      </c>
    </row>
    <row r="3913" spans="1:20" ht="42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7"/>
        <v>41969.853900462964</v>
      </c>
      <c r="K3913">
        <v>1414438177</v>
      </c>
      <c r="L3913" s="10">
        <f t="shared" si="24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37.412500000000001</v>
      </c>
      <c r="R3913" s="7">
        <f t="shared" si="249"/>
        <v>1514.5</v>
      </c>
      <c r="S3913" t="s">
        <v>8321</v>
      </c>
      <c r="T3913" t="s">
        <v>8322</v>
      </c>
    </row>
    <row r="3914" spans="1:20" ht="42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7"/>
        <v>42119.190972222219</v>
      </c>
      <c r="K3914">
        <v>1424759330</v>
      </c>
      <c r="L3914" s="10">
        <f t="shared" si="24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6.6666666666659324E-3</v>
      </c>
      <c r="R3914" s="7">
        <f t="shared" si="249"/>
        <v>1</v>
      </c>
      <c r="S3914" t="s">
        <v>8321</v>
      </c>
      <c r="T3914" t="s">
        <v>8322</v>
      </c>
    </row>
    <row r="3915" spans="1:20" ht="42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7"/>
        <v>42338.252881944441</v>
      </c>
      <c r="K3915">
        <v>1446267849</v>
      </c>
      <c r="L3915" s="10">
        <f t="shared" si="24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9.9999999999999982</v>
      </c>
      <c r="R3915" s="7">
        <f t="shared" si="249"/>
        <v>503.5</v>
      </c>
      <c r="S3915" t="s">
        <v>8321</v>
      </c>
      <c r="T3915" t="s">
        <v>8322</v>
      </c>
    </row>
    <row r="3916" spans="1:20" ht="42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7"/>
        <v>42134.957638888889</v>
      </c>
      <c r="K3916">
        <v>1429558756</v>
      </c>
      <c r="L3916" s="10">
        <f t="shared" si="24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36.360000000000007</v>
      </c>
      <c r="R3916" s="7">
        <f t="shared" si="249"/>
        <v>468</v>
      </c>
      <c r="S3916" t="s">
        <v>8321</v>
      </c>
      <c r="T3916" t="s">
        <v>8322</v>
      </c>
    </row>
    <row r="3917" spans="1:20" ht="42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7"/>
        <v>42522.98505787037</v>
      </c>
      <c r="K3917">
        <v>1462232309</v>
      </c>
      <c r="L3917" s="10">
        <f t="shared" si="24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0.33333333333332993</v>
      </c>
      <c r="R3917" s="7">
        <f t="shared" si="249"/>
        <v>3</v>
      </c>
      <c r="S3917" t="s">
        <v>8321</v>
      </c>
      <c r="T3917" t="s">
        <v>8322</v>
      </c>
    </row>
    <row r="3918" spans="1:20" ht="42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7"/>
        <v>42524.471666666665</v>
      </c>
      <c r="K3918">
        <v>1462360752</v>
      </c>
      <c r="L3918" s="10">
        <f t="shared" si="24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7">
        <f t="shared" si="249"/>
        <v>0</v>
      </c>
      <c r="S3918" t="s">
        <v>8321</v>
      </c>
      <c r="T3918" t="s">
        <v>8322</v>
      </c>
    </row>
    <row r="3919" spans="1:20" ht="42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7"/>
        <v>41893.527326388888</v>
      </c>
      <c r="K3919">
        <v>1407847161</v>
      </c>
      <c r="L3919" s="10">
        <f t="shared" si="24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0.28571428571428914</v>
      </c>
      <c r="R3919" s="7">
        <f t="shared" si="249"/>
        <v>5.5</v>
      </c>
      <c r="S3919" t="s">
        <v>8321</v>
      </c>
      <c r="T3919" t="s">
        <v>8322</v>
      </c>
    </row>
    <row r="3920" spans="1:20" ht="42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7"/>
        <v>41855.666666666664</v>
      </c>
      <c r="K3920">
        <v>1406131023</v>
      </c>
      <c r="L3920" s="10">
        <f t="shared" si="24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0.20000000000000018</v>
      </c>
      <c r="R3920" s="7">
        <f t="shared" si="249"/>
        <v>61.5</v>
      </c>
      <c r="S3920" t="s">
        <v>8321</v>
      </c>
      <c r="T3920" t="s">
        <v>8322</v>
      </c>
    </row>
    <row r="3921" spans="1:20" ht="42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7"/>
        <v>42387</v>
      </c>
      <c r="K3921">
        <v>1450628773</v>
      </c>
      <c r="L3921" s="10">
        <f t="shared" si="24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1.8000000000000016</v>
      </c>
      <c r="R3921" s="7">
        <f t="shared" si="249"/>
        <v>46.5</v>
      </c>
      <c r="S3921" t="s">
        <v>8321</v>
      </c>
      <c r="T3921" t="s">
        <v>8322</v>
      </c>
    </row>
    <row r="3922" spans="1:20" ht="42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7"/>
        <v>42687.428935185191</v>
      </c>
      <c r="K3922">
        <v>1476436660</v>
      </c>
      <c r="L3922" s="10">
        <f t="shared" si="24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5.4000000000000048</v>
      </c>
      <c r="R3922" s="7">
        <f t="shared" si="249"/>
        <v>69</v>
      </c>
      <c r="S3922" t="s">
        <v>8321</v>
      </c>
      <c r="T3922" t="s">
        <v>8322</v>
      </c>
    </row>
    <row r="3923" spans="1:20" ht="42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7"/>
        <v>41938.75</v>
      </c>
      <c r="K3923">
        <v>1413291655</v>
      </c>
      <c r="L3923" s="10">
        <f t="shared" si="24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7">
        <f t="shared" si="249"/>
        <v>0</v>
      </c>
      <c r="S3923" t="s">
        <v>8321</v>
      </c>
      <c r="T3923" t="s">
        <v>8322</v>
      </c>
    </row>
    <row r="3924" spans="1:20" ht="42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7"/>
        <v>42065.958333333328</v>
      </c>
      <c r="K3924">
        <v>1421432810</v>
      </c>
      <c r="L3924" s="10">
        <f t="shared" si="24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8.1333333333333364</v>
      </c>
      <c r="R3924" s="7">
        <f t="shared" si="249"/>
        <v>33.5</v>
      </c>
      <c r="S3924" t="s">
        <v>8321</v>
      </c>
      <c r="T3924" t="s">
        <v>8322</v>
      </c>
    </row>
    <row r="3925" spans="1:20" ht="42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7"/>
        <v>42103.979988425926</v>
      </c>
      <c r="K3925">
        <v>1426203071</v>
      </c>
      <c r="L3925" s="10">
        <f t="shared" si="24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12.034782608695648</v>
      </c>
      <c r="R3925" s="7">
        <f t="shared" si="249"/>
        <v>700.5</v>
      </c>
      <c r="S3925" t="s">
        <v>8321</v>
      </c>
      <c r="T3925" t="s">
        <v>8322</v>
      </c>
    </row>
    <row r="3926" spans="1:20" ht="42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7"/>
        <v>41816.959745370368</v>
      </c>
      <c r="K3926">
        <v>1401231722</v>
      </c>
      <c r="L3926" s="10">
        <f t="shared" si="24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15.266666666666662</v>
      </c>
      <c r="R3926" s="7">
        <f t="shared" si="249"/>
        <v>1165</v>
      </c>
      <c r="S3926" t="s">
        <v>8321</v>
      </c>
      <c r="T3926" t="s">
        <v>8322</v>
      </c>
    </row>
    <row r="3927" spans="1:20" ht="42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7"/>
        <v>41850.870821759258</v>
      </c>
      <c r="K3927">
        <v>1404161639</v>
      </c>
      <c r="L3927" s="10">
        <f t="shared" si="24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9.9999999999999982</v>
      </c>
      <c r="R3927" s="7">
        <f t="shared" si="249"/>
        <v>9</v>
      </c>
      <c r="S3927" t="s">
        <v>8321</v>
      </c>
      <c r="T3927" t="s">
        <v>8322</v>
      </c>
    </row>
    <row r="3928" spans="1:20" ht="28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7"/>
        <v>42000.085046296299</v>
      </c>
      <c r="K3928">
        <v>1417053748</v>
      </c>
      <c r="L3928" s="10">
        <f t="shared" si="24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0.30000000000000027</v>
      </c>
      <c r="R3928" s="7">
        <f t="shared" si="249"/>
        <v>8</v>
      </c>
      <c r="S3928" t="s">
        <v>8321</v>
      </c>
      <c r="T3928" t="s">
        <v>8322</v>
      </c>
    </row>
    <row r="3929" spans="1:20" ht="42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7"/>
        <v>41860.267407407409</v>
      </c>
      <c r="K3929">
        <v>1404973504</v>
      </c>
      <c r="L3929" s="10">
        <f t="shared" si="24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1.0000000000000009</v>
      </c>
      <c r="R3929" s="7">
        <f t="shared" si="249"/>
        <v>13.5</v>
      </c>
      <c r="S3929" t="s">
        <v>8321</v>
      </c>
      <c r="T3929" t="s">
        <v>8322</v>
      </c>
    </row>
    <row r="3930" spans="1:20" ht="42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7"/>
        <v>42293.207638888889</v>
      </c>
      <c r="K3930">
        <v>1442593427</v>
      </c>
      <c r="L3930" s="10">
        <f t="shared" si="24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13.019999999999998</v>
      </c>
      <c r="R3930" s="7">
        <f t="shared" si="249"/>
        <v>329</v>
      </c>
      <c r="S3930" t="s">
        <v>8321</v>
      </c>
      <c r="T3930" t="s">
        <v>8322</v>
      </c>
    </row>
    <row r="3931" spans="1:20" ht="42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7"/>
        <v>42631.827141203699</v>
      </c>
      <c r="K3931">
        <v>1471636265</v>
      </c>
      <c r="L3931" s="10">
        <f t="shared" si="24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2.2649999999999948</v>
      </c>
      <c r="R3931" s="7">
        <f t="shared" si="249"/>
        <v>233.5</v>
      </c>
      <c r="S3931" t="s">
        <v>8321</v>
      </c>
      <c r="T3931" t="s">
        <v>8322</v>
      </c>
    </row>
    <row r="3932" spans="1:20" ht="42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7"/>
        <v>42461.25</v>
      </c>
      <c r="K3932">
        <v>1457078868</v>
      </c>
      <c r="L3932" s="10">
        <f t="shared" si="24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7">
        <f t="shared" si="249"/>
        <v>0</v>
      </c>
      <c r="S3932" t="s">
        <v>8321</v>
      </c>
      <c r="T3932" t="s">
        <v>8322</v>
      </c>
    </row>
    <row r="3933" spans="1:20" ht="42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7"/>
        <v>42253.151701388888</v>
      </c>
      <c r="K3933">
        <v>1439350707</v>
      </c>
      <c r="L3933" s="10">
        <f t="shared" si="24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7">
        <f t="shared" si="249"/>
        <v>0</v>
      </c>
      <c r="S3933" t="s">
        <v>8321</v>
      </c>
      <c r="T3933" t="s">
        <v>8322</v>
      </c>
    </row>
    <row r="3934" spans="1:20" ht="42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7"/>
        <v>42445.126898148148</v>
      </c>
      <c r="K3934">
        <v>1455508964</v>
      </c>
      <c r="L3934" s="10">
        <f t="shared" si="24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8.3333333333324155E-3</v>
      </c>
      <c r="R3934" s="7">
        <f t="shared" si="249"/>
        <v>1</v>
      </c>
      <c r="S3934" t="s">
        <v>8321</v>
      </c>
      <c r="T3934" t="s">
        <v>8322</v>
      </c>
    </row>
    <row r="3935" spans="1:20" ht="42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7"/>
        <v>42568.029861111107</v>
      </c>
      <c r="K3935">
        <v>1466205262</v>
      </c>
      <c r="L3935" s="10">
        <f t="shared" si="24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15.742857142857147</v>
      </c>
      <c r="R3935" s="7">
        <f t="shared" si="249"/>
        <v>557</v>
      </c>
      <c r="S3935" t="s">
        <v>8321</v>
      </c>
      <c r="T3935" t="s">
        <v>8322</v>
      </c>
    </row>
    <row r="3936" spans="1:20" ht="42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7"/>
        <v>42278.541666666672</v>
      </c>
      <c r="K3936">
        <v>1439827639</v>
      </c>
      <c r="L3936" s="10">
        <f t="shared" si="24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10.999999999999998</v>
      </c>
      <c r="R3936" s="7">
        <f t="shared" si="249"/>
        <v>281</v>
      </c>
      <c r="S3936" t="s">
        <v>8321</v>
      </c>
      <c r="T3936" t="s">
        <v>8322</v>
      </c>
    </row>
    <row r="3937" spans="1:20" ht="57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7"/>
        <v>42281.656782407401</v>
      </c>
      <c r="K3937">
        <v>1438789546</v>
      </c>
      <c r="L3937" s="10">
        <f t="shared" si="24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43.833333333333336</v>
      </c>
      <c r="R3937" s="7">
        <f t="shared" si="249"/>
        <v>669</v>
      </c>
      <c r="S3937" t="s">
        <v>8321</v>
      </c>
      <c r="T3937" t="s">
        <v>8322</v>
      </c>
    </row>
    <row r="3938" spans="1:20" ht="42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7"/>
        <v>42705.304629629631</v>
      </c>
      <c r="K3938">
        <v>1477981120</v>
      </c>
      <c r="L3938" s="10">
        <f t="shared" si="24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7">
        <f t="shared" si="249"/>
        <v>0</v>
      </c>
      <c r="S3938" t="s">
        <v>8321</v>
      </c>
      <c r="T3938" t="s">
        <v>8322</v>
      </c>
    </row>
    <row r="3939" spans="1:20" ht="42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7"/>
        <v>42562.631481481483</v>
      </c>
      <c r="K3939">
        <v>1465830560</v>
      </c>
      <c r="L3939" s="10">
        <f t="shared" si="24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86.135181975736572</v>
      </c>
      <c r="R3939" s="7">
        <f t="shared" si="249"/>
        <v>1247.5</v>
      </c>
      <c r="S3939" t="s">
        <v>8321</v>
      </c>
      <c r="T3939" t="s">
        <v>8322</v>
      </c>
    </row>
    <row r="3940" spans="1:20" ht="42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7"/>
        <v>42182.905717592599</v>
      </c>
      <c r="K3940">
        <v>1432763054</v>
      </c>
      <c r="L3940" s="10">
        <f t="shared" si="24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12.196620583717355</v>
      </c>
      <c r="R3940" s="7">
        <f t="shared" si="249"/>
        <v>201</v>
      </c>
      <c r="S3940" t="s">
        <v>8321</v>
      </c>
      <c r="T3940" t="s">
        <v>8322</v>
      </c>
    </row>
    <row r="3941" spans="1:20" ht="42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7"/>
        <v>41919.1875</v>
      </c>
      <c r="K3941">
        <v>1412328979</v>
      </c>
      <c r="L3941" s="10">
        <f t="shared" si="24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0.10000000000000009</v>
      </c>
      <c r="R3941" s="7">
        <f t="shared" si="249"/>
        <v>3</v>
      </c>
      <c r="S3941" t="s">
        <v>8321</v>
      </c>
      <c r="T3941" t="s">
        <v>8322</v>
      </c>
    </row>
    <row r="3942" spans="1:20" ht="42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7"/>
        <v>42006.492488425924</v>
      </c>
      <c r="K3942">
        <v>1416311351</v>
      </c>
      <c r="L3942" s="10">
        <f t="shared" si="24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0.21999999999999797</v>
      </c>
      <c r="R3942" s="7">
        <f t="shared" si="249"/>
        <v>6.5</v>
      </c>
      <c r="S3942" t="s">
        <v>8321</v>
      </c>
      <c r="T3942" t="s">
        <v>8322</v>
      </c>
    </row>
    <row r="3943" spans="1:20" ht="57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7"/>
        <v>41968.041666666672</v>
      </c>
      <c r="K3943">
        <v>1414505137</v>
      </c>
      <c r="L3943" s="10">
        <f t="shared" si="24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0.90909090909090384</v>
      </c>
      <c r="R3943" s="7">
        <f t="shared" si="249"/>
        <v>26</v>
      </c>
      <c r="S3943" t="s">
        <v>8321</v>
      </c>
      <c r="T3943" t="s">
        <v>8322</v>
      </c>
    </row>
    <row r="3944" spans="1:20" ht="42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7"/>
        <v>42171.904097222221</v>
      </c>
      <c r="K3944">
        <v>1429306914</v>
      </c>
      <c r="L3944" s="10">
        <f t="shared" si="24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7">
        <f t="shared" si="249"/>
        <v>0</v>
      </c>
      <c r="S3944" t="s">
        <v>8321</v>
      </c>
      <c r="T3944" t="s">
        <v>8322</v>
      </c>
    </row>
    <row r="3945" spans="1:20" ht="42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7"/>
        <v>42310.701388888891</v>
      </c>
      <c r="K3945">
        <v>1443811268</v>
      </c>
      <c r="L3945" s="10">
        <f t="shared" si="24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35.640000000000008</v>
      </c>
      <c r="R3945" s="7">
        <f t="shared" si="249"/>
        <v>897.5</v>
      </c>
      <c r="S3945" t="s">
        <v>8321</v>
      </c>
      <c r="T3945" t="s">
        <v>8322</v>
      </c>
    </row>
    <row r="3946" spans="1:20" ht="42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7"/>
        <v>42243.662905092591</v>
      </c>
      <c r="K3946">
        <v>1438098875</v>
      </c>
      <c r="L3946" s="10">
        <f t="shared" si="24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7">
        <f t="shared" si="249"/>
        <v>0</v>
      </c>
      <c r="S3946" t="s">
        <v>8321</v>
      </c>
      <c r="T3946" t="s">
        <v>8322</v>
      </c>
    </row>
    <row r="3947" spans="1:20" ht="42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7"/>
        <v>42139.801712962959</v>
      </c>
      <c r="K3947">
        <v>1429125268</v>
      </c>
      <c r="L3947" s="10">
        <f t="shared" si="24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0.24999999999999467</v>
      </c>
      <c r="R3947" s="7">
        <f t="shared" si="249"/>
        <v>3</v>
      </c>
      <c r="S3947" t="s">
        <v>8321</v>
      </c>
      <c r="T3947" t="s">
        <v>8322</v>
      </c>
    </row>
    <row r="3948" spans="1:20" ht="28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7"/>
        <v>42063.333333333328</v>
      </c>
      <c r="K3948">
        <v>1422388822</v>
      </c>
      <c r="L3948" s="10">
        <f t="shared" si="24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3.2499999999999973</v>
      </c>
      <c r="R3948" s="7">
        <f t="shared" si="249"/>
        <v>100</v>
      </c>
      <c r="S3948" t="s">
        <v>8321</v>
      </c>
      <c r="T3948" t="s">
        <v>8322</v>
      </c>
    </row>
    <row r="3949" spans="1:20" ht="42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7"/>
        <v>42645.142870370371</v>
      </c>
      <c r="K3949">
        <v>1472786744</v>
      </c>
      <c r="L3949" s="10">
        <f t="shared" si="24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3.3666666666666623</v>
      </c>
      <c r="R3949" s="7">
        <f t="shared" si="249"/>
        <v>51.5</v>
      </c>
      <c r="S3949" t="s">
        <v>8321</v>
      </c>
      <c r="T3949" t="s">
        <v>8322</v>
      </c>
    </row>
    <row r="3950" spans="1:20" ht="42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7"/>
        <v>41889.325497685182</v>
      </c>
      <c r="K3950">
        <v>1404892123</v>
      </c>
      <c r="L3950" s="10">
        <f t="shared" si="24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7">
        <f t="shared" si="249"/>
        <v>0</v>
      </c>
      <c r="S3950" t="s">
        <v>8321</v>
      </c>
      <c r="T3950" t="s">
        <v>8322</v>
      </c>
    </row>
    <row r="3951" spans="1:20" ht="42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7"/>
        <v>42046.120613425926</v>
      </c>
      <c r="K3951">
        <v>1421031221</v>
      </c>
      <c r="L3951" s="10">
        <f t="shared" si="24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15.769999999999996</v>
      </c>
      <c r="R3951" s="7">
        <f t="shared" si="249"/>
        <v>804.5</v>
      </c>
      <c r="S3951" t="s">
        <v>8321</v>
      </c>
      <c r="T3951" t="s">
        <v>8322</v>
      </c>
    </row>
    <row r="3952" spans="1:20" ht="42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7"/>
        <v>42468.774305555555</v>
      </c>
      <c r="K3952">
        <v>1457628680</v>
      </c>
      <c r="L3952" s="10">
        <f t="shared" si="24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0.62499999999999778</v>
      </c>
      <c r="R3952" s="7">
        <f t="shared" si="249"/>
        <v>13</v>
      </c>
      <c r="S3952" t="s">
        <v>8321</v>
      </c>
      <c r="T3952" t="s">
        <v>8322</v>
      </c>
    </row>
    <row r="3953" spans="1:20" ht="42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7"/>
        <v>42493.784050925926</v>
      </c>
      <c r="K3953">
        <v>1457120942</v>
      </c>
      <c r="L3953" s="10">
        <f t="shared" si="24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5.000000000032756E-4</v>
      </c>
      <c r="R3953" s="7">
        <f t="shared" si="249"/>
        <v>1</v>
      </c>
      <c r="S3953" t="s">
        <v>8321</v>
      </c>
      <c r="T3953" t="s">
        <v>8322</v>
      </c>
    </row>
    <row r="3954" spans="1:20" ht="42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7"/>
        <v>42303.790393518517</v>
      </c>
      <c r="K3954">
        <v>1440701890</v>
      </c>
      <c r="L3954" s="10">
        <f t="shared" si="24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9.6153846153845812E-2</v>
      </c>
      <c r="R3954" s="7">
        <f t="shared" si="249"/>
        <v>13</v>
      </c>
      <c r="S3954" t="s">
        <v>8321</v>
      </c>
      <c r="T3954" t="s">
        <v>8322</v>
      </c>
    </row>
    <row r="3955" spans="1:20" ht="42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7"/>
        <v>42580.978472222225</v>
      </c>
      <c r="K3955">
        <v>1467162586</v>
      </c>
      <c r="L3955" s="10">
        <f t="shared" si="24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7">
        <f t="shared" si="249"/>
        <v>0</v>
      </c>
      <c r="S3955" t="s">
        <v>8321</v>
      </c>
      <c r="T3955" t="s">
        <v>8322</v>
      </c>
    </row>
    <row r="3956" spans="1:20" ht="42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7"/>
        <v>41834.651203703703</v>
      </c>
      <c r="K3956">
        <v>1400168264</v>
      </c>
      <c r="L3956" s="10">
        <f t="shared" si="24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7">
        <f t="shared" si="249"/>
        <v>0</v>
      </c>
      <c r="S3956" t="s">
        <v>8321</v>
      </c>
      <c r="T3956" t="s">
        <v>8322</v>
      </c>
    </row>
    <row r="3957" spans="1:20" ht="42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7"/>
        <v>42336.890520833331</v>
      </c>
      <c r="K3957">
        <v>1446150141</v>
      </c>
      <c r="L3957" s="10">
        <f t="shared" si="24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24.285714285714288</v>
      </c>
      <c r="R3957" s="7">
        <f t="shared" si="249"/>
        <v>216.5</v>
      </c>
      <c r="S3957" t="s">
        <v>8321</v>
      </c>
      <c r="T3957" t="s">
        <v>8322</v>
      </c>
    </row>
    <row r="3958" spans="1:20" ht="42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7"/>
        <v>42485.013888888891</v>
      </c>
      <c r="K3958">
        <v>1459203727</v>
      </c>
      <c r="L3958" s="10">
        <f t="shared" si="24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7">
        <f t="shared" si="249"/>
        <v>0</v>
      </c>
      <c r="S3958" t="s">
        <v>8321</v>
      </c>
      <c r="T3958" t="s">
        <v>8322</v>
      </c>
    </row>
    <row r="3959" spans="1:20" ht="42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7"/>
        <v>42559.976319444439</v>
      </c>
      <c r="K3959">
        <v>1464045954</v>
      </c>
      <c r="L3959" s="10">
        <f t="shared" si="24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2.4999999999997247E-2</v>
      </c>
      <c r="R3959" s="7">
        <f t="shared" si="249"/>
        <v>4</v>
      </c>
      <c r="S3959" t="s">
        <v>8321</v>
      </c>
      <c r="T3959" t="s">
        <v>8322</v>
      </c>
    </row>
    <row r="3960" spans="1:20" ht="42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7"/>
        <v>41853.583333333336</v>
      </c>
      <c r="K3960">
        <v>1403822912</v>
      </c>
      <c r="L3960" s="10">
        <f t="shared" si="24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32.049999999999997</v>
      </c>
      <c r="R3960" s="7">
        <f t="shared" si="249"/>
        <v>328.5</v>
      </c>
      <c r="S3960" t="s">
        <v>8321</v>
      </c>
      <c r="T3960" t="s">
        <v>8322</v>
      </c>
    </row>
    <row r="3961" spans="1:20" ht="42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7"/>
        <v>41910.788842592592</v>
      </c>
      <c r="K3961">
        <v>1409338556</v>
      </c>
      <c r="L3961" s="10">
        <f t="shared" si="24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24.333333333333329</v>
      </c>
      <c r="R3961" s="7">
        <f t="shared" si="249"/>
        <v>152</v>
      </c>
      <c r="S3961" t="s">
        <v>8321</v>
      </c>
      <c r="T3961" t="s">
        <v>8322</v>
      </c>
    </row>
    <row r="3962" spans="1:20" ht="42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7"/>
        <v>42372.845555555556</v>
      </c>
      <c r="K3962">
        <v>1449260256</v>
      </c>
      <c r="L3962" s="10">
        <f t="shared" si="24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ref="Q3962:Q4025" si="250">(1+((E3962-D3962)/D3962))*100</f>
        <v>1.5000000000000013</v>
      </c>
      <c r="R3962" s="7">
        <f t="shared" si="249"/>
        <v>24.5</v>
      </c>
      <c r="S3962" t="s">
        <v>8321</v>
      </c>
      <c r="T3962" t="s">
        <v>8322</v>
      </c>
    </row>
    <row r="3963" spans="1:20" ht="42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7"/>
        <v>41767.891319444447</v>
      </c>
      <c r="K3963">
        <v>1397683410</v>
      </c>
      <c r="L3963" s="10">
        <f t="shared" si="24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50"/>
        <v>0.41999999999999815</v>
      </c>
      <c r="R3963" s="7">
        <f t="shared" si="249"/>
        <v>11.5</v>
      </c>
      <c r="S3963" t="s">
        <v>8321</v>
      </c>
      <c r="T3963" t="s">
        <v>8322</v>
      </c>
    </row>
    <row r="3964" spans="1:20" ht="42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7"/>
        <v>42336.621458333335</v>
      </c>
      <c r="K3964">
        <v>1446562494</v>
      </c>
      <c r="L3964" s="10">
        <f t="shared" si="24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50"/>
        <v>3.214285714285714</v>
      </c>
      <c r="R3964" s="7">
        <f t="shared" si="249"/>
        <v>24</v>
      </c>
      <c r="S3964" t="s">
        <v>8321</v>
      </c>
      <c r="T3964" t="s">
        <v>8322</v>
      </c>
    </row>
    <row r="3965" spans="1:20" ht="42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7"/>
        <v>42326.195798611108</v>
      </c>
      <c r="K3965">
        <v>1445226117</v>
      </c>
      <c r="L3965" s="10">
        <f t="shared" si="24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50"/>
        <v>0</v>
      </c>
      <c r="R3965" s="7">
        <f t="shared" si="249"/>
        <v>0</v>
      </c>
      <c r="S3965" t="s">
        <v>8321</v>
      </c>
      <c r="T3965" t="s">
        <v>8322</v>
      </c>
    </row>
    <row r="3966" spans="1:20" ht="42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7"/>
        <v>42113.680393518516</v>
      </c>
      <c r="K3966">
        <v>1424279986</v>
      </c>
      <c r="L3966" s="10">
        <f t="shared" si="24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50"/>
        <v>6.2999999999999945</v>
      </c>
      <c r="R3966" s="7">
        <f t="shared" si="249"/>
        <v>64.5</v>
      </c>
      <c r="S3966" t="s">
        <v>8321</v>
      </c>
      <c r="T3966" t="s">
        <v>8322</v>
      </c>
    </row>
    <row r="3967" spans="1:20" ht="42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7"/>
        <v>42474.194212962961</v>
      </c>
      <c r="K3967">
        <v>1455428380</v>
      </c>
      <c r="L3967" s="10">
        <f t="shared" si="24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50"/>
        <v>14.249999999999996</v>
      </c>
      <c r="R3967" s="7">
        <f t="shared" si="249"/>
        <v>144.5</v>
      </c>
      <c r="S3967" t="s">
        <v>8321</v>
      </c>
      <c r="T3967" t="s">
        <v>8322</v>
      </c>
    </row>
    <row r="3968" spans="1:20" ht="42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7"/>
        <v>41844.124305555553</v>
      </c>
      <c r="K3968">
        <v>1402506278</v>
      </c>
      <c r="L3968" s="10">
        <f t="shared" si="24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50"/>
        <v>0.60000000000000053</v>
      </c>
      <c r="R3968" s="7">
        <f t="shared" si="249"/>
        <v>23.5</v>
      </c>
      <c r="S3968" t="s">
        <v>8321</v>
      </c>
      <c r="T3968" t="s">
        <v>8322</v>
      </c>
    </row>
    <row r="3969" spans="1:20" ht="42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7"/>
        <v>42800.290590277778</v>
      </c>
      <c r="K3969">
        <v>1486191507</v>
      </c>
      <c r="L3969" s="10">
        <f t="shared" si="24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50"/>
        <v>24.117647058823533</v>
      </c>
      <c r="R3969" s="7">
        <f t="shared" si="249"/>
        <v>210</v>
      </c>
      <c r="S3969" t="s">
        <v>8321</v>
      </c>
      <c r="T3969" t="s">
        <v>8322</v>
      </c>
    </row>
    <row r="3970" spans="1:20" ht="42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7"/>
        <v>42512.815659722226</v>
      </c>
      <c r="K3970">
        <v>1458761673</v>
      </c>
      <c r="L3970" s="10">
        <f t="shared" si="24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50"/>
        <v>10.540000000000004</v>
      </c>
      <c r="R3970" s="7">
        <f t="shared" si="249"/>
        <v>269</v>
      </c>
      <c r="S3970" t="s">
        <v>8321</v>
      </c>
      <c r="T3970" t="s">
        <v>8322</v>
      </c>
    </row>
    <row r="3971" spans="1:20" ht="42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51">(((I3971/60)/60)/24)+DATE(1970,1,1)</f>
        <v>42611.163194444445</v>
      </c>
      <c r="K3971">
        <v>1471638646</v>
      </c>
      <c r="L3971" s="10">
        <f t="shared" ref="L3971:L4034" si="252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50"/>
        <v>7.4690265486725638</v>
      </c>
      <c r="R3971" s="7">
        <f t="shared" ref="R3971:R4034" si="253">AVERAGE(E3971,N3971)</f>
        <v>108.5</v>
      </c>
      <c r="S3971" t="s">
        <v>8321</v>
      </c>
      <c r="T3971" t="s">
        <v>8322</v>
      </c>
    </row>
    <row r="3972" spans="1:20" ht="57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51"/>
        <v>42477.863553240735</v>
      </c>
      <c r="K3972">
        <v>1458333811</v>
      </c>
      <c r="L3972" s="10">
        <f t="shared" si="252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7.3333333333336359E-2</v>
      </c>
      <c r="R3972" s="7">
        <f t="shared" si="253"/>
        <v>6.5</v>
      </c>
      <c r="S3972" t="s">
        <v>8321</v>
      </c>
      <c r="T3972" t="s">
        <v>8322</v>
      </c>
    </row>
    <row r="3973" spans="1:20" ht="42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51"/>
        <v>41841.536180555559</v>
      </c>
      <c r="K3973">
        <v>1403355126</v>
      </c>
      <c r="L3973" s="10">
        <f t="shared" si="252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0.97142857142856753</v>
      </c>
      <c r="R3973" s="7">
        <f t="shared" si="253"/>
        <v>71</v>
      </c>
      <c r="S3973" t="s">
        <v>8321</v>
      </c>
      <c r="T3973" t="s">
        <v>8322</v>
      </c>
    </row>
    <row r="3974" spans="1:20" ht="42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51"/>
        <v>42041.067523148144</v>
      </c>
      <c r="K3974">
        <v>1418002634</v>
      </c>
      <c r="L3974" s="10">
        <f t="shared" si="252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21.099999999999998</v>
      </c>
      <c r="R3974" s="7">
        <f t="shared" si="253"/>
        <v>109.5</v>
      </c>
      <c r="S3974" t="s">
        <v>8321</v>
      </c>
      <c r="T3974" t="s">
        <v>8322</v>
      </c>
    </row>
    <row r="3975" spans="1:20" ht="42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51"/>
        <v>42499.166666666672</v>
      </c>
      <c r="K3975">
        <v>1460219110</v>
      </c>
      <c r="L3975" s="10">
        <f t="shared" si="252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78.100000000000009</v>
      </c>
      <c r="R3975" s="7">
        <f t="shared" si="253"/>
        <v>1971</v>
      </c>
      <c r="S3975" t="s">
        <v>8321</v>
      </c>
      <c r="T3975" t="s">
        <v>8322</v>
      </c>
    </row>
    <row r="3976" spans="1:20" ht="42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51"/>
        <v>42523.546851851846</v>
      </c>
      <c r="K3976">
        <v>1462280848</v>
      </c>
      <c r="L3976" s="10">
        <f t="shared" si="252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31.999999999999996</v>
      </c>
      <c r="R3976" s="7">
        <f t="shared" si="253"/>
        <v>165.5</v>
      </c>
      <c r="S3976" t="s">
        <v>8321</v>
      </c>
      <c r="T3976" t="s">
        <v>8322</v>
      </c>
    </row>
    <row r="3977" spans="1:20" ht="42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51"/>
        <v>42564.866875</v>
      </c>
      <c r="K3977">
        <v>1465850898</v>
      </c>
      <c r="L3977" s="10">
        <f t="shared" si="252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7">
        <f t="shared" si="253"/>
        <v>0</v>
      </c>
      <c r="S3977" t="s">
        <v>8321</v>
      </c>
      <c r="T3977" t="s">
        <v>8322</v>
      </c>
    </row>
    <row r="3978" spans="1:20" ht="42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51"/>
        <v>41852.291666666664</v>
      </c>
      <c r="K3978">
        <v>1405024561</v>
      </c>
      <c r="L3978" s="10">
        <f t="shared" si="252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47.692307692307686</v>
      </c>
      <c r="R3978" s="7">
        <f t="shared" si="253"/>
        <v>315</v>
      </c>
      <c r="S3978" t="s">
        <v>8321</v>
      </c>
      <c r="T3978" t="s">
        <v>8322</v>
      </c>
    </row>
    <row r="3979" spans="1:20" ht="42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51"/>
        <v>42573.788564814815</v>
      </c>
      <c r="K3979">
        <v>1466621732</v>
      </c>
      <c r="L3979" s="10">
        <f t="shared" si="252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1.4499999999999957</v>
      </c>
      <c r="R3979" s="7">
        <f t="shared" si="253"/>
        <v>655.5</v>
      </c>
      <c r="S3979" t="s">
        <v>8321</v>
      </c>
      <c r="T3979" t="s">
        <v>8322</v>
      </c>
    </row>
    <row r="3980" spans="1:20" ht="42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51"/>
        <v>42035.642974537041</v>
      </c>
      <c r="K3980">
        <v>1417533953</v>
      </c>
      <c r="L3980" s="10">
        <f t="shared" si="252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10.7</v>
      </c>
      <c r="R3980" s="7">
        <f t="shared" si="253"/>
        <v>111</v>
      </c>
      <c r="S3980" t="s">
        <v>8321</v>
      </c>
      <c r="T3980" t="s">
        <v>8322</v>
      </c>
    </row>
    <row r="3981" spans="1:20" ht="42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51"/>
        <v>42092.833333333328</v>
      </c>
      <c r="K3981">
        <v>1425678057</v>
      </c>
      <c r="L3981" s="10">
        <f t="shared" si="252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1.8333333333333313</v>
      </c>
      <c r="R3981" s="7">
        <f t="shared" si="253"/>
        <v>58</v>
      </c>
      <c r="S3981" t="s">
        <v>8321</v>
      </c>
      <c r="T3981" t="s">
        <v>8322</v>
      </c>
    </row>
    <row r="3982" spans="1:20" ht="42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51"/>
        <v>41825.598923611113</v>
      </c>
      <c r="K3982">
        <v>1401978147</v>
      </c>
      <c r="L3982" s="10">
        <f t="shared" si="252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18.000000000000004</v>
      </c>
      <c r="R3982" s="7">
        <f t="shared" si="253"/>
        <v>228.5</v>
      </c>
      <c r="S3982" t="s">
        <v>8321</v>
      </c>
      <c r="T3982" t="s">
        <v>8322</v>
      </c>
    </row>
    <row r="3983" spans="1:20" ht="28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51"/>
        <v>42568.179965277777</v>
      </c>
      <c r="K3983">
        <v>1463545149</v>
      </c>
      <c r="L3983" s="10">
        <f t="shared" si="252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4.0833333333333393</v>
      </c>
      <c r="R3983" s="7">
        <f t="shared" si="253"/>
        <v>616</v>
      </c>
      <c r="S3983" t="s">
        <v>8321</v>
      </c>
      <c r="T3983" t="s">
        <v>8322</v>
      </c>
    </row>
    <row r="3984" spans="1:20" ht="57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51"/>
        <v>42192.809953703705</v>
      </c>
      <c r="K3984">
        <v>1431113180</v>
      </c>
      <c r="L3984" s="10">
        <f t="shared" si="252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19.999999999999996</v>
      </c>
      <c r="R3984" s="7">
        <f t="shared" si="253"/>
        <v>87.5</v>
      </c>
      <c r="S3984" t="s">
        <v>8321</v>
      </c>
      <c r="T3984" t="s">
        <v>8322</v>
      </c>
    </row>
    <row r="3985" spans="1:20" ht="42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51"/>
        <v>41779.290972222225</v>
      </c>
      <c r="K3985">
        <v>1397854356</v>
      </c>
      <c r="L3985" s="10">
        <f t="shared" si="252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34.802513464991023</v>
      </c>
      <c r="R3985" s="7">
        <f t="shared" si="253"/>
        <v>1961.5</v>
      </c>
      <c r="S3985" t="s">
        <v>8321</v>
      </c>
      <c r="T3985" t="s">
        <v>8322</v>
      </c>
    </row>
    <row r="3986" spans="1:20" ht="42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51"/>
        <v>41951</v>
      </c>
      <c r="K3986">
        <v>1412809644</v>
      </c>
      <c r="L3986" s="10">
        <f t="shared" si="252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6.3333333333333357</v>
      </c>
      <c r="R3986" s="7">
        <f t="shared" si="253"/>
        <v>52.5</v>
      </c>
      <c r="S3986" t="s">
        <v>8321</v>
      </c>
      <c r="T3986" t="s">
        <v>8322</v>
      </c>
    </row>
    <row r="3987" spans="1:20" ht="57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51"/>
        <v>42420.878472222219</v>
      </c>
      <c r="K3987">
        <v>1454173120</v>
      </c>
      <c r="L3987" s="10">
        <f t="shared" si="252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32.049999999999997</v>
      </c>
      <c r="R3987" s="7">
        <f t="shared" si="253"/>
        <v>330</v>
      </c>
      <c r="S3987" t="s">
        <v>8321</v>
      </c>
      <c r="T3987" t="s">
        <v>8322</v>
      </c>
    </row>
    <row r="3988" spans="1:20" ht="42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51"/>
        <v>42496.544444444444</v>
      </c>
      <c r="K3988">
        <v>1460034594</v>
      </c>
      <c r="L3988" s="10">
        <f t="shared" si="252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9.7600000000000016</v>
      </c>
      <c r="R3988" s="7">
        <f t="shared" si="253"/>
        <v>250.5</v>
      </c>
      <c r="S3988" t="s">
        <v>8321</v>
      </c>
      <c r="T3988" t="s">
        <v>8322</v>
      </c>
    </row>
    <row r="3989" spans="1:20" ht="42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51"/>
        <v>41775.92465277778</v>
      </c>
      <c r="K3989">
        <v>1399414290</v>
      </c>
      <c r="L3989" s="10">
        <f t="shared" si="252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37.749999999999993</v>
      </c>
      <c r="R3989" s="7">
        <f t="shared" si="253"/>
        <v>82</v>
      </c>
      <c r="S3989" t="s">
        <v>8321</v>
      </c>
      <c r="T3989" t="s">
        <v>8322</v>
      </c>
    </row>
    <row r="3990" spans="1:20" ht="28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51"/>
        <v>42245.08116898148</v>
      </c>
      <c r="K3990">
        <v>1439517413</v>
      </c>
      <c r="L3990" s="10">
        <f t="shared" si="252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2.1333333333333315</v>
      </c>
      <c r="R3990" s="7">
        <f t="shared" si="253"/>
        <v>18</v>
      </c>
      <c r="S3990" t="s">
        <v>8321</v>
      </c>
      <c r="T3990" t="s">
        <v>8322</v>
      </c>
    </row>
    <row r="3991" spans="1:20" ht="42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51"/>
        <v>42316.791446759264</v>
      </c>
      <c r="K3991">
        <v>1444413581</v>
      </c>
      <c r="L3991" s="10">
        <f t="shared" si="252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7">
        <f t="shared" si="253"/>
        <v>0</v>
      </c>
      <c r="S3991" t="s">
        <v>8321</v>
      </c>
      <c r="T3991" t="s">
        <v>8322</v>
      </c>
    </row>
    <row r="3992" spans="1:20" ht="42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51"/>
        <v>42431.672372685185</v>
      </c>
      <c r="K3992">
        <v>1454342893</v>
      </c>
      <c r="L3992" s="10">
        <f t="shared" si="252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4.181818181818187</v>
      </c>
      <c r="R3992" s="7">
        <f t="shared" si="253"/>
        <v>36</v>
      </c>
      <c r="S3992" t="s">
        <v>8321</v>
      </c>
      <c r="T3992" t="s">
        <v>8322</v>
      </c>
    </row>
    <row r="3993" spans="1:20" ht="28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51"/>
        <v>42155.644467592589</v>
      </c>
      <c r="K3993">
        <v>1430494082</v>
      </c>
      <c r="L3993" s="10">
        <f t="shared" si="252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19.999999999999996</v>
      </c>
      <c r="R3993" s="7">
        <f t="shared" si="253"/>
        <v>50.5</v>
      </c>
      <c r="S3993" t="s">
        <v>8321</v>
      </c>
      <c r="T3993" t="s">
        <v>8322</v>
      </c>
    </row>
    <row r="3994" spans="1:20" ht="42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51"/>
        <v>42349.982164351852</v>
      </c>
      <c r="K3994">
        <v>1444689259</v>
      </c>
      <c r="L3994" s="10">
        <f t="shared" si="252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5.4100000000000037</v>
      </c>
      <c r="R3994" s="7">
        <f t="shared" si="253"/>
        <v>275</v>
      </c>
      <c r="S3994" t="s">
        <v>8321</v>
      </c>
      <c r="T3994" t="s">
        <v>8322</v>
      </c>
    </row>
    <row r="3995" spans="1:20" ht="42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51"/>
        <v>42137.864722222221</v>
      </c>
      <c r="K3995">
        <v>1428957912</v>
      </c>
      <c r="L3995" s="10">
        <f t="shared" si="252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5.9999999999948983E-3</v>
      </c>
      <c r="R3995" s="7">
        <f t="shared" si="253"/>
        <v>2</v>
      </c>
      <c r="S3995" t="s">
        <v>8321</v>
      </c>
      <c r="T3995" t="s">
        <v>8322</v>
      </c>
    </row>
    <row r="3996" spans="1:20" ht="42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51"/>
        <v>41839.389930555553</v>
      </c>
      <c r="K3996">
        <v>1403169690</v>
      </c>
      <c r="L3996" s="10">
        <f t="shared" si="252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0.24999999999999467</v>
      </c>
      <c r="R3996" s="7">
        <f t="shared" si="253"/>
        <v>3</v>
      </c>
      <c r="S3996" t="s">
        <v>8321</v>
      </c>
      <c r="T3996" t="s">
        <v>8322</v>
      </c>
    </row>
    <row r="3997" spans="1:20" ht="42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51"/>
        <v>42049.477083333331</v>
      </c>
      <c r="K3997">
        <v>1421339077</v>
      </c>
      <c r="L3997" s="10">
        <f t="shared" si="252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35</v>
      </c>
      <c r="R3997" s="7">
        <f t="shared" si="253"/>
        <v>37</v>
      </c>
      <c r="S3997" t="s">
        <v>8321</v>
      </c>
      <c r="T3997" t="s">
        <v>8322</v>
      </c>
    </row>
    <row r="3998" spans="1:20" ht="42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51"/>
        <v>41963.669444444444</v>
      </c>
      <c r="K3998">
        <v>1415341464</v>
      </c>
      <c r="L3998" s="10">
        <f t="shared" si="252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16.566666666666663</v>
      </c>
      <c r="R3998" s="7">
        <f t="shared" si="253"/>
        <v>257</v>
      </c>
      <c r="S3998" t="s">
        <v>8321</v>
      </c>
      <c r="T3998" t="s">
        <v>8322</v>
      </c>
    </row>
    <row r="3999" spans="1:20" ht="42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51"/>
        <v>42099.349780092598</v>
      </c>
      <c r="K3999">
        <v>1425633821</v>
      </c>
      <c r="L3999" s="10">
        <f t="shared" si="252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7">
        <f t="shared" si="253"/>
        <v>0</v>
      </c>
      <c r="S3999" t="s">
        <v>8321</v>
      </c>
      <c r="T3999" t="s">
        <v>8322</v>
      </c>
    </row>
    <row r="4000" spans="1:20" ht="42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51"/>
        <v>42091.921597222223</v>
      </c>
      <c r="K4000">
        <v>1424992026</v>
      </c>
      <c r="L4000" s="10">
        <f t="shared" si="252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57.2</v>
      </c>
      <c r="R4000" s="7">
        <f t="shared" si="253"/>
        <v>363.5</v>
      </c>
      <c r="S4000" t="s">
        <v>8321</v>
      </c>
      <c r="T4000" t="s">
        <v>8322</v>
      </c>
    </row>
    <row r="4001" spans="1:20" ht="42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51"/>
        <v>41882.827650462961</v>
      </c>
      <c r="K4001">
        <v>1406058798</v>
      </c>
      <c r="L4001" s="10">
        <f t="shared" si="252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16.514285714285716</v>
      </c>
      <c r="R4001" s="7">
        <f t="shared" si="253"/>
        <v>585</v>
      </c>
      <c r="S4001" t="s">
        <v>8321</v>
      </c>
      <c r="T4001" t="s">
        <v>8322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51"/>
        <v>42497.603680555556</v>
      </c>
      <c r="K4002">
        <v>1457450958</v>
      </c>
      <c r="L4002" s="10">
        <f t="shared" si="252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0.12499999999999734</v>
      </c>
      <c r="R4002" s="7">
        <f t="shared" si="253"/>
        <v>5.5</v>
      </c>
      <c r="S4002" t="s">
        <v>8321</v>
      </c>
      <c r="T4002" t="s">
        <v>8322</v>
      </c>
    </row>
    <row r="4003" spans="1:20" ht="57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51"/>
        <v>42795.791666666672</v>
      </c>
      <c r="K4003">
        <v>1486681708</v>
      </c>
      <c r="L4003" s="10">
        <f t="shared" si="252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37.749999999999993</v>
      </c>
      <c r="R4003" s="7">
        <f t="shared" si="253"/>
        <v>233.5</v>
      </c>
      <c r="S4003" t="s">
        <v>8321</v>
      </c>
      <c r="T4003" t="s">
        <v>8322</v>
      </c>
    </row>
    <row r="4004" spans="1:20" ht="42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51"/>
        <v>41909.043530092589</v>
      </c>
      <c r="K4004">
        <v>1409187761</v>
      </c>
      <c r="L4004" s="10">
        <f t="shared" si="252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1.8399999999999972</v>
      </c>
      <c r="R4004" s="7">
        <f t="shared" si="253"/>
        <v>13.5</v>
      </c>
      <c r="S4004" t="s">
        <v>8321</v>
      </c>
      <c r="T4004" t="s">
        <v>8322</v>
      </c>
    </row>
    <row r="4005" spans="1:20" ht="42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51"/>
        <v>42050.587349537032</v>
      </c>
      <c r="K4005">
        <v>1421417147</v>
      </c>
      <c r="L4005" s="10">
        <f t="shared" si="252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10.050000000000004</v>
      </c>
      <c r="R4005" s="7">
        <f t="shared" si="253"/>
        <v>101.5</v>
      </c>
      <c r="S4005" t="s">
        <v>8321</v>
      </c>
      <c r="T4005" t="s">
        <v>8322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51"/>
        <v>41920.16269675926</v>
      </c>
      <c r="K4006">
        <v>1410148457</v>
      </c>
      <c r="L4006" s="10">
        <f t="shared" si="252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0.20000000000000018</v>
      </c>
      <c r="R4006" s="7">
        <f t="shared" si="253"/>
        <v>1</v>
      </c>
      <c r="S4006" t="s">
        <v>8321</v>
      </c>
      <c r="T4006" t="s">
        <v>8322</v>
      </c>
    </row>
    <row r="4007" spans="1:20" ht="42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51"/>
        <v>41932.807696759257</v>
      </c>
      <c r="K4007">
        <v>1408648985</v>
      </c>
      <c r="L4007" s="10">
        <f t="shared" si="252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1.3333333333333308</v>
      </c>
      <c r="R4007" s="7">
        <f t="shared" si="253"/>
        <v>21</v>
      </c>
      <c r="S4007" t="s">
        <v>8321</v>
      </c>
      <c r="T4007" t="s">
        <v>8322</v>
      </c>
    </row>
    <row r="4008" spans="1:20" ht="42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51"/>
        <v>42416.772997685184</v>
      </c>
      <c r="K4008">
        <v>1453487587</v>
      </c>
      <c r="L4008" s="10">
        <f t="shared" si="252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6.6666666666659324E-3</v>
      </c>
      <c r="R4008" s="7">
        <f t="shared" si="253"/>
        <v>1.5</v>
      </c>
      <c r="S4008" t="s">
        <v>8321</v>
      </c>
      <c r="T4008" t="s">
        <v>8322</v>
      </c>
    </row>
    <row r="4009" spans="1:20" ht="42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51"/>
        <v>41877.686111111114</v>
      </c>
      <c r="K4009">
        <v>1406572381</v>
      </c>
      <c r="L4009" s="10">
        <f t="shared" si="252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0.24999999999999467</v>
      </c>
      <c r="R4009" s="7">
        <f t="shared" si="253"/>
        <v>3</v>
      </c>
      <c r="S4009" t="s">
        <v>8321</v>
      </c>
      <c r="T4009" t="s">
        <v>8322</v>
      </c>
    </row>
    <row r="4010" spans="1:20" ht="42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51"/>
        <v>42207.964201388888</v>
      </c>
      <c r="K4010">
        <v>1435014507</v>
      </c>
      <c r="L4010" s="10">
        <f t="shared" si="252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6.0000000000000053</v>
      </c>
      <c r="R4010" s="7">
        <f t="shared" si="253"/>
        <v>32</v>
      </c>
      <c r="S4010" t="s">
        <v>8321</v>
      </c>
      <c r="T4010" t="s">
        <v>8322</v>
      </c>
    </row>
    <row r="4011" spans="1:20" ht="42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51"/>
        <v>41891.700925925928</v>
      </c>
      <c r="K4011">
        <v>1406825360</v>
      </c>
      <c r="L4011" s="10">
        <f t="shared" si="252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3.8860103626943032</v>
      </c>
      <c r="R4011" s="7">
        <f t="shared" si="253"/>
        <v>39</v>
      </c>
      <c r="S4011" t="s">
        <v>8321</v>
      </c>
      <c r="T4011" t="s">
        <v>8322</v>
      </c>
    </row>
    <row r="4012" spans="1:20" ht="42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51"/>
        <v>41938.770439814813</v>
      </c>
      <c r="K4012">
        <v>1412879366</v>
      </c>
      <c r="L4012" s="10">
        <f t="shared" si="252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24.194444444444439</v>
      </c>
      <c r="R4012" s="7">
        <f t="shared" si="253"/>
        <v>890</v>
      </c>
      <c r="S4012" t="s">
        <v>8321</v>
      </c>
      <c r="T4012" t="s">
        <v>8322</v>
      </c>
    </row>
    <row r="4013" spans="1:20" ht="42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51"/>
        <v>42032.54488425926</v>
      </c>
      <c r="K4013">
        <v>1419858278</v>
      </c>
      <c r="L4013" s="10">
        <f t="shared" si="252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7.5999999999999961</v>
      </c>
      <c r="R4013" s="7">
        <f t="shared" si="253"/>
        <v>11.5</v>
      </c>
      <c r="S4013" t="s">
        <v>8321</v>
      </c>
      <c r="T4013" t="s">
        <v>8322</v>
      </c>
    </row>
    <row r="4014" spans="1:20" ht="57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51"/>
        <v>42126.544548611113</v>
      </c>
      <c r="K4014">
        <v>1427979849</v>
      </c>
      <c r="L4014" s="10">
        <f t="shared" si="252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7">
        <f t="shared" si="253"/>
        <v>0</v>
      </c>
      <c r="S4014" t="s">
        <v>8321</v>
      </c>
      <c r="T4014" t="s">
        <v>8322</v>
      </c>
    </row>
    <row r="4015" spans="1:20" ht="42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51"/>
        <v>42051.301192129627</v>
      </c>
      <c r="K4015">
        <v>1421478823</v>
      </c>
      <c r="L4015" s="10">
        <f t="shared" si="252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1.3000000000000012</v>
      </c>
      <c r="R4015" s="7">
        <f t="shared" si="253"/>
        <v>14</v>
      </c>
      <c r="S4015" t="s">
        <v>8321</v>
      </c>
      <c r="T4015" t="s">
        <v>8322</v>
      </c>
    </row>
    <row r="4016" spans="1:20" ht="42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51"/>
        <v>42434.246168981481</v>
      </c>
      <c r="K4016">
        <v>1455861269</v>
      </c>
      <c r="L4016" s="10">
        <f t="shared" si="252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7">
        <f t="shared" si="253"/>
        <v>0</v>
      </c>
      <c r="S4016" t="s">
        <v>8321</v>
      </c>
      <c r="T4016" t="s">
        <v>8322</v>
      </c>
    </row>
    <row r="4017" spans="1:20" ht="42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51"/>
        <v>42204.780821759254</v>
      </c>
      <c r="K4017">
        <v>1434739463</v>
      </c>
      <c r="L4017" s="10">
        <f t="shared" si="252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1.4285714285711126E-2</v>
      </c>
      <c r="R4017" s="7">
        <f t="shared" si="253"/>
        <v>1</v>
      </c>
      <c r="S4017" t="s">
        <v>8321</v>
      </c>
      <c r="T4017" t="s">
        <v>8322</v>
      </c>
    </row>
    <row r="4018" spans="1:20" ht="42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51"/>
        <v>41899.872685185182</v>
      </c>
      <c r="K4018">
        <v>1408395400</v>
      </c>
      <c r="L4018" s="10">
        <f t="shared" si="252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14.000000000000002</v>
      </c>
      <c r="R4018" s="7">
        <f t="shared" si="253"/>
        <v>38.5</v>
      </c>
      <c r="S4018" t="s">
        <v>8321</v>
      </c>
      <c r="T4018" t="s">
        <v>8322</v>
      </c>
    </row>
    <row r="4019" spans="1:20" ht="42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51"/>
        <v>41886.672152777777</v>
      </c>
      <c r="K4019">
        <v>1407254874</v>
      </c>
      <c r="L4019" s="10">
        <f t="shared" si="252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1.0499999999999954</v>
      </c>
      <c r="R4019" s="7">
        <f t="shared" si="253"/>
        <v>53.5</v>
      </c>
      <c r="S4019" t="s">
        <v>8321</v>
      </c>
      <c r="T4019" t="s">
        <v>8322</v>
      </c>
    </row>
    <row r="4020" spans="1:20" ht="28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51"/>
        <v>42650.91097222222</v>
      </c>
      <c r="K4020">
        <v>1473285108</v>
      </c>
      <c r="L4020" s="10">
        <f t="shared" si="252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8.6666666666666679</v>
      </c>
      <c r="R4020" s="7">
        <f t="shared" si="253"/>
        <v>67</v>
      </c>
      <c r="S4020" t="s">
        <v>8321</v>
      </c>
      <c r="T4020" t="s">
        <v>8322</v>
      </c>
    </row>
    <row r="4021" spans="1:20" ht="42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51"/>
        <v>42475.686111111107</v>
      </c>
      <c r="K4021">
        <v>1455725596</v>
      </c>
      <c r="L4021" s="10">
        <f t="shared" si="252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0.82857142857143407</v>
      </c>
      <c r="R4021" s="7">
        <f t="shared" si="253"/>
        <v>16.5</v>
      </c>
      <c r="S4021" t="s">
        <v>8321</v>
      </c>
      <c r="T4021" t="s">
        <v>8322</v>
      </c>
    </row>
    <row r="4022" spans="1:20" ht="42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51"/>
        <v>42087.149293981478</v>
      </c>
      <c r="K4022">
        <v>1424579699</v>
      </c>
      <c r="L4022" s="10">
        <f t="shared" si="252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16.666666666666664</v>
      </c>
      <c r="R4022" s="7">
        <f t="shared" si="253"/>
        <v>51.5</v>
      </c>
      <c r="S4022" t="s">
        <v>8321</v>
      </c>
      <c r="T4022" t="s">
        <v>8322</v>
      </c>
    </row>
    <row r="4023" spans="1:20" ht="42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51"/>
        <v>41938.911550925928</v>
      </c>
      <c r="K4023">
        <v>1409176358</v>
      </c>
      <c r="L4023" s="10">
        <f t="shared" si="252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0.83333333333333037</v>
      </c>
      <c r="R4023" s="7">
        <f t="shared" si="253"/>
        <v>63.5</v>
      </c>
      <c r="S4023" t="s">
        <v>8321</v>
      </c>
      <c r="T4023" t="s">
        <v>8322</v>
      </c>
    </row>
    <row r="4024" spans="1:20" ht="28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51"/>
        <v>42036.120833333334</v>
      </c>
      <c r="K4024">
        <v>1418824867</v>
      </c>
      <c r="L4024" s="10">
        <f t="shared" si="252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69.561111111111117</v>
      </c>
      <c r="R4024" s="7">
        <f t="shared" si="253"/>
        <v>6359</v>
      </c>
      <c r="S4024" t="s">
        <v>8321</v>
      </c>
      <c r="T4024" t="s">
        <v>8322</v>
      </c>
    </row>
    <row r="4025" spans="1:20" ht="42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51"/>
        <v>42453.957905092597</v>
      </c>
      <c r="K4025">
        <v>1454975963</v>
      </c>
      <c r="L4025" s="10">
        <f t="shared" si="252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7">
        <f t="shared" si="253"/>
        <v>0</v>
      </c>
      <c r="S4025" t="s">
        <v>8321</v>
      </c>
      <c r="T4025" t="s">
        <v>8322</v>
      </c>
    </row>
    <row r="4026" spans="1:20" ht="42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51"/>
        <v>42247.670104166667</v>
      </c>
      <c r="K4026">
        <v>1438445097</v>
      </c>
      <c r="L4026" s="10">
        <f t="shared" si="252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ref="Q4026:Q4089" si="254">(1+((E4026-D4026)/D4026))*100</f>
        <v>1.2499999999999956</v>
      </c>
      <c r="R4026" s="7">
        <f t="shared" si="253"/>
        <v>5.5</v>
      </c>
      <c r="S4026" t="s">
        <v>8321</v>
      </c>
      <c r="T4026" t="s">
        <v>8322</v>
      </c>
    </row>
    <row r="4027" spans="1:20" ht="42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51"/>
        <v>42211.237685185188</v>
      </c>
      <c r="K4027">
        <v>1432705336</v>
      </c>
      <c r="L4027" s="10">
        <f t="shared" si="252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4"/>
        <v>5.0000000000000044</v>
      </c>
      <c r="R4027" s="7">
        <f t="shared" si="253"/>
        <v>127</v>
      </c>
      <c r="S4027" t="s">
        <v>8321</v>
      </c>
      <c r="T4027" t="s">
        <v>8322</v>
      </c>
    </row>
    <row r="4028" spans="1:20" ht="42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51"/>
        <v>42342.697210648148</v>
      </c>
      <c r="K4028">
        <v>1444059839</v>
      </c>
      <c r="L4028" s="10">
        <f t="shared" si="252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4"/>
        <v>0</v>
      </c>
      <c r="R4028" s="7">
        <f t="shared" si="253"/>
        <v>0</v>
      </c>
      <c r="S4028" t="s">
        <v>8321</v>
      </c>
      <c r="T4028" t="s">
        <v>8322</v>
      </c>
    </row>
    <row r="4029" spans="1:20" ht="42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51"/>
        <v>42789.041666666672</v>
      </c>
      <c r="K4029">
        <v>1486077481</v>
      </c>
      <c r="L4029" s="10">
        <f t="shared" si="252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4"/>
        <v>7.1666666666666661</v>
      </c>
      <c r="R4029" s="7">
        <f t="shared" si="253"/>
        <v>111</v>
      </c>
      <c r="S4029" t="s">
        <v>8321</v>
      </c>
      <c r="T4029" t="s">
        <v>8322</v>
      </c>
    </row>
    <row r="4030" spans="1:20" ht="42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51"/>
        <v>41795.938657407409</v>
      </c>
      <c r="K4030">
        <v>1399415500</v>
      </c>
      <c r="L4030" s="10">
        <f t="shared" si="252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4"/>
        <v>28.049999999999997</v>
      </c>
      <c r="R4030" s="7">
        <f t="shared" si="253"/>
        <v>286</v>
      </c>
      <c r="S4030" t="s">
        <v>8321</v>
      </c>
      <c r="T4030" t="s">
        <v>8322</v>
      </c>
    </row>
    <row r="4031" spans="1:20" ht="42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51"/>
        <v>42352.025115740747</v>
      </c>
      <c r="K4031">
        <v>1447461370</v>
      </c>
      <c r="L4031" s="10">
        <f t="shared" si="252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4"/>
        <v>0</v>
      </c>
      <c r="R4031" s="7">
        <f t="shared" si="253"/>
        <v>0</v>
      </c>
      <c r="S4031" t="s">
        <v>8321</v>
      </c>
      <c r="T4031" t="s">
        <v>8322</v>
      </c>
    </row>
    <row r="4032" spans="1:20" ht="42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51"/>
        <v>42403.784027777772</v>
      </c>
      <c r="K4032">
        <v>1452008599</v>
      </c>
      <c r="L4032" s="10">
        <f t="shared" si="252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4"/>
        <v>16.000000000000004</v>
      </c>
      <c r="R4032" s="7">
        <f t="shared" si="253"/>
        <v>203</v>
      </c>
      <c r="S4032" t="s">
        <v>8321</v>
      </c>
      <c r="T4032" t="s">
        <v>8322</v>
      </c>
    </row>
    <row r="4033" spans="1:20" ht="42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51"/>
        <v>41991.626898148148</v>
      </c>
      <c r="K4033">
        <v>1414591364</v>
      </c>
      <c r="L4033" s="10">
        <f t="shared" si="252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4"/>
        <v>0</v>
      </c>
      <c r="R4033" s="7">
        <f t="shared" si="253"/>
        <v>0</v>
      </c>
      <c r="S4033" t="s">
        <v>8321</v>
      </c>
      <c r="T4033" t="s">
        <v>8322</v>
      </c>
    </row>
    <row r="4034" spans="1:20" ht="42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51"/>
        <v>42353.85087962963</v>
      </c>
      <c r="K4034">
        <v>1445023516</v>
      </c>
      <c r="L4034" s="10">
        <f t="shared" si="252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4"/>
        <v>6.8287037037037095</v>
      </c>
      <c r="R4034" s="7">
        <f t="shared" si="253"/>
        <v>210</v>
      </c>
      <c r="S4034" t="s">
        <v>8321</v>
      </c>
      <c r="T4034" t="s">
        <v>8322</v>
      </c>
    </row>
    <row r="4035" spans="1:20" ht="42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5">(((I4035/60)/60)/24)+DATE(1970,1,1)</f>
        <v>42645.375</v>
      </c>
      <c r="K4035">
        <v>1472711224</v>
      </c>
      <c r="L4035" s="10">
        <f t="shared" ref="L4035:L4098" si="256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4"/>
        <v>25.698702928870286</v>
      </c>
      <c r="R4035" s="7">
        <f t="shared" ref="R4035:R4098" si="257">AVERAGE(E4035,N4035)</f>
        <v>3117.9949999999999</v>
      </c>
      <c r="S4035" t="s">
        <v>8321</v>
      </c>
      <c r="T4035" t="s">
        <v>8322</v>
      </c>
    </row>
    <row r="4036" spans="1:20" ht="42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5"/>
        <v>42097.905671296292</v>
      </c>
      <c r="K4036">
        <v>1425509050</v>
      </c>
      <c r="L4036" s="10">
        <f t="shared" si="256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1.4814814814814836</v>
      </c>
      <c r="R4036" s="7">
        <f t="shared" si="257"/>
        <v>101</v>
      </c>
      <c r="S4036" t="s">
        <v>8321</v>
      </c>
      <c r="T4036" t="s">
        <v>8322</v>
      </c>
    </row>
    <row r="4037" spans="1:20" ht="28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5"/>
        <v>41933.882951388885</v>
      </c>
      <c r="K4037">
        <v>1411333887</v>
      </c>
      <c r="L4037" s="10">
        <f t="shared" si="256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36.850000000000009</v>
      </c>
      <c r="R4037" s="7">
        <f t="shared" si="257"/>
        <v>1855</v>
      </c>
      <c r="S4037" t="s">
        <v>8321</v>
      </c>
      <c r="T4037" t="s">
        <v>8322</v>
      </c>
    </row>
    <row r="4038" spans="1:20" ht="42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5"/>
        <v>41821.9375</v>
      </c>
      <c r="K4038">
        <v>1402784964</v>
      </c>
      <c r="L4038" s="10">
        <f t="shared" si="256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47.050000000000004</v>
      </c>
      <c r="R4038" s="7">
        <f t="shared" si="257"/>
        <v>1420</v>
      </c>
      <c r="S4038" t="s">
        <v>8321</v>
      </c>
      <c r="T4038" t="s">
        <v>8322</v>
      </c>
    </row>
    <row r="4039" spans="1:20" ht="42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5"/>
        <v>42514.600694444445</v>
      </c>
      <c r="K4039">
        <v>1462585315</v>
      </c>
      <c r="L4039" s="10">
        <f t="shared" si="256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11.428571428571432</v>
      </c>
      <c r="R4039" s="7">
        <f t="shared" si="257"/>
        <v>41</v>
      </c>
      <c r="S4039" t="s">
        <v>8321</v>
      </c>
      <c r="T4039" t="s">
        <v>8322</v>
      </c>
    </row>
    <row r="4040" spans="1:20" ht="42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5"/>
        <v>41929.798726851855</v>
      </c>
      <c r="K4040">
        <v>1408389010</v>
      </c>
      <c r="L4040" s="10">
        <f t="shared" si="256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12.039999999999996</v>
      </c>
      <c r="R4040" s="7">
        <f t="shared" si="257"/>
        <v>152.5</v>
      </c>
      <c r="S4040" t="s">
        <v>8321</v>
      </c>
      <c r="T4040" t="s">
        <v>8322</v>
      </c>
    </row>
    <row r="4041" spans="1:20" ht="42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5"/>
        <v>42339.249305555553</v>
      </c>
      <c r="K4041">
        <v>1446048367</v>
      </c>
      <c r="L4041" s="10">
        <f t="shared" si="256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60</v>
      </c>
      <c r="R4041" s="7">
        <f t="shared" si="257"/>
        <v>152.5</v>
      </c>
      <c r="S4041" t="s">
        <v>8321</v>
      </c>
      <c r="T4041" t="s">
        <v>8322</v>
      </c>
    </row>
    <row r="4042" spans="1:20" ht="42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5"/>
        <v>42203.125</v>
      </c>
      <c r="K4042">
        <v>1432100004</v>
      </c>
      <c r="L4042" s="10">
        <f t="shared" si="256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31.25</v>
      </c>
      <c r="R4042" s="7">
        <f t="shared" si="257"/>
        <v>1251</v>
      </c>
      <c r="S4042" t="s">
        <v>8321</v>
      </c>
      <c r="T4042" t="s">
        <v>8322</v>
      </c>
    </row>
    <row r="4043" spans="1:20" ht="28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5"/>
        <v>42619.474004629628</v>
      </c>
      <c r="K4043">
        <v>1467976954</v>
      </c>
      <c r="L4043" s="10">
        <f t="shared" si="256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0.41999999999999815</v>
      </c>
      <c r="R4043" s="7">
        <f t="shared" si="257"/>
        <v>11.5</v>
      </c>
      <c r="S4043" t="s">
        <v>8321</v>
      </c>
      <c r="T4043" t="s">
        <v>8322</v>
      </c>
    </row>
    <row r="4044" spans="1:20" ht="42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5"/>
        <v>42024.802777777775</v>
      </c>
      <c r="K4044">
        <v>1419213664</v>
      </c>
      <c r="L4044" s="10">
        <f t="shared" si="256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0.20999999999999908</v>
      </c>
      <c r="R4044" s="7">
        <f t="shared" si="257"/>
        <v>12</v>
      </c>
      <c r="S4044" t="s">
        <v>8321</v>
      </c>
      <c r="T4044" t="s">
        <v>8322</v>
      </c>
    </row>
    <row r="4045" spans="1:20" ht="42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5"/>
        <v>41963.957465277781</v>
      </c>
      <c r="K4045">
        <v>1415228325</v>
      </c>
      <c r="L4045" s="10">
        <f t="shared" si="256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7">
        <f t="shared" si="257"/>
        <v>0</v>
      </c>
      <c r="S4045" t="s">
        <v>8321</v>
      </c>
      <c r="T4045" t="s">
        <v>8322</v>
      </c>
    </row>
    <row r="4046" spans="1:20" ht="42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5"/>
        <v>42104.208333333328</v>
      </c>
      <c r="K4046">
        <v>1426050982</v>
      </c>
      <c r="L4046" s="10">
        <f t="shared" si="256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37.5</v>
      </c>
      <c r="R4046" s="7">
        <f t="shared" si="257"/>
        <v>114.5</v>
      </c>
      <c r="S4046" t="s">
        <v>8321</v>
      </c>
      <c r="T4046" t="s">
        <v>8322</v>
      </c>
    </row>
    <row r="4047" spans="1:20" ht="42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5"/>
        <v>41872.201261574075</v>
      </c>
      <c r="K4047">
        <v>1406004589</v>
      </c>
      <c r="L4047" s="10">
        <f t="shared" si="256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1.9999999999997797E-2</v>
      </c>
      <c r="R4047" s="7">
        <f t="shared" si="257"/>
        <v>1</v>
      </c>
      <c r="S4047" t="s">
        <v>8321</v>
      </c>
      <c r="T4047" t="s">
        <v>8322</v>
      </c>
    </row>
    <row r="4048" spans="1:20" ht="42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5"/>
        <v>41934.650578703702</v>
      </c>
      <c r="K4048">
        <v>1411400210</v>
      </c>
      <c r="L4048" s="10">
        <f t="shared" si="256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8.2142857142857189</v>
      </c>
      <c r="R4048" s="7">
        <f t="shared" si="257"/>
        <v>236</v>
      </c>
      <c r="S4048" t="s">
        <v>8321</v>
      </c>
      <c r="T4048" t="s">
        <v>8322</v>
      </c>
    </row>
    <row r="4049" spans="1:20" ht="42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5"/>
        <v>42015.041666666672</v>
      </c>
      <c r="K4049">
        <v>1418862743</v>
      </c>
      <c r="L4049" s="10">
        <f t="shared" si="256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2.200000000000002</v>
      </c>
      <c r="R4049" s="7">
        <f t="shared" si="257"/>
        <v>57</v>
      </c>
      <c r="S4049" t="s">
        <v>8321</v>
      </c>
      <c r="T4049" t="s">
        <v>8322</v>
      </c>
    </row>
    <row r="4050" spans="1:20" ht="42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5"/>
        <v>42471.467442129629</v>
      </c>
      <c r="K4050">
        <v>1457352787</v>
      </c>
      <c r="L4050" s="10">
        <f t="shared" si="256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17.652941176470595</v>
      </c>
      <c r="R4050" s="7">
        <f t="shared" si="257"/>
        <v>1546</v>
      </c>
      <c r="S4050" t="s">
        <v>8321</v>
      </c>
      <c r="T4050" t="s">
        <v>8322</v>
      </c>
    </row>
    <row r="4051" spans="1:20" ht="42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5"/>
        <v>42199.958506944444</v>
      </c>
      <c r="K4051">
        <v>1434322815</v>
      </c>
      <c r="L4051" s="10">
        <f t="shared" si="256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8.0000000000002292E-2</v>
      </c>
      <c r="R4051" s="7">
        <f t="shared" si="257"/>
        <v>8.5</v>
      </c>
      <c r="S4051" t="s">
        <v>8321</v>
      </c>
      <c r="T4051" t="s">
        <v>8322</v>
      </c>
    </row>
    <row r="4052" spans="1:20" ht="42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5"/>
        <v>41935.636469907404</v>
      </c>
      <c r="K4052">
        <v>1411485391</v>
      </c>
      <c r="L4052" s="10">
        <f t="shared" si="256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6.6666666666670427E-2</v>
      </c>
      <c r="R4052" s="7">
        <f t="shared" si="257"/>
        <v>1</v>
      </c>
      <c r="S4052" t="s">
        <v>8321</v>
      </c>
      <c r="T4052" t="s">
        <v>8322</v>
      </c>
    </row>
    <row r="4053" spans="1:20" ht="42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5"/>
        <v>41768.286805555559</v>
      </c>
      <c r="K4053">
        <v>1399058797</v>
      </c>
      <c r="L4053" s="10">
        <f t="shared" si="256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7">
        <f t="shared" si="257"/>
        <v>0</v>
      </c>
      <c r="S4053" t="s">
        <v>8321</v>
      </c>
      <c r="T4053" t="s">
        <v>8322</v>
      </c>
    </row>
    <row r="4054" spans="1:20" ht="57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5"/>
        <v>41925.878657407404</v>
      </c>
      <c r="K4054">
        <v>1408050316</v>
      </c>
      <c r="L4054" s="10">
        <f t="shared" si="256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37.533333333333331</v>
      </c>
      <c r="R4054" s="7">
        <f t="shared" si="257"/>
        <v>569.5</v>
      </c>
      <c r="S4054" t="s">
        <v>8321</v>
      </c>
      <c r="T4054" t="s">
        <v>8322</v>
      </c>
    </row>
    <row r="4055" spans="1:20" ht="42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5"/>
        <v>41958.833333333328</v>
      </c>
      <c r="K4055">
        <v>1413477228</v>
      </c>
      <c r="L4055" s="10">
        <f t="shared" si="256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21.999999999999996</v>
      </c>
      <c r="R4055" s="7">
        <f t="shared" si="257"/>
        <v>56</v>
      </c>
      <c r="S4055" t="s">
        <v>8321</v>
      </c>
      <c r="T4055" t="s">
        <v>8322</v>
      </c>
    </row>
    <row r="4056" spans="1:20" ht="42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5"/>
        <v>42644.166666666672</v>
      </c>
      <c r="K4056">
        <v>1472674285</v>
      </c>
      <c r="L4056" s="10">
        <f t="shared" si="256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7">
        <f t="shared" si="257"/>
        <v>0</v>
      </c>
      <c r="S4056" t="s">
        <v>8321</v>
      </c>
      <c r="T4056" t="s">
        <v>8322</v>
      </c>
    </row>
    <row r="4057" spans="1:20" ht="42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5"/>
        <v>41809.648506944446</v>
      </c>
      <c r="K4057">
        <v>1400600031</v>
      </c>
      <c r="L4057" s="10">
        <f t="shared" si="256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17.62</v>
      </c>
      <c r="R4057" s="7">
        <f t="shared" si="257"/>
        <v>451</v>
      </c>
      <c r="S4057" t="s">
        <v>8321</v>
      </c>
      <c r="T4057" t="s">
        <v>8322</v>
      </c>
    </row>
    <row r="4058" spans="1:20" ht="42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5"/>
        <v>42554.832638888889</v>
      </c>
      <c r="K4058">
        <v>1465856639</v>
      </c>
      <c r="L4058" s="10">
        <f t="shared" si="256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53</v>
      </c>
      <c r="R4058" s="7">
        <f t="shared" si="257"/>
        <v>402</v>
      </c>
      <c r="S4058" t="s">
        <v>8321</v>
      </c>
      <c r="T4058" t="s">
        <v>8322</v>
      </c>
    </row>
    <row r="4059" spans="1:20" ht="42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5"/>
        <v>42333.958333333328</v>
      </c>
      <c r="K4059">
        <v>1446506080</v>
      </c>
      <c r="L4059" s="10">
        <f t="shared" si="256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22.142857142857142</v>
      </c>
      <c r="R4059" s="7">
        <f t="shared" si="257"/>
        <v>390.5</v>
      </c>
      <c r="S4059" t="s">
        <v>8321</v>
      </c>
      <c r="T4059" t="s">
        <v>8322</v>
      </c>
    </row>
    <row r="4060" spans="1:20" ht="42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5"/>
        <v>42461.165972222225</v>
      </c>
      <c r="K4060">
        <v>1458178044</v>
      </c>
      <c r="L4060" s="10">
        <f t="shared" si="256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2.5333333333333319</v>
      </c>
      <c r="R4060" s="7">
        <f t="shared" si="257"/>
        <v>49.5</v>
      </c>
      <c r="S4060" t="s">
        <v>8321</v>
      </c>
      <c r="T4060" t="s">
        <v>8322</v>
      </c>
    </row>
    <row r="4061" spans="1:20" ht="42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5"/>
        <v>41898.125</v>
      </c>
      <c r="K4061">
        <v>1408116152</v>
      </c>
      <c r="L4061" s="10">
        <f t="shared" si="256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2.5000000000000022</v>
      </c>
      <c r="R4061" s="7">
        <f t="shared" si="257"/>
        <v>128.5</v>
      </c>
      <c r="S4061" t="s">
        <v>8321</v>
      </c>
      <c r="T4061" t="s">
        <v>8322</v>
      </c>
    </row>
    <row r="4062" spans="1:20" ht="42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5"/>
        <v>41813.666666666664</v>
      </c>
      <c r="K4062">
        <v>1400604056</v>
      </c>
      <c r="L4062" s="10">
        <f t="shared" si="256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2.849999999999997</v>
      </c>
      <c r="R4062" s="7">
        <f t="shared" si="257"/>
        <v>145</v>
      </c>
      <c r="S4062" t="s">
        <v>8321</v>
      </c>
      <c r="T4062" t="s">
        <v>8322</v>
      </c>
    </row>
    <row r="4063" spans="1:20" ht="28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5"/>
        <v>42481.099803240737</v>
      </c>
      <c r="K4063">
        <v>1456025023</v>
      </c>
      <c r="L4063" s="10">
        <f t="shared" si="256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7">
        <f t="shared" si="257"/>
        <v>0</v>
      </c>
      <c r="S4063" t="s">
        <v>8321</v>
      </c>
      <c r="T4063" t="s">
        <v>8322</v>
      </c>
    </row>
    <row r="4064" spans="1:20" ht="42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5"/>
        <v>42553.739212962959</v>
      </c>
      <c r="K4064">
        <v>1464889468</v>
      </c>
      <c r="L4064" s="10">
        <f t="shared" si="256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2.4499999999999966</v>
      </c>
      <c r="R4064" s="7">
        <f t="shared" si="257"/>
        <v>246.5</v>
      </c>
      <c r="S4064" t="s">
        <v>8321</v>
      </c>
      <c r="T4064" t="s">
        <v>8322</v>
      </c>
    </row>
    <row r="4065" spans="1:20" ht="42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5"/>
        <v>41817.681527777779</v>
      </c>
      <c r="K4065">
        <v>1401294084</v>
      </c>
      <c r="L4065" s="10">
        <f t="shared" si="256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1.4210526315789451</v>
      </c>
      <c r="R4065" s="7">
        <f t="shared" si="257"/>
        <v>72</v>
      </c>
      <c r="S4065" t="s">
        <v>8321</v>
      </c>
      <c r="T4065" t="s">
        <v>8322</v>
      </c>
    </row>
    <row r="4066" spans="1:20" ht="42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5"/>
        <v>42123.588263888887</v>
      </c>
      <c r="K4066">
        <v>1427724426</v>
      </c>
      <c r="L4066" s="10">
        <f t="shared" si="256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19.25</v>
      </c>
      <c r="R4066" s="7">
        <f t="shared" si="257"/>
        <v>195.5</v>
      </c>
      <c r="S4066" t="s">
        <v>8321</v>
      </c>
      <c r="T4066" t="s">
        <v>8322</v>
      </c>
    </row>
    <row r="4067" spans="1:20" ht="28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5"/>
        <v>41863.951516203706</v>
      </c>
      <c r="K4067">
        <v>1405291811</v>
      </c>
      <c r="L4067" s="10">
        <f t="shared" si="256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0.67500000000000338</v>
      </c>
      <c r="R4067" s="7">
        <f t="shared" si="257"/>
        <v>15.5</v>
      </c>
      <c r="S4067" t="s">
        <v>8321</v>
      </c>
      <c r="T4067" t="s">
        <v>8322</v>
      </c>
    </row>
    <row r="4068" spans="1:20" ht="57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5"/>
        <v>42509.039212962962</v>
      </c>
      <c r="K4068">
        <v>1461027388</v>
      </c>
      <c r="L4068" s="10">
        <f t="shared" si="256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0.16666666666667052</v>
      </c>
      <c r="R4068" s="7">
        <f t="shared" si="257"/>
        <v>13</v>
      </c>
      <c r="S4068" t="s">
        <v>8321</v>
      </c>
      <c r="T4068" t="s">
        <v>8322</v>
      </c>
    </row>
    <row r="4069" spans="1:20" ht="42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5"/>
        <v>42275.117476851854</v>
      </c>
      <c r="K4069">
        <v>1439952550</v>
      </c>
      <c r="L4069" s="10">
        <f t="shared" si="256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60.9</v>
      </c>
      <c r="R4069" s="7">
        <f t="shared" si="257"/>
        <v>1531</v>
      </c>
      <c r="S4069" t="s">
        <v>8321</v>
      </c>
      <c r="T4069" t="s">
        <v>8322</v>
      </c>
    </row>
    <row r="4070" spans="1:20" ht="28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5"/>
        <v>42748.961805555555</v>
      </c>
      <c r="K4070">
        <v>1481756855</v>
      </c>
      <c r="L4070" s="10">
        <f t="shared" si="256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0.99999999999998979</v>
      </c>
      <c r="R4070" s="7">
        <f t="shared" si="257"/>
        <v>17.975000000000001</v>
      </c>
      <c r="S4070" t="s">
        <v>8321</v>
      </c>
      <c r="T4070" t="s">
        <v>8322</v>
      </c>
    </row>
    <row r="4071" spans="1:20" ht="42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5"/>
        <v>42063.5</v>
      </c>
      <c r="K4071">
        <v>1421596356</v>
      </c>
      <c r="L4071" s="10">
        <f t="shared" si="256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34.4</v>
      </c>
      <c r="R4071" s="7">
        <f t="shared" si="257"/>
        <v>221.5</v>
      </c>
      <c r="S4071" t="s">
        <v>8321</v>
      </c>
      <c r="T4071" t="s">
        <v>8322</v>
      </c>
    </row>
    <row r="4072" spans="1:20" ht="28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5"/>
        <v>42064.125</v>
      </c>
      <c r="K4072">
        <v>1422374420</v>
      </c>
      <c r="L4072" s="10">
        <f t="shared" si="256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16.500000000000004</v>
      </c>
      <c r="R4072" s="7">
        <f t="shared" si="257"/>
        <v>85.5</v>
      </c>
      <c r="S4072" t="s">
        <v>8321</v>
      </c>
      <c r="T4072" t="s">
        <v>8322</v>
      </c>
    </row>
    <row r="4073" spans="1:20" ht="57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5"/>
        <v>42730.804756944446</v>
      </c>
      <c r="K4073">
        <v>1480187931</v>
      </c>
      <c r="L4073" s="10">
        <f t="shared" si="256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7">
        <f t="shared" si="257"/>
        <v>0</v>
      </c>
      <c r="S4073" t="s">
        <v>8321</v>
      </c>
      <c r="T4073" t="s">
        <v>8322</v>
      </c>
    </row>
    <row r="4074" spans="1:20" ht="57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5"/>
        <v>41872.77443287037</v>
      </c>
      <c r="K4074">
        <v>1403462111</v>
      </c>
      <c r="L4074" s="10">
        <f t="shared" si="256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0.40000000000000036</v>
      </c>
      <c r="R4074" s="7">
        <f t="shared" si="257"/>
        <v>3</v>
      </c>
      <c r="S4074" t="s">
        <v>8321</v>
      </c>
      <c r="T4074" t="s">
        <v>8322</v>
      </c>
    </row>
    <row r="4075" spans="1:20" ht="42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5"/>
        <v>42133.166666666672</v>
      </c>
      <c r="K4075">
        <v>1426407426</v>
      </c>
      <c r="L4075" s="10">
        <f t="shared" si="256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1.0571428571428565</v>
      </c>
      <c r="R4075" s="7">
        <f t="shared" si="257"/>
        <v>19.5</v>
      </c>
      <c r="S4075" t="s">
        <v>8321</v>
      </c>
      <c r="T4075" t="s">
        <v>8322</v>
      </c>
    </row>
    <row r="4076" spans="1:20" ht="42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5"/>
        <v>42313.594618055555</v>
      </c>
      <c r="K4076">
        <v>1444137375</v>
      </c>
      <c r="L4076" s="10">
        <f t="shared" si="25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26.727272727272723</v>
      </c>
      <c r="R4076" s="7">
        <f t="shared" si="257"/>
        <v>378</v>
      </c>
      <c r="S4076" t="s">
        <v>8321</v>
      </c>
      <c r="T4076" t="s">
        <v>8322</v>
      </c>
    </row>
    <row r="4077" spans="1:20" ht="42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5"/>
        <v>41820.727777777778</v>
      </c>
      <c r="K4077">
        <v>1400547969</v>
      </c>
      <c r="L4077" s="10">
        <f t="shared" si="25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28.800000000000004</v>
      </c>
      <c r="R4077" s="7">
        <f t="shared" si="257"/>
        <v>294.5</v>
      </c>
      <c r="S4077" t="s">
        <v>8321</v>
      </c>
      <c r="T4077" t="s">
        <v>8322</v>
      </c>
    </row>
    <row r="4078" spans="1:20" ht="42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5"/>
        <v>41933.82708333333</v>
      </c>
      <c r="K4078">
        <v>1411499149</v>
      </c>
      <c r="L4078" s="10">
        <f t="shared" si="256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7">
        <f t="shared" si="257"/>
        <v>0</v>
      </c>
      <c r="S4078" t="s">
        <v>8321</v>
      </c>
      <c r="T4078" t="s">
        <v>8322</v>
      </c>
    </row>
    <row r="4079" spans="1:20" ht="42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5"/>
        <v>42725.7105787037</v>
      </c>
      <c r="K4079">
        <v>1479747794</v>
      </c>
      <c r="L4079" s="10">
        <f t="shared" si="256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8.8999999999999968</v>
      </c>
      <c r="R4079" s="7">
        <f t="shared" si="257"/>
        <v>670.5</v>
      </c>
      <c r="S4079" t="s">
        <v>8321</v>
      </c>
      <c r="T4079" t="s">
        <v>8322</v>
      </c>
    </row>
    <row r="4080" spans="1:20" ht="42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5"/>
        <v>42762.787523148145</v>
      </c>
      <c r="K4080">
        <v>1482951242</v>
      </c>
      <c r="L4080" s="10">
        <f t="shared" si="256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7">
        <f t="shared" si="257"/>
        <v>0</v>
      </c>
      <c r="S4080" t="s">
        <v>8321</v>
      </c>
      <c r="T4080" t="s">
        <v>8322</v>
      </c>
    </row>
    <row r="4081" spans="1:20" ht="42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5"/>
        <v>42540.938900462963</v>
      </c>
      <c r="K4081">
        <v>1463783521</v>
      </c>
      <c r="L4081" s="10">
        <f t="shared" si="256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0.16666666666667052</v>
      </c>
      <c r="R4081" s="7">
        <f t="shared" si="257"/>
        <v>3</v>
      </c>
      <c r="S4081" t="s">
        <v>8321</v>
      </c>
      <c r="T4081" t="s">
        <v>8322</v>
      </c>
    </row>
    <row r="4082" spans="1:20" ht="42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5"/>
        <v>42535.787500000006</v>
      </c>
      <c r="K4082">
        <v>1463849116</v>
      </c>
      <c r="L4082" s="10">
        <f t="shared" si="256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7">
        <f t="shared" si="257"/>
        <v>0</v>
      </c>
      <c r="S4082" t="s">
        <v>8321</v>
      </c>
      <c r="T4082" t="s">
        <v>8322</v>
      </c>
    </row>
    <row r="4083" spans="1:20" ht="42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5"/>
        <v>42071.539641203708</v>
      </c>
      <c r="K4083">
        <v>1423231025</v>
      </c>
      <c r="L4083" s="10">
        <f t="shared" si="256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15.737410071942449</v>
      </c>
      <c r="R4083" s="7">
        <f t="shared" si="257"/>
        <v>181</v>
      </c>
      <c r="S4083" t="s">
        <v>8321</v>
      </c>
      <c r="T4083" t="s">
        <v>8322</v>
      </c>
    </row>
    <row r="4084" spans="1:20" ht="42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5"/>
        <v>42322.958333333328</v>
      </c>
      <c r="K4084">
        <v>1446179553</v>
      </c>
      <c r="L4084" s="10">
        <f t="shared" si="256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2.0000000000000018</v>
      </c>
      <c r="R4084" s="7">
        <f t="shared" si="257"/>
        <v>2.5</v>
      </c>
      <c r="S4084" t="s">
        <v>8321</v>
      </c>
      <c r="T4084" t="s">
        <v>8322</v>
      </c>
    </row>
    <row r="4085" spans="1:20" ht="42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5"/>
        <v>42383.761759259258</v>
      </c>
      <c r="K4085">
        <v>1450203416</v>
      </c>
      <c r="L4085" s="10">
        <f t="shared" si="256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21.685714285714287</v>
      </c>
      <c r="R4085" s="7">
        <f t="shared" si="257"/>
        <v>382.5</v>
      </c>
      <c r="S4085" t="s">
        <v>8321</v>
      </c>
      <c r="T4085" t="s">
        <v>8322</v>
      </c>
    </row>
    <row r="4086" spans="1:20" ht="57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5"/>
        <v>42652.436412037037</v>
      </c>
      <c r="K4086">
        <v>1473416906</v>
      </c>
      <c r="L4086" s="10">
        <f t="shared" si="256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0.33333333333332993</v>
      </c>
      <c r="R4086" s="7">
        <f t="shared" si="257"/>
        <v>5.5</v>
      </c>
      <c r="S4086" t="s">
        <v>8321</v>
      </c>
      <c r="T4086" t="s">
        <v>8322</v>
      </c>
    </row>
    <row r="4087" spans="1:20" ht="42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5"/>
        <v>42087.165972222225</v>
      </c>
      <c r="K4087">
        <v>1424701775</v>
      </c>
      <c r="L4087" s="10">
        <f t="shared" si="256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0.28571428571428914</v>
      </c>
      <c r="R4087" s="7">
        <f t="shared" si="257"/>
        <v>5.5</v>
      </c>
      <c r="S4087" t="s">
        <v>8321</v>
      </c>
      <c r="T4087" t="s">
        <v>8322</v>
      </c>
    </row>
    <row r="4088" spans="1:20" ht="42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5"/>
        <v>42329.166666666672</v>
      </c>
      <c r="K4088">
        <v>1445985299</v>
      </c>
      <c r="L4088" s="10">
        <f t="shared" si="256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4.7000000000000046</v>
      </c>
      <c r="R4088" s="7">
        <f t="shared" si="257"/>
        <v>26</v>
      </c>
      <c r="S4088" t="s">
        <v>8321</v>
      </c>
      <c r="T4088" t="s">
        <v>8322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5"/>
        <v>42568.742893518516</v>
      </c>
      <c r="K4089">
        <v>1466185786</v>
      </c>
      <c r="L4089" s="10">
        <f t="shared" si="256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7">
        <f t="shared" si="257"/>
        <v>0</v>
      </c>
      <c r="S4089" t="s">
        <v>8321</v>
      </c>
      <c r="T4089" t="s">
        <v>8322</v>
      </c>
    </row>
    <row r="4090" spans="1:20" ht="42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5"/>
        <v>42020.434722222228</v>
      </c>
      <c r="K4090">
        <v>1418827324</v>
      </c>
      <c r="L4090" s="10">
        <f t="shared" si="256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ref="Q4090:Q4115" si="258">(1+((E4090-D4090)/D4090))*100</f>
        <v>10.799999999999999</v>
      </c>
      <c r="R4090" s="7">
        <f t="shared" si="257"/>
        <v>109.5</v>
      </c>
      <c r="S4090" t="s">
        <v>8321</v>
      </c>
      <c r="T4090" t="s">
        <v>8322</v>
      </c>
    </row>
    <row r="4091" spans="1:20" ht="42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5"/>
        <v>42155.732638888891</v>
      </c>
      <c r="K4091">
        <v>1430242488</v>
      </c>
      <c r="L4091" s="10">
        <f t="shared" si="256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8"/>
        <v>4.8000000000000043</v>
      </c>
      <c r="R4091" s="7">
        <f t="shared" si="257"/>
        <v>124</v>
      </c>
      <c r="S4091" t="s">
        <v>8321</v>
      </c>
      <c r="T4091" t="s">
        <v>8322</v>
      </c>
    </row>
    <row r="4092" spans="1:20" ht="42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5"/>
        <v>42223.625</v>
      </c>
      <c r="K4092">
        <v>1437754137</v>
      </c>
      <c r="L4092" s="10">
        <f t="shared" si="256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8"/>
        <v>3.2000000000000028</v>
      </c>
      <c r="R4092" s="7">
        <f t="shared" si="257"/>
        <v>17.5</v>
      </c>
      <c r="S4092" t="s">
        <v>8321</v>
      </c>
      <c r="T4092" t="s">
        <v>8322</v>
      </c>
    </row>
    <row r="4093" spans="1:20" ht="42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5"/>
        <v>42020.506377314814</v>
      </c>
      <c r="K4093">
        <v>1418818151</v>
      </c>
      <c r="L4093" s="10">
        <f t="shared" si="256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8"/>
        <v>12.749999999999995</v>
      </c>
      <c r="R4093" s="7">
        <f t="shared" si="257"/>
        <v>106</v>
      </c>
      <c r="S4093" t="s">
        <v>8321</v>
      </c>
      <c r="T4093" t="s">
        <v>8322</v>
      </c>
    </row>
    <row r="4094" spans="1:20" ht="42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5"/>
        <v>42099.153321759266</v>
      </c>
      <c r="K4094">
        <v>1423024847</v>
      </c>
      <c r="L4094" s="10">
        <f t="shared" si="256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8"/>
        <v>1.8181818181817189E-2</v>
      </c>
      <c r="R4094" s="7">
        <f t="shared" si="257"/>
        <v>10.5</v>
      </c>
      <c r="S4094" t="s">
        <v>8321</v>
      </c>
      <c r="T4094" t="s">
        <v>8322</v>
      </c>
    </row>
    <row r="4095" spans="1:20" ht="42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5"/>
        <v>42238.815891203703</v>
      </c>
      <c r="K4095">
        <v>1435088093</v>
      </c>
      <c r="L4095" s="10">
        <f t="shared" si="256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8"/>
        <v>2.4000000000000021</v>
      </c>
      <c r="R4095" s="7">
        <f t="shared" si="257"/>
        <v>32</v>
      </c>
      <c r="S4095" t="s">
        <v>8321</v>
      </c>
      <c r="T4095" t="s">
        <v>8322</v>
      </c>
    </row>
    <row r="4096" spans="1:20" ht="42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5"/>
        <v>41934.207638888889</v>
      </c>
      <c r="K4096">
        <v>1410141900</v>
      </c>
      <c r="L4096" s="10">
        <f t="shared" si="256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8"/>
        <v>36.5</v>
      </c>
      <c r="R4096" s="7">
        <f t="shared" si="257"/>
        <v>369</v>
      </c>
      <c r="S4096" t="s">
        <v>8321</v>
      </c>
      <c r="T4096" t="s">
        <v>8322</v>
      </c>
    </row>
    <row r="4097" spans="1:20" ht="28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5"/>
        <v>42723.031828703708</v>
      </c>
      <c r="K4097">
        <v>1479516350</v>
      </c>
      <c r="L4097" s="10">
        <f t="shared" si="256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8"/>
        <v>2.6666666666666616</v>
      </c>
      <c r="R4097" s="7">
        <f t="shared" si="257"/>
        <v>400.5</v>
      </c>
      <c r="S4097" t="s">
        <v>8321</v>
      </c>
      <c r="T4097" t="s">
        <v>8322</v>
      </c>
    </row>
    <row r="4098" spans="1:20" ht="42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5"/>
        <v>42794.368749999994</v>
      </c>
      <c r="K4098">
        <v>1484484219</v>
      </c>
      <c r="L4098" s="10">
        <f t="shared" si="256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8"/>
        <v>11.428571428571432</v>
      </c>
      <c r="R4098" s="7">
        <f t="shared" si="257"/>
        <v>202.5</v>
      </c>
      <c r="S4098" t="s">
        <v>8321</v>
      </c>
      <c r="T4098" t="s">
        <v>8322</v>
      </c>
    </row>
    <row r="4099" spans="1:20" ht="42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9">(((I4099/60)/60)/24)+DATE(1970,1,1)</f>
        <v>42400.996527777781</v>
      </c>
      <c r="K4099">
        <v>1449431237</v>
      </c>
      <c r="L4099" s="10">
        <f t="shared" ref="L4099:L4115" si="260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8"/>
        <v>0</v>
      </c>
      <c r="R4099" s="7">
        <f t="shared" ref="R4099:R4115" si="261">AVERAGE(E4099,N4099)</f>
        <v>0</v>
      </c>
      <c r="S4099" t="s">
        <v>8321</v>
      </c>
      <c r="T4099" t="s">
        <v>8322</v>
      </c>
    </row>
    <row r="4100" spans="1:20" ht="42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9"/>
        <v>42525.722187499996</v>
      </c>
      <c r="K4100">
        <v>1462468797</v>
      </c>
      <c r="L4100" s="10">
        <f t="shared" si="260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7">
        <f t="shared" si="261"/>
        <v>0</v>
      </c>
      <c r="S4100" t="s">
        <v>8321</v>
      </c>
      <c r="T4100" t="s">
        <v>8322</v>
      </c>
    </row>
    <row r="4101" spans="1:20" ht="42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9"/>
        <v>42615.850381944445</v>
      </c>
      <c r="K4101">
        <v>1468959873</v>
      </c>
      <c r="L4101" s="10">
        <f t="shared" si="260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1.1111111111111072</v>
      </c>
      <c r="R4101" s="7">
        <f t="shared" si="261"/>
        <v>25.5</v>
      </c>
      <c r="S4101" t="s">
        <v>8321</v>
      </c>
      <c r="T4101" t="s">
        <v>8322</v>
      </c>
    </row>
    <row r="4102" spans="1:20" ht="28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9"/>
        <v>41937.124884259261</v>
      </c>
      <c r="K4102">
        <v>1413341990</v>
      </c>
      <c r="L4102" s="10">
        <f t="shared" si="260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7">
        <f t="shared" si="261"/>
        <v>0</v>
      </c>
      <c r="S4102" t="s">
        <v>8321</v>
      </c>
      <c r="T4102" t="s">
        <v>8322</v>
      </c>
    </row>
    <row r="4103" spans="1:20" ht="42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9"/>
        <v>42760.903726851851</v>
      </c>
      <c r="K4103">
        <v>1482788482</v>
      </c>
      <c r="L4103" s="10">
        <f t="shared" si="260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7">
        <f t="shared" si="261"/>
        <v>0</v>
      </c>
      <c r="S4103" t="s">
        <v>8321</v>
      </c>
      <c r="T4103" t="s">
        <v>8322</v>
      </c>
    </row>
    <row r="4104" spans="1:20" ht="42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9"/>
        <v>42505.848067129627</v>
      </c>
      <c r="K4104">
        <v>1460751673</v>
      </c>
      <c r="L4104" s="10">
        <f t="shared" si="260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27.400000000000002</v>
      </c>
      <c r="R4104" s="7">
        <f t="shared" si="261"/>
        <v>71.5</v>
      </c>
      <c r="S4104" t="s">
        <v>8321</v>
      </c>
      <c r="T4104" t="s">
        <v>8322</v>
      </c>
    </row>
    <row r="4105" spans="1:20" ht="42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9"/>
        <v>42242.772222222222</v>
      </c>
      <c r="K4105">
        <v>1435953566</v>
      </c>
      <c r="L4105" s="10">
        <f t="shared" si="260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9.9999999999999982</v>
      </c>
      <c r="R4105" s="7">
        <f t="shared" si="261"/>
        <v>53</v>
      </c>
      <c r="S4105" t="s">
        <v>8321</v>
      </c>
      <c r="T4105" t="s">
        <v>8322</v>
      </c>
    </row>
    <row r="4106" spans="1:20" ht="42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259"/>
        <v>42670.278171296297</v>
      </c>
      <c r="K4106">
        <v>1474958434</v>
      </c>
      <c r="L4106" s="10">
        <f t="shared" si="260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21.366666666666667</v>
      </c>
      <c r="R4106" s="7">
        <f t="shared" si="261"/>
        <v>327.5</v>
      </c>
      <c r="S4106" t="s">
        <v>8321</v>
      </c>
      <c r="T4106" t="s">
        <v>8322</v>
      </c>
    </row>
    <row r="4107" spans="1:20" ht="42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259"/>
        <v>42730.010520833333</v>
      </c>
      <c r="K4107">
        <v>1479860109</v>
      </c>
      <c r="L4107" s="10">
        <f t="shared" si="260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6.9696969696969706</v>
      </c>
      <c r="R4107" s="7">
        <f t="shared" si="261"/>
        <v>1153</v>
      </c>
      <c r="S4107" t="s">
        <v>8321</v>
      </c>
      <c r="T4107" t="s">
        <v>8322</v>
      </c>
    </row>
    <row r="4108" spans="1:20" ht="42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59"/>
        <v>42096.041666666672</v>
      </c>
      <c r="K4108">
        <v>1424221866</v>
      </c>
      <c r="L4108" s="10">
        <f t="shared" si="260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70.599999999999994</v>
      </c>
      <c r="R4108" s="7">
        <f t="shared" si="261"/>
        <v>1781.5</v>
      </c>
      <c r="S4108" t="s">
        <v>8321</v>
      </c>
      <c r="T4108" t="s">
        <v>8322</v>
      </c>
    </row>
    <row r="4109" spans="1:20" ht="42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59"/>
        <v>41906.916678240741</v>
      </c>
      <c r="K4109">
        <v>1409608801</v>
      </c>
      <c r="L4109" s="10">
        <f t="shared" si="260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2.0499999999999963</v>
      </c>
      <c r="R4109" s="7">
        <f t="shared" si="261"/>
        <v>22.5</v>
      </c>
      <c r="S4109" t="s">
        <v>8321</v>
      </c>
      <c r="T4109" t="s">
        <v>8322</v>
      </c>
    </row>
    <row r="4110" spans="1:20" ht="42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59"/>
        <v>42797.208333333328</v>
      </c>
      <c r="K4110">
        <v>1485909937</v>
      </c>
      <c r="L4110" s="10">
        <f t="shared" si="260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1.9666666666666721</v>
      </c>
      <c r="R4110" s="7">
        <f t="shared" si="261"/>
        <v>30</v>
      </c>
      <c r="S4110" t="s">
        <v>8321</v>
      </c>
      <c r="T4110" t="s">
        <v>8322</v>
      </c>
    </row>
    <row r="4111" spans="1:20" ht="42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59"/>
        <v>42337.581064814818</v>
      </c>
      <c r="K4111">
        <v>1446209804</v>
      </c>
      <c r="L4111" s="10">
        <f t="shared" si="260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7">
        <f t="shared" si="261"/>
        <v>0</v>
      </c>
      <c r="S4111" t="s">
        <v>8321</v>
      </c>
      <c r="T4111" t="s">
        <v>8322</v>
      </c>
    </row>
    <row r="4112" spans="1:20" ht="42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59"/>
        <v>42572.626747685179</v>
      </c>
      <c r="K4112">
        <v>1463929351</v>
      </c>
      <c r="L4112" s="10">
        <f t="shared" si="260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28.666666666666664</v>
      </c>
      <c r="R4112" s="7">
        <f t="shared" si="261"/>
        <v>46</v>
      </c>
      <c r="S4112" t="s">
        <v>8321</v>
      </c>
      <c r="T4112" t="s">
        <v>8322</v>
      </c>
    </row>
    <row r="4113" spans="1:20" ht="42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59"/>
        <v>42059.135879629626</v>
      </c>
      <c r="K4113">
        <v>1422155740</v>
      </c>
      <c r="L4113" s="10">
        <f t="shared" si="260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3.1333333333333324</v>
      </c>
      <c r="R4113" s="7">
        <f t="shared" si="261"/>
        <v>50</v>
      </c>
      <c r="S4113" t="s">
        <v>8321</v>
      </c>
      <c r="T4113" t="s">
        <v>8322</v>
      </c>
    </row>
    <row r="4114" spans="1:20" ht="42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59"/>
        <v>42428</v>
      </c>
      <c r="K4114">
        <v>1454280186</v>
      </c>
      <c r="L4114" s="10">
        <f t="shared" si="260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3.9999999999995595E-2</v>
      </c>
      <c r="R4114" s="7">
        <f t="shared" si="261"/>
        <v>1</v>
      </c>
      <c r="S4114" t="s">
        <v>8321</v>
      </c>
      <c r="T4114" t="s">
        <v>8322</v>
      </c>
    </row>
    <row r="4115" spans="1:20" ht="42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59"/>
        <v>42377.273611111115</v>
      </c>
      <c r="K4115">
        <v>1450619123</v>
      </c>
      <c r="L4115" s="10">
        <f t="shared" si="260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0.20000000000000018</v>
      </c>
      <c r="R4115" s="7">
        <f t="shared" si="261"/>
        <v>3</v>
      </c>
      <c r="S4115" t="s">
        <v>8321</v>
      </c>
      <c r="T4115" t="s">
        <v>8322</v>
      </c>
    </row>
  </sheetData>
  <autoFilter ref="A1:T4115" xr:uid="{ADE94876-A82A-4490-B92B-51304BAAC1C6}"/>
  <conditionalFormatting sqref="F2:F4115">
    <cfRule type="expression" dxfId="11" priority="2">
      <formula>F2="live"</formula>
    </cfRule>
    <cfRule type="expression" dxfId="10" priority="3">
      <formula>$F2="failed"</formula>
    </cfRule>
    <cfRule type="expression" dxfId="9" priority="4">
      <formula>$F2="canceled"</formula>
    </cfRule>
    <cfRule type="expression" dxfId="8" priority="5">
      <formula>$F2="successful"</formula>
    </cfRule>
  </conditionalFormatting>
  <conditionalFormatting sqref="Q2:Q4115">
    <cfRule type="colorScale" priority="1">
      <colorScale>
        <cfvo type="num" val="0"/>
        <cfvo type="percentile" val="100"/>
        <cfvo type="num" val="200"/>
        <color rgb="FFFF0000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14A0-3CF0-44C4-98FA-D73856895AC8}">
  <sheetPr codeName="Sheet2"/>
  <dimension ref="B2:G15"/>
  <sheetViews>
    <sheetView workbookViewId="0">
      <selection activeCell="O14" sqref="O14"/>
    </sheetView>
  </sheetViews>
  <sheetFormatPr defaultRowHeight="14.25"/>
  <cols>
    <col min="2" max="2" width="20.1328125" bestFit="1" customWidth="1"/>
    <col min="3" max="3" width="14.73046875" bestFit="1" customWidth="1"/>
    <col min="4" max="4" width="5.265625" bestFit="1" customWidth="1"/>
    <col min="5" max="5" width="7.86328125" bestFit="1" customWidth="1"/>
    <col min="6" max="6" width="3.59765625" bestFit="1" customWidth="1"/>
    <col min="7" max="7" width="10.19921875" bestFit="1" customWidth="1"/>
    <col min="8" max="12" width="1.73046875" bestFit="1" customWidth="1"/>
    <col min="13" max="51" width="2.73046875" bestFit="1" customWidth="1"/>
    <col min="52" max="71" width="3.73046875" bestFit="1" customWidth="1"/>
    <col min="72" max="72" width="4.73046875" bestFit="1" customWidth="1"/>
    <col min="73" max="73" width="12.3984375" bestFit="1" customWidth="1"/>
    <col min="74" max="74" width="7.06640625" bestFit="1" customWidth="1"/>
    <col min="75" max="83" width="1.73046875" bestFit="1" customWidth="1"/>
    <col min="84" max="155" width="2.73046875" bestFit="1" customWidth="1"/>
    <col min="156" max="201" width="3.73046875" bestFit="1" customWidth="1"/>
    <col min="202" max="202" width="4.73046875" bestFit="1" customWidth="1"/>
    <col min="203" max="203" width="9.796875" bestFit="1" customWidth="1"/>
    <col min="204" max="204" width="5.3984375" bestFit="1" customWidth="1"/>
    <col min="205" max="210" width="1.73046875" bestFit="1" customWidth="1"/>
    <col min="211" max="227" width="2.73046875" bestFit="1" customWidth="1"/>
    <col min="228" max="230" width="3.73046875" bestFit="1" customWidth="1"/>
    <col min="231" max="231" width="8.1328125" bestFit="1" customWidth="1"/>
    <col min="232" max="232" width="10.73046875" bestFit="1" customWidth="1"/>
    <col min="233" max="240" width="1.73046875" bestFit="1" customWidth="1"/>
    <col min="241" max="330" width="2.73046875" bestFit="1" customWidth="1"/>
    <col min="331" max="652" width="3.73046875" bestFit="1" customWidth="1"/>
    <col min="653" max="713" width="4.73046875" bestFit="1" customWidth="1"/>
    <col min="714" max="715" width="5.73046875" bestFit="1" customWidth="1"/>
    <col min="716" max="716" width="13.53125" bestFit="1" customWidth="1"/>
    <col min="717" max="717" width="10.19921875" bestFit="1" customWidth="1"/>
  </cols>
  <sheetData>
    <row r="2" spans="2:7">
      <c r="B2" s="8" t="s">
        <v>8223</v>
      </c>
      <c r="C2" t="s">
        <v>8312</v>
      </c>
    </row>
    <row r="4" spans="2:7">
      <c r="B4" s="8" t="s">
        <v>8365</v>
      </c>
      <c r="C4" s="8" t="s">
        <v>8313</v>
      </c>
    </row>
    <row r="5" spans="2:7">
      <c r="B5" s="8" t="s">
        <v>8310</v>
      </c>
      <c r="C5" s="6" t="s">
        <v>8219</v>
      </c>
      <c r="D5" s="6" t="s">
        <v>8221</v>
      </c>
      <c r="E5" s="6" t="s">
        <v>8220</v>
      </c>
      <c r="F5" s="6" t="s">
        <v>8222</v>
      </c>
      <c r="G5" s="6" t="s">
        <v>8311</v>
      </c>
    </row>
    <row r="6" spans="2:7">
      <c r="B6" s="9" t="s">
        <v>8314</v>
      </c>
      <c r="C6" s="12">
        <v>300</v>
      </c>
      <c r="D6" s="12">
        <v>180</v>
      </c>
      <c r="E6" s="12">
        <v>40</v>
      </c>
      <c r="F6" s="12"/>
      <c r="G6" s="12">
        <v>520</v>
      </c>
    </row>
    <row r="7" spans="2:7">
      <c r="B7" s="9" t="s">
        <v>8321</v>
      </c>
      <c r="C7" s="12">
        <v>839</v>
      </c>
      <c r="D7" s="12">
        <v>493</v>
      </c>
      <c r="E7" s="12">
        <v>37</v>
      </c>
      <c r="F7" s="12">
        <v>24</v>
      </c>
      <c r="G7" s="12">
        <v>1393</v>
      </c>
    </row>
    <row r="8" spans="2:7">
      <c r="B8" s="9" t="s">
        <v>8323</v>
      </c>
      <c r="C8" s="12">
        <v>209</v>
      </c>
      <c r="D8" s="12">
        <v>213</v>
      </c>
      <c r="E8" s="12">
        <v>178</v>
      </c>
      <c r="F8" s="12"/>
      <c r="G8" s="12">
        <v>600</v>
      </c>
    </row>
    <row r="9" spans="2:7">
      <c r="B9" s="9" t="s">
        <v>8326</v>
      </c>
      <c r="C9" s="12">
        <v>80</v>
      </c>
      <c r="D9" s="12">
        <v>127</v>
      </c>
      <c r="E9" s="12">
        <v>30</v>
      </c>
      <c r="F9" s="12"/>
      <c r="G9" s="12">
        <v>237</v>
      </c>
    </row>
    <row r="10" spans="2:7">
      <c r="B10" s="9" t="s">
        <v>8329</v>
      </c>
      <c r="C10" s="12">
        <v>540</v>
      </c>
      <c r="D10" s="12">
        <v>120</v>
      </c>
      <c r="E10" s="12">
        <v>20</v>
      </c>
      <c r="F10" s="12">
        <v>20</v>
      </c>
      <c r="G10" s="12">
        <v>700</v>
      </c>
    </row>
    <row r="11" spans="2:7">
      <c r="B11" s="9" t="s">
        <v>8335</v>
      </c>
      <c r="C11" s="12"/>
      <c r="D11" s="12"/>
      <c r="E11" s="12">
        <v>24</v>
      </c>
      <c r="F11" s="12"/>
      <c r="G11" s="12">
        <v>24</v>
      </c>
    </row>
    <row r="12" spans="2:7">
      <c r="B12" s="9" t="s">
        <v>8337</v>
      </c>
      <c r="C12" s="12">
        <v>80</v>
      </c>
      <c r="D12" s="12">
        <v>140</v>
      </c>
      <c r="E12" s="12"/>
      <c r="F12" s="12"/>
      <c r="G12" s="12">
        <v>220</v>
      </c>
    </row>
    <row r="13" spans="2:7">
      <c r="B13" s="9" t="s">
        <v>8340</v>
      </c>
      <c r="C13" s="12">
        <v>34</v>
      </c>
      <c r="D13" s="12">
        <v>140</v>
      </c>
      <c r="E13" s="12">
        <v>20</v>
      </c>
      <c r="F13" s="12">
        <v>6</v>
      </c>
      <c r="G13" s="12">
        <v>200</v>
      </c>
    </row>
    <row r="14" spans="2:7">
      <c r="B14" s="9" t="s">
        <v>8342</v>
      </c>
      <c r="C14" s="12">
        <v>103</v>
      </c>
      <c r="D14" s="12">
        <v>117</v>
      </c>
      <c r="E14" s="12"/>
      <c r="F14" s="12"/>
      <c r="G14" s="12">
        <v>220</v>
      </c>
    </row>
    <row r="15" spans="2:7">
      <c r="B15" s="9" t="s">
        <v>8311</v>
      </c>
      <c r="C15" s="12">
        <v>2185</v>
      </c>
      <c r="D15" s="12">
        <v>1530</v>
      </c>
      <c r="E15" s="12">
        <v>349</v>
      </c>
      <c r="F15" s="12">
        <v>50</v>
      </c>
      <c r="G15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CEF0-67C7-497C-8B96-11C4197EFEF4}">
  <sheetPr codeName="Sheet3"/>
  <dimension ref="B2:G48"/>
  <sheetViews>
    <sheetView tabSelected="1" topLeftCell="B1" workbookViewId="0">
      <selection activeCell="C13" sqref="C13"/>
    </sheetView>
  </sheetViews>
  <sheetFormatPr defaultRowHeight="14.25"/>
  <cols>
    <col min="2" max="2" width="15.796875" bestFit="1" customWidth="1"/>
    <col min="3" max="3" width="14.73046875" bestFit="1" customWidth="1"/>
    <col min="4" max="4" width="5.265625" bestFit="1" customWidth="1"/>
    <col min="5" max="5" width="7.86328125" bestFit="1" customWidth="1"/>
    <col min="6" max="6" width="3.59765625" bestFit="1" customWidth="1"/>
    <col min="7" max="7" width="10.19921875" bestFit="1" customWidth="1"/>
    <col min="8" max="8" width="11.59765625" bestFit="1" customWidth="1"/>
    <col min="9" max="9" width="5.9296875" bestFit="1" customWidth="1"/>
    <col min="10" max="10" width="14" bestFit="1" customWidth="1"/>
    <col min="11" max="11" width="4.46484375" bestFit="1" customWidth="1"/>
    <col min="12" max="12" width="5.86328125" bestFit="1" customWidth="1"/>
    <col min="13" max="13" width="9.9296875" bestFit="1" customWidth="1"/>
    <col min="14" max="14" width="7.06640625" bestFit="1" customWidth="1"/>
    <col min="15" max="15" width="8.53125" bestFit="1" customWidth="1"/>
    <col min="16" max="16" width="8.73046875" bestFit="1" customWidth="1"/>
    <col min="17" max="17" width="3.73046875" bestFit="1" customWidth="1"/>
    <col min="18" max="18" width="11.265625" bestFit="1" customWidth="1"/>
    <col min="19" max="19" width="5.3984375" bestFit="1" customWidth="1"/>
    <col min="20" max="20" width="12.1328125" bestFit="1" customWidth="1"/>
    <col min="21" max="21" width="6.86328125" bestFit="1" customWidth="1"/>
    <col min="22" max="22" width="6.1328125" bestFit="1" customWidth="1"/>
    <col min="24" max="24" width="6.3984375" bestFit="1" customWidth="1"/>
    <col min="25" max="25" width="10.59765625" bestFit="1" customWidth="1"/>
    <col min="26" max="26" width="5.796875" bestFit="1" customWidth="1"/>
    <col min="27" max="27" width="4.9296875" bestFit="1" customWidth="1"/>
    <col min="28" max="28" width="3.9296875" bestFit="1" customWidth="1"/>
    <col min="29" max="29" width="14.46484375" bestFit="1" customWidth="1"/>
    <col min="30" max="30" width="10" bestFit="1" customWidth="1"/>
    <col min="31" max="31" width="4.19921875" bestFit="1" customWidth="1"/>
    <col min="32" max="32" width="12.265625" bestFit="1" customWidth="1"/>
    <col min="33" max="33" width="5.796875" bestFit="1" customWidth="1"/>
    <col min="34" max="34" width="10" bestFit="1" customWidth="1"/>
    <col min="35" max="35" width="15.19921875" bestFit="1" customWidth="1"/>
    <col min="36" max="36" width="6.1328125" bestFit="1" customWidth="1"/>
    <col min="37" max="37" width="13.46484375" bestFit="1" customWidth="1"/>
    <col min="38" max="38" width="8.6640625" bestFit="1" customWidth="1"/>
    <col min="39" max="39" width="10.33203125" bestFit="1" customWidth="1"/>
    <col min="40" max="40" width="11" bestFit="1" customWidth="1"/>
    <col min="42" max="42" width="4.265625" bestFit="1" customWidth="1"/>
    <col min="43" max="43" width="10.6640625" bestFit="1" customWidth="1"/>
    <col min="44" max="44" width="10.19921875" bestFit="1" customWidth="1"/>
  </cols>
  <sheetData>
    <row r="2" spans="2:7">
      <c r="B2" s="8" t="s">
        <v>8223</v>
      </c>
      <c r="C2" t="s">
        <v>8312</v>
      </c>
    </row>
    <row r="3" spans="2:7">
      <c r="B3" s="8" t="s">
        <v>8364</v>
      </c>
      <c r="C3" t="s">
        <v>8312</v>
      </c>
    </row>
    <row r="5" spans="2:7">
      <c r="B5" s="8" t="s">
        <v>8365</v>
      </c>
      <c r="C5" s="8" t="s">
        <v>8313</v>
      </c>
    </row>
    <row r="6" spans="2:7">
      <c r="B6" s="8" t="s">
        <v>8310</v>
      </c>
      <c r="C6" s="6" t="s">
        <v>8219</v>
      </c>
      <c r="D6" s="6" t="s">
        <v>8221</v>
      </c>
      <c r="E6" s="6" t="s">
        <v>8220</v>
      </c>
      <c r="F6" s="6" t="s">
        <v>8222</v>
      </c>
      <c r="G6" s="6" t="s">
        <v>8311</v>
      </c>
    </row>
    <row r="7" spans="2:7">
      <c r="B7" s="9" t="s">
        <v>8320</v>
      </c>
      <c r="C7" s="12"/>
      <c r="D7" s="12">
        <v>100</v>
      </c>
      <c r="E7" s="12"/>
      <c r="F7" s="12"/>
      <c r="G7" s="12">
        <v>100</v>
      </c>
    </row>
    <row r="8" spans="2:7">
      <c r="B8" s="9" t="s">
        <v>8348</v>
      </c>
      <c r="C8" s="12"/>
      <c r="D8" s="12"/>
      <c r="E8" s="12">
        <v>20</v>
      </c>
      <c r="F8" s="12"/>
      <c r="G8" s="12">
        <v>20</v>
      </c>
    </row>
    <row r="9" spans="2:7">
      <c r="B9" s="9" t="s">
        <v>8336</v>
      </c>
      <c r="C9" s="12"/>
      <c r="D9" s="12"/>
      <c r="E9" s="12">
        <v>24</v>
      </c>
      <c r="F9" s="12"/>
      <c r="G9" s="12">
        <v>24</v>
      </c>
    </row>
    <row r="10" spans="2:7">
      <c r="B10" s="9" t="s">
        <v>8362</v>
      </c>
      <c r="C10" s="12"/>
      <c r="D10" s="12">
        <v>40</v>
      </c>
      <c r="E10" s="12"/>
      <c r="F10" s="12"/>
      <c r="G10" s="12">
        <v>40</v>
      </c>
    </row>
    <row r="11" spans="2:7">
      <c r="B11" s="9" t="s">
        <v>8358</v>
      </c>
      <c r="C11" s="12">
        <v>40</v>
      </c>
      <c r="D11" s="12"/>
      <c r="E11" s="12"/>
      <c r="F11" s="12"/>
      <c r="G11" s="12">
        <v>40</v>
      </c>
    </row>
    <row r="12" spans="2:7">
      <c r="B12" s="9" t="s">
        <v>8319</v>
      </c>
      <c r="C12" s="12">
        <v>180</v>
      </c>
      <c r="D12" s="12"/>
      <c r="E12" s="12"/>
      <c r="F12" s="12"/>
      <c r="G12" s="12">
        <v>180</v>
      </c>
    </row>
    <row r="13" spans="2:7">
      <c r="B13" s="9" t="s">
        <v>8318</v>
      </c>
      <c r="C13" s="12"/>
      <c r="D13" s="12">
        <v>80</v>
      </c>
      <c r="E13" s="12"/>
      <c r="F13" s="12"/>
      <c r="G13" s="12">
        <v>80</v>
      </c>
    </row>
    <row r="14" spans="2:7">
      <c r="B14" s="9" t="s">
        <v>8334</v>
      </c>
      <c r="C14" s="12">
        <v>40</v>
      </c>
      <c r="D14" s="12"/>
      <c r="E14" s="12"/>
      <c r="F14" s="12"/>
      <c r="G14" s="12">
        <v>40</v>
      </c>
    </row>
    <row r="15" spans="2:7">
      <c r="B15" s="9" t="s">
        <v>8351</v>
      </c>
      <c r="C15" s="12"/>
      <c r="D15" s="12">
        <v>40</v>
      </c>
      <c r="E15" s="12"/>
      <c r="F15" s="12">
        <v>20</v>
      </c>
      <c r="G15" s="12">
        <v>60</v>
      </c>
    </row>
    <row r="16" spans="2:7">
      <c r="B16" s="9" t="s">
        <v>8328</v>
      </c>
      <c r="C16" s="12"/>
      <c r="D16" s="12">
        <v>40</v>
      </c>
      <c r="E16" s="12"/>
      <c r="F16" s="12"/>
      <c r="G16" s="12">
        <v>40</v>
      </c>
    </row>
    <row r="17" spans="2:7">
      <c r="B17" s="9" t="s">
        <v>8341</v>
      </c>
      <c r="C17" s="12"/>
      <c r="D17" s="12">
        <v>120</v>
      </c>
      <c r="E17" s="12">
        <v>20</v>
      </c>
      <c r="F17" s="12"/>
      <c r="G17" s="12">
        <v>140</v>
      </c>
    </row>
    <row r="18" spans="2:7">
      <c r="B18" s="9" t="s">
        <v>8352</v>
      </c>
      <c r="C18" s="12"/>
      <c r="D18" s="12">
        <v>20</v>
      </c>
      <c r="E18" s="12"/>
      <c r="F18" s="12"/>
      <c r="G18" s="12">
        <v>20</v>
      </c>
    </row>
    <row r="19" spans="2:7">
      <c r="B19" s="9" t="s">
        <v>8353</v>
      </c>
      <c r="C19" s="12">
        <v>140</v>
      </c>
      <c r="D19" s="12"/>
      <c r="E19" s="12"/>
      <c r="F19" s="12"/>
      <c r="G19" s="12">
        <v>140</v>
      </c>
    </row>
    <row r="20" spans="2:7">
      <c r="B20" s="9" t="s">
        <v>8333</v>
      </c>
      <c r="C20" s="12">
        <v>140</v>
      </c>
      <c r="D20" s="12">
        <v>20</v>
      </c>
      <c r="E20" s="12"/>
      <c r="F20" s="12"/>
      <c r="G20" s="12">
        <v>160</v>
      </c>
    </row>
    <row r="21" spans="2:7">
      <c r="B21" s="9" t="s">
        <v>8332</v>
      </c>
      <c r="C21" s="12"/>
      <c r="D21" s="12">
        <v>60</v>
      </c>
      <c r="E21" s="12"/>
      <c r="F21" s="12"/>
      <c r="G21" s="12">
        <v>60</v>
      </c>
    </row>
    <row r="22" spans="2:7">
      <c r="B22" s="9" t="s">
        <v>8360</v>
      </c>
      <c r="C22" s="12">
        <v>9</v>
      </c>
      <c r="D22" s="12">
        <v>11</v>
      </c>
      <c r="E22" s="12"/>
      <c r="F22" s="12"/>
      <c r="G22" s="12">
        <v>20</v>
      </c>
    </row>
    <row r="23" spans="2:7">
      <c r="B23" s="9" t="s">
        <v>8331</v>
      </c>
      <c r="C23" s="12">
        <v>20</v>
      </c>
      <c r="D23" s="12"/>
      <c r="E23" s="12"/>
      <c r="F23" s="12"/>
      <c r="G23" s="12">
        <v>20</v>
      </c>
    </row>
    <row r="24" spans="2:7">
      <c r="B24" s="9" t="s">
        <v>8339</v>
      </c>
      <c r="C24" s="12"/>
      <c r="D24" s="12">
        <v>40</v>
      </c>
      <c r="E24" s="12"/>
      <c r="F24" s="12"/>
      <c r="G24" s="12">
        <v>40</v>
      </c>
    </row>
    <row r="25" spans="2:7">
      <c r="B25" s="9" t="s">
        <v>8363</v>
      </c>
      <c r="C25" s="12">
        <v>60</v>
      </c>
      <c r="D25" s="12">
        <v>60</v>
      </c>
      <c r="E25" s="12">
        <v>20</v>
      </c>
      <c r="F25" s="12"/>
      <c r="G25" s="12">
        <v>140</v>
      </c>
    </row>
    <row r="26" spans="2:7">
      <c r="B26" s="9" t="s">
        <v>8347</v>
      </c>
      <c r="C26" s="12"/>
      <c r="D26" s="12">
        <v>20</v>
      </c>
      <c r="E26" s="12"/>
      <c r="F26" s="12"/>
      <c r="G26" s="12">
        <v>20</v>
      </c>
    </row>
    <row r="27" spans="2:7">
      <c r="B27" s="9" t="s">
        <v>8327</v>
      </c>
      <c r="C27" s="12">
        <v>60</v>
      </c>
      <c r="D27" s="12"/>
      <c r="E27" s="12"/>
      <c r="F27" s="12"/>
      <c r="G27" s="12">
        <v>60</v>
      </c>
    </row>
    <row r="28" spans="2:7">
      <c r="B28" s="9" t="s">
        <v>8354</v>
      </c>
      <c r="C28" s="12"/>
      <c r="D28" s="12">
        <v>20</v>
      </c>
      <c r="E28" s="12"/>
      <c r="F28" s="12"/>
      <c r="G28" s="12">
        <v>20</v>
      </c>
    </row>
    <row r="29" spans="2:7">
      <c r="B29" s="9" t="s">
        <v>8343</v>
      </c>
      <c r="C29" s="12">
        <v>103</v>
      </c>
      <c r="D29" s="12">
        <v>57</v>
      </c>
      <c r="E29" s="12"/>
      <c r="F29" s="12"/>
      <c r="G29" s="12">
        <v>160</v>
      </c>
    </row>
    <row r="30" spans="2:7">
      <c r="B30" s="9" t="s">
        <v>8349</v>
      </c>
      <c r="C30" s="12"/>
      <c r="D30" s="12">
        <v>20</v>
      </c>
      <c r="E30" s="12"/>
      <c r="F30" s="12"/>
      <c r="G30" s="12">
        <v>20</v>
      </c>
    </row>
    <row r="31" spans="2:7">
      <c r="B31" s="9" t="s">
        <v>8322</v>
      </c>
      <c r="C31" s="12">
        <v>694</v>
      </c>
      <c r="D31" s="12">
        <v>353</v>
      </c>
      <c r="E31" s="12"/>
      <c r="F31" s="12">
        <v>19</v>
      </c>
      <c r="G31" s="12">
        <v>1066</v>
      </c>
    </row>
    <row r="32" spans="2:7">
      <c r="B32" s="9" t="s">
        <v>8350</v>
      </c>
      <c r="C32" s="12">
        <v>40</v>
      </c>
      <c r="D32" s="12"/>
      <c r="E32" s="12"/>
      <c r="F32" s="12"/>
      <c r="G32" s="12">
        <v>40</v>
      </c>
    </row>
    <row r="33" spans="2:7">
      <c r="B33" s="9" t="s">
        <v>8346</v>
      </c>
      <c r="C33" s="12">
        <v>20</v>
      </c>
      <c r="D33" s="12"/>
      <c r="E33" s="12"/>
      <c r="F33" s="12"/>
      <c r="G33" s="12">
        <v>20</v>
      </c>
    </row>
    <row r="34" spans="2:7">
      <c r="B34" s="9" t="s">
        <v>8357</v>
      </c>
      <c r="C34" s="12"/>
      <c r="D34" s="12">
        <v>20</v>
      </c>
      <c r="E34" s="12"/>
      <c r="F34" s="12"/>
      <c r="G34" s="12">
        <v>20</v>
      </c>
    </row>
    <row r="35" spans="2:7">
      <c r="B35" s="9" t="s">
        <v>8330</v>
      </c>
      <c r="C35" s="12">
        <v>260</v>
      </c>
      <c r="D35" s="12"/>
      <c r="E35" s="12"/>
      <c r="F35" s="12"/>
      <c r="G35" s="12">
        <v>260</v>
      </c>
    </row>
    <row r="36" spans="2:7">
      <c r="B36" s="9" t="s">
        <v>8317</v>
      </c>
      <c r="C36" s="12"/>
      <c r="D36" s="12"/>
      <c r="E36" s="12">
        <v>40</v>
      </c>
      <c r="F36" s="12"/>
      <c r="G36" s="12">
        <v>40</v>
      </c>
    </row>
    <row r="37" spans="2:7">
      <c r="B37" s="9" t="s">
        <v>8316</v>
      </c>
      <c r="C37" s="12">
        <v>60</v>
      </c>
      <c r="D37" s="12"/>
      <c r="E37" s="12"/>
      <c r="F37" s="12"/>
      <c r="G37" s="12">
        <v>60</v>
      </c>
    </row>
    <row r="38" spans="2:7">
      <c r="B38" s="9" t="s">
        <v>8356</v>
      </c>
      <c r="C38" s="12">
        <v>34</v>
      </c>
      <c r="D38" s="12"/>
      <c r="E38" s="12"/>
      <c r="F38" s="12">
        <v>6</v>
      </c>
      <c r="G38" s="12">
        <v>40</v>
      </c>
    </row>
    <row r="39" spans="2:7">
      <c r="B39" s="9" t="s">
        <v>8359</v>
      </c>
      <c r="C39" s="12">
        <v>40</v>
      </c>
      <c r="D39" s="12">
        <v>2</v>
      </c>
      <c r="E39" s="12">
        <v>18</v>
      </c>
      <c r="F39" s="12"/>
      <c r="G39" s="12">
        <v>60</v>
      </c>
    </row>
    <row r="40" spans="2:7">
      <c r="B40" s="9" t="s">
        <v>8361</v>
      </c>
      <c r="C40" s="12">
        <v>85</v>
      </c>
      <c r="D40" s="12">
        <v>80</v>
      </c>
      <c r="E40" s="12">
        <v>17</v>
      </c>
      <c r="F40" s="12">
        <v>5</v>
      </c>
      <c r="G40" s="12">
        <v>187</v>
      </c>
    </row>
    <row r="41" spans="2:7">
      <c r="B41" s="9" t="s">
        <v>8355</v>
      </c>
      <c r="C41" s="12">
        <v>80</v>
      </c>
      <c r="D41" s="12"/>
      <c r="E41" s="12"/>
      <c r="F41" s="12"/>
      <c r="G41" s="12">
        <v>80</v>
      </c>
    </row>
    <row r="42" spans="2:7">
      <c r="B42" s="9" t="s">
        <v>8315</v>
      </c>
      <c r="C42" s="12">
        <v>60</v>
      </c>
      <c r="D42" s="12"/>
      <c r="E42" s="12"/>
      <c r="F42" s="12"/>
      <c r="G42" s="12">
        <v>60</v>
      </c>
    </row>
    <row r="43" spans="2:7">
      <c r="B43" s="9" t="s">
        <v>8345</v>
      </c>
      <c r="C43" s="12"/>
      <c r="D43" s="12">
        <v>47</v>
      </c>
      <c r="E43" s="12">
        <v>10</v>
      </c>
      <c r="F43" s="12"/>
      <c r="G43" s="12">
        <v>57</v>
      </c>
    </row>
    <row r="44" spans="2:7">
      <c r="B44" s="9" t="s">
        <v>8338</v>
      </c>
      <c r="C44" s="12"/>
      <c r="D44" s="12">
        <v>100</v>
      </c>
      <c r="E44" s="12"/>
      <c r="F44" s="12"/>
      <c r="G44" s="12">
        <v>100</v>
      </c>
    </row>
    <row r="45" spans="2:7">
      <c r="B45" s="9" t="s">
        <v>8325</v>
      </c>
      <c r="C45" s="12">
        <v>20</v>
      </c>
      <c r="D45" s="12">
        <v>120</v>
      </c>
      <c r="E45" s="12">
        <v>60</v>
      </c>
      <c r="F45" s="12"/>
      <c r="G45" s="12">
        <v>200</v>
      </c>
    </row>
    <row r="46" spans="2:7">
      <c r="B46" s="9" t="s">
        <v>8324</v>
      </c>
      <c r="C46" s="12"/>
      <c r="D46" s="12">
        <v>60</v>
      </c>
      <c r="E46" s="12">
        <v>100</v>
      </c>
      <c r="F46" s="12"/>
      <c r="G46" s="12">
        <v>160</v>
      </c>
    </row>
    <row r="47" spans="2:7">
      <c r="B47" s="9" t="s">
        <v>8344</v>
      </c>
      <c r="C47" s="12"/>
      <c r="D47" s="12"/>
      <c r="E47" s="12">
        <v>20</v>
      </c>
      <c r="F47" s="12"/>
      <c r="G47" s="12">
        <v>20</v>
      </c>
    </row>
    <row r="48" spans="2:7">
      <c r="B48" s="9" t="s">
        <v>8311</v>
      </c>
      <c r="C48" s="12">
        <v>2185</v>
      </c>
      <c r="D48" s="12">
        <v>1530</v>
      </c>
      <c r="E48" s="12">
        <v>349</v>
      </c>
      <c r="F48" s="12">
        <v>50</v>
      </c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A2AC6-1D85-4149-8379-D166EF6993DE}">
  <sheetPr codeName="Sheet4"/>
  <dimension ref="B2:R19"/>
  <sheetViews>
    <sheetView workbookViewId="0">
      <selection activeCell="F23" sqref="F23"/>
    </sheetView>
  </sheetViews>
  <sheetFormatPr defaultRowHeight="14.25"/>
  <cols>
    <col min="2" max="2" width="15.796875" bestFit="1" customWidth="1"/>
    <col min="3" max="3" width="14.73046875" bestFit="1" customWidth="1"/>
    <col min="4" max="4" width="5.265625" bestFit="1" customWidth="1"/>
    <col min="5" max="5" width="7.86328125" bestFit="1" customWidth="1"/>
    <col min="6" max="7" width="10.19921875" bestFit="1" customWidth="1"/>
  </cols>
  <sheetData>
    <row r="2" spans="2:18">
      <c r="B2" s="8" t="s">
        <v>8364</v>
      </c>
      <c r="C2" t="s">
        <v>8312</v>
      </c>
      <c r="F2" s="14" t="s">
        <v>8381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</row>
    <row r="3" spans="2:18">
      <c r="B3" s="8" t="s">
        <v>8380</v>
      </c>
      <c r="C3" t="s">
        <v>8312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</row>
    <row r="5" spans="2:18">
      <c r="B5" s="8" t="s">
        <v>8365</v>
      </c>
      <c r="C5" s="8" t="s">
        <v>8313</v>
      </c>
    </row>
    <row r="6" spans="2:18">
      <c r="B6" s="8" t="s">
        <v>8310</v>
      </c>
      <c r="C6" s="6" t="s">
        <v>8219</v>
      </c>
      <c r="D6" s="6" t="s">
        <v>8221</v>
      </c>
      <c r="E6" s="6" t="s">
        <v>8220</v>
      </c>
      <c r="F6" s="6" t="s">
        <v>8311</v>
      </c>
    </row>
    <row r="7" spans="2:18">
      <c r="B7" s="11" t="s">
        <v>8370</v>
      </c>
      <c r="C7" s="12">
        <v>182</v>
      </c>
      <c r="D7" s="12">
        <v>149</v>
      </c>
      <c r="E7" s="12">
        <v>34</v>
      </c>
      <c r="F7" s="12">
        <v>365</v>
      </c>
    </row>
    <row r="8" spans="2:18">
      <c r="B8" s="11" t="s">
        <v>8378</v>
      </c>
      <c r="C8" s="12">
        <v>202</v>
      </c>
      <c r="D8" s="12">
        <v>106</v>
      </c>
      <c r="E8" s="12">
        <v>27</v>
      </c>
      <c r="F8" s="12">
        <v>335</v>
      </c>
    </row>
    <row r="9" spans="2:18">
      <c r="B9" s="11" t="s">
        <v>8374</v>
      </c>
      <c r="C9" s="12">
        <v>180</v>
      </c>
      <c r="D9" s="12">
        <v>108</v>
      </c>
      <c r="E9" s="12">
        <v>28</v>
      </c>
      <c r="F9" s="12">
        <v>316</v>
      </c>
    </row>
    <row r="10" spans="2:18">
      <c r="B10" s="11" t="s">
        <v>8375</v>
      </c>
      <c r="C10" s="12">
        <v>192</v>
      </c>
      <c r="D10" s="12">
        <v>102</v>
      </c>
      <c r="E10" s="12">
        <v>27</v>
      </c>
      <c r="F10" s="12">
        <v>321</v>
      </c>
    </row>
    <row r="11" spans="2:18">
      <c r="B11" s="11" t="s">
        <v>8371</v>
      </c>
      <c r="C11" s="12">
        <v>234</v>
      </c>
      <c r="D11" s="12">
        <v>126</v>
      </c>
      <c r="E11" s="12">
        <v>26</v>
      </c>
      <c r="F11" s="12">
        <v>386</v>
      </c>
    </row>
    <row r="12" spans="2:18">
      <c r="B12" s="11" t="s">
        <v>8379</v>
      </c>
      <c r="C12" s="12">
        <v>211</v>
      </c>
      <c r="D12" s="12">
        <v>147</v>
      </c>
      <c r="E12" s="12">
        <v>27</v>
      </c>
      <c r="F12" s="12">
        <v>385</v>
      </c>
    </row>
    <row r="13" spans="2:18">
      <c r="B13" s="11" t="s">
        <v>8372</v>
      </c>
      <c r="C13" s="12">
        <v>194</v>
      </c>
      <c r="D13" s="12">
        <v>150</v>
      </c>
      <c r="E13" s="12">
        <v>43</v>
      </c>
      <c r="F13" s="12">
        <v>387</v>
      </c>
    </row>
    <row r="14" spans="2:18">
      <c r="B14" s="11" t="s">
        <v>8369</v>
      </c>
      <c r="C14" s="12">
        <v>166</v>
      </c>
      <c r="D14" s="12">
        <v>134</v>
      </c>
      <c r="E14" s="12">
        <v>33</v>
      </c>
      <c r="F14" s="12">
        <v>333</v>
      </c>
    </row>
    <row r="15" spans="2:18">
      <c r="B15" s="11" t="s">
        <v>8368</v>
      </c>
      <c r="C15" s="12">
        <v>147</v>
      </c>
      <c r="D15" s="12">
        <v>127</v>
      </c>
      <c r="E15" s="12">
        <v>24</v>
      </c>
      <c r="F15" s="12">
        <v>298</v>
      </c>
    </row>
    <row r="16" spans="2:18">
      <c r="B16" s="11" t="s">
        <v>8376</v>
      </c>
      <c r="C16" s="12">
        <v>183</v>
      </c>
      <c r="D16" s="12">
        <v>149</v>
      </c>
      <c r="E16" s="12">
        <v>20</v>
      </c>
      <c r="F16" s="12">
        <v>352</v>
      </c>
    </row>
    <row r="17" spans="2:6">
      <c r="B17" s="11" t="s">
        <v>8377</v>
      </c>
      <c r="C17" s="12">
        <v>183</v>
      </c>
      <c r="D17" s="12">
        <v>114</v>
      </c>
      <c r="E17" s="12">
        <v>37</v>
      </c>
      <c r="F17" s="12">
        <v>334</v>
      </c>
    </row>
    <row r="18" spans="2:6">
      <c r="B18" s="11" t="s">
        <v>8373</v>
      </c>
      <c r="C18" s="12">
        <v>111</v>
      </c>
      <c r="D18" s="12">
        <v>118</v>
      </c>
      <c r="E18" s="12">
        <v>23</v>
      </c>
      <c r="F18" s="12">
        <v>252</v>
      </c>
    </row>
    <row r="19" spans="2:6">
      <c r="B19" s="11" t="s">
        <v>8311</v>
      </c>
      <c r="C19" s="12">
        <v>2185</v>
      </c>
      <c r="D19" s="12">
        <v>1530</v>
      </c>
      <c r="E19" s="12">
        <v>349</v>
      </c>
      <c r="F19" s="12">
        <v>4064</v>
      </c>
    </row>
  </sheetData>
  <mergeCells count="1">
    <mergeCell ref="F2:R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C2A91-3C05-4579-A752-A6A08DC42B21}">
  <sheetPr codeName="Sheet5"/>
  <dimension ref="A1:H14"/>
  <sheetViews>
    <sheetView workbookViewId="0">
      <selection activeCell="I18" sqref="I18"/>
    </sheetView>
  </sheetViews>
  <sheetFormatPr defaultRowHeight="14.25"/>
  <cols>
    <col min="1" max="1" width="25.59765625" bestFit="1" customWidth="1"/>
    <col min="2" max="2" width="16.265625" bestFit="1" customWidth="1"/>
    <col min="3" max="3" width="19.3984375" bestFit="1" customWidth="1"/>
    <col min="4" max="4" width="15.265625" bestFit="1" customWidth="1"/>
    <col min="5" max="5" width="11.73046875" bestFit="1" customWidth="1"/>
    <col min="6" max="6" width="17.9296875" bestFit="1" customWidth="1"/>
    <col min="7" max="7" width="15.1328125" bestFit="1" customWidth="1"/>
    <col min="8" max="8" width="17.73046875" bestFit="1" customWidth="1"/>
    <col min="9" max="9" width="12.6640625" customWidth="1"/>
  </cols>
  <sheetData>
    <row r="1" spans="1:8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8389</v>
      </c>
      <c r="G1" s="1" t="s">
        <v>8387</v>
      </c>
      <c r="H1" s="1" t="s">
        <v>8388</v>
      </c>
    </row>
    <row r="2" spans="1:8">
      <c r="A2" t="s">
        <v>8390</v>
      </c>
      <c r="B2" s="6">
        <f>COUNTIFS(DataSheet!$F:$F,"successful",DataSheet!$D:$D,"&lt;1000")</f>
        <v>322</v>
      </c>
      <c r="C2" s="6">
        <f>COUNTIFS(DataSheet!$F:$F,"failed",DataSheet!$D:$D,"&lt;1000")</f>
        <v>113</v>
      </c>
      <c r="D2" s="6">
        <f>COUNTIFS(DataSheet!$F:$F,"canceled",DataSheet!$D:$D,"&lt;1000")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>
      <c r="A3" t="s">
        <v>8391</v>
      </c>
      <c r="B3" s="6">
        <f>COUNTIFS(DataSheet!$F:$F,"successful",DataSheet!$D:$D,"&gt;=1000",DataSheet!$D:$D,"&lt;=4999")</f>
        <v>932</v>
      </c>
      <c r="C3" s="6">
        <f>COUNTIFS(DataSheet!$F:$F,"failed",DataSheet!$D:$D,"&gt;=1000",DataSheet!$D:$D,"&lt;=4999")</f>
        <v>420</v>
      </c>
      <c r="D3" s="6">
        <f>COUNTIFS(DataSheet!$F:$F,"canceled",DataSheet!$D:$D,"&gt;=1000",DataSheet!$D:$D,"&lt;=4999")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>
      <c r="A4" t="s">
        <v>8392</v>
      </c>
      <c r="B4" s="6">
        <f>COUNTIFS(DataSheet!$F:$F,"successful",DataSheet!$D:$D,"&gt;=5000",DataSheet!$D:$D,"&lt;=9999")</f>
        <v>381</v>
      </c>
      <c r="C4" s="6">
        <f>COUNTIFS(DataSheet!$F:$F,"failed",DataSheet!$D:$D,"&gt;=5000",DataSheet!$D:$D,"&lt;=9999")</f>
        <v>283</v>
      </c>
      <c r="D4" s="6">
        <f>COUNTIFS(DataSheet!$F:$F,"canceled",DataSheet!$D:$D,"&gt;=5000",DataSheet!$D:$D,"&lt;=9999")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t="s">
        <v>8393</v>
      </c>
      <c r="B5" s="6">
        <f>COUNTIFS(DataSheet!$F:$F,"successful",DataSheet!$D:$D,"&gt;=10000",DataSheet!$D:$D,"&lt;=14999")</f>
        <v>168</v>
      </c>
      <c r="C5" s="6">
        <f>COUNTIFS(DataSheet!$F:$F,"failed",DataSheet!$D:$D,"&gt;=10000",DataSheet!$D:$D,"&lt;=14999")</f>
        <v>144</v>
      </c>
      <c r="D5" s="6">
        <f>COUNTIFS(DataSheet!$F:$F,"canceled",DataSheet!$D:$D,"&gt;=10000",DataSheet!$D:$D,"&lt;=14999")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t="s">
        <v>8394</v>
      </c>
      <c r="B6" s="6">
        <f>COUNTIFS(DataSheet!$F:$F,"successful",DataSheet!$D:$D,"&gt;=15000",DataSheet!$D:$D,"&lt;=19999")</f>
        <v>94</v>
      </c>
      <c r="C6" s="6">
        <f>COUNTIFS(DataSheet!$F:$F,"failed",DataSheet!$D:$D,"&gt;=15000",DataSheet!$D:$D,"&lt;=19999")</f>
        <v>90</v>
      </c>
      <c r="D6" s="6">
        <f>COUNTIFS(DataSheet!$F:$F,"canceled",DataSheet!$D:$D,"&gt;=15000",DataSheet!$D:$D,"&lt;=19999")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t="s">
        <v>8395</v>
      </c>
      <c r="B7" s="6">
        <f>COUNTIFS(DataSheet!$F:$F,"successful",DataSheet!$D:$D,"&gt;=20000",DataSheet!$D:$D,"&lt;=24999")</f>
        <v>62</v>
      </c>
      <c r="C7" s="6">
        <f>COUNTIFS(DataSheet!$F:$F,"failed",DataSheet!$D:$D,"&gt;=20000",DataSheet!$D:$D,"&lt;=24999")</f>
        <v>72</v>
      </c>
      <c r="D7" s="6">
        <f>COUNTIFS(DataSheet!$F:$F,"canceled",DataSheet!$D:$D,"&gt;=20000",DataSheet!$D:$D,"&lt;=24999")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t="s">
        <v>8396</v>
      </c>
      <c r="B8" s="6">
        <f>COUNTIFS(DataSheet!$F:$F,"successful",DataSheet!$D:$D,"&gt;=25000",DataSheet!$D:$D,"&lt;=29999")</f>
        <v>55</v>
      </c>
      <c r="C8" s="6">
        <f>COUNTIFS(DataSheet!$F:$F,"failed",DataSheet!$D:$D,"&gt;=25000",DataSheet!$D:$D,"&lt;=29999")</f>
        <v>64</v>
      </c>
      <c r="D8" s="6">
        <f>COUNTIFS(DataSheet!$F:$F,"canceled",DataSheet!$D:$D,"&gt;=25000",DataSheet!$D:$D,"&lt;=29999")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t="s">
        <v>8397</v>
      </c>
      <c r="B9" s="6">
        <f>COUNTIFS(DataSheet!$F:$F,"successful",DataSheet!$D:$D,"&gt;=30000",DataSheet!$D:$D,"&lt;=34999")</f>
        <v>32</v>
      </c>
      <c r="C9" s="6">
        <f>COUNTIFS(DataSheet!$F:$F,"failed",DataSheet!$D:$D,"&gt;=30000",DataSheet!$D:$D,"&lt;=34999")</f>
        <v>37</v>
      </c>
      <c r="D9" s="6">
        <f>COUNTIFS(DataSheet!$F:$F,"canceled",DataSheet!$D:$D,"&gt;=30000",DataSheet!$D:$D,"&lt;=34999")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t="s">
        <v>8398</v>
      </c>
      <c r="B10" s="6">
        <f>COUNTIFS(DataSheet!$F:$F,"successful",DataSheet!$D:$D,"&gt;=35000",DataSheet!$D:$D,"&lt;=39999")</f>
        <v>26</v>
      </c>
      <c r="C10" s="6">
        <f>COUNTIFS(DataSheet!$F:$F,"failed",DataSheet!$D:$D,"&gt;=35000",DataSheet!$D:$D,"&lt;=39999")</f>
        <v>22</v>
      </c>
      <c r="D10" s="6">
        <f>COUNTIFS(DataSheet!$F:$F,"canceled",DataSheet!$D:$D,"&gt;=35000",DataSheet!$D:$D,"&lt;=39999")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t="s">
        <v>8399</v>
      </c>
      <c r="B11" s="6">
        <f>COUNTIFS(DataSheet!$F:$F,"successful",DataSheet!$D:$D,"&gt;=40000",DataSheet!$D:$D,"&lt;=44999")</f>
        <v>21</v>
      </c>
      <c r="C11" s="6">
        <f>COUNTIFS(DataSheet!$F:$F,"failed",DataSheet!$D:$D,"&gt;=40000",DataSheet!$D:$D,"&lt;=44999")</f>
        <v>16</v>
      </c>
      <c r="D11" s="6">
        <f>COUNTIFS(DataSheet!$F:$F,"canceled",DataSheet!$D:$D,"&gt;=40000",DataSheet!$D:$D,"&lt;=44999")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t="s">
        <v>8400</v>
      </c>
      <c r="B12" s="6">
        <f>COUNTIFS(DataSheet!$F:$F,"successful",DataSheet!$D:$D,"&gt;=45000",DataSheet!$D:$D,"&lt;=49999")</f>
        <v>6</v>
      </c>
      <c r="C12" s="6">
        <f>COUNTIFS(DataSheet!$F:$F,"failed",DataSheet!$D:$D,"&gt;=45000",DataSheet!$D:$D,"&lt;=49999")</f>
        <v>11</v>
      </c>
      <c r="D12" s="6">
        <f>COUNTIFS(DataSheet!$F:$F,"canceled",DataSheet!$D:$D,"&gt;=45000",DataSheet!$D:$D,"&lt;=49999")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t="s">
        <v>8401</v>
      </c>
      <c r="B13" s="6">
        <f>COUNTIFS(DataSheet!$F:$F,"successful",DataSheet!$D:$D,"&gt;=50000")</f>
        <v>86</v>
      </c>
      <c r="C13" s="6">
        <f>COUNTIFS(DataSheet!$F:$F,"failed",DataSheet!$D:$D,"&gt;=50000")</f>
        <v>258</v>
      </c>
      <c r="D13" s="6">
        <f>COUNTIFS(DataSheet!$F:$F,"canceled",DataSheet!$D:$D,"&gt;=50000")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4" spans="1:8">
      <c r="C14" s="1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2A7E0-EA7E-4869-AF11-6952B56C0648}">
  <dimension ref="A1:P2186"/>
  <sheetViews>
    <sheetView workbookViewId="0">
      <selection activeCell="D21" sqref="D21"/>
    </sheetView>
  </sheetViews>
  <sheetFormatPr defaultRowHeight="14.25"/>
  <cols>
    <col min="1" max="1" width="11.3984375" customWidth="1"/>
    <col min="2" max="2" width="12.53125" bestFit="1" customWidth="1"/>
    <col min="3" max="3" width="9.19921875" style="6" bestFit="1" customWidth="1"/>
    <col min="4" max="4" width="9.06640625" style="6"/>
    <col min="5" max="5" width="15.86328125" style="6" bestFit="1" customWidth="1"/>
    <col min="6" max="6" width="16.19921875" style="6" bestFit="1" customWidth="1"/>
    <col min="7" max="7" width="9.06640625" style="6"/>
    <col min="8" max="8" width="12.19921875" style="6" bestFit="1" customWidth="1"/>
    <col min="10" max="10" width="12.53125" bestFit="1" customWidth="1"/>
    <col min="13" max="13" width="15.86328125" bestFit="1" customWidth="1"/>
    <col min="14" max="14" width="16.19921875" bestFit="1" customWidth="1"/>
    <col min="16" max="16" width="11.73046875" bestFit="1" customWidth="1"/>
  </cols>
  <sheetData>
    <row r="1" spans="1:16">
      <c r="A1" s="1" t="s">
        <v>8402</v>
      </c>
      <c r="B1" s="1" t="s">
        <v>8262</v>
      </c>
      <c r="C1" s="6" t="s">
        <v>8403</v>
      </c>
      <c r="D1" s="6" t="s">
        <v>8404</v>
      </c>
      <c r="E1" s="6" t="s">
        <v>8405</v>
      </c>
      <c r="F1" s="6" t="s">
        <v>8406</v>
      </c>
      <c r="G1" s="6" t="s">
        <v>8407</v>
      </c>
      <c r="H1" s="6" t="s">
        <v>8408</v>
      </c>
      <c r="I1" s="1" t="s">
        <v>8402</v>
      </c>
      <c r="J1" s="1" t="s">
        <v>8262</v>
      </c>
      <c r="K1" s="6" t="s">
        <v>8403</v>
      </c>
      <c r="L1" s="6" t="s">
        <v>8404</v>
      </c>
      <c r="M1" s="6" t="s">
        <v>8405</v>
      </c>
      <c r="N1" s="6" t="s">
        <v>8406</v>
      </c>
      <c r="O1" s="6" t="s">
        <v>8407</v>
      </c>
      <c r="P1" s="6" t="s">
        <v>8408</v>
      </c>
    </row>
    <row r="2" spans="1:16">
      <c r="A2" s="6" t="s">
        <v>8219</v>
      </c>
      <c r="B2" s="6">
        <v>182</v>
      </c>
      <c r="C2" s="5">
        <f>AVERAGE(B2:B2186)</f>
        <v>194.42517162471395</v>
      </c>
      <c r="D2" s="6">
        <f>MEDIAN(B2:B2186)</f>
        <v>62</v>
      </c>
      <c r="E2" s="6">
        <f>MIN(B2:B2186)</f>
        <v>1</v>
      </c>
      <c r="F2" s="6">
        <f>MAX(B2:B2186)</f>
        <v>26457</v>
      </c>
      <c r="G2" s="6">
        <f>_xlfn.VAR.P(B2:B2186)</f>
        <v>712840.9867348104</v>
      </c>
      <c r="H2" s="5">
        <f>_xlfn.STDEV.P(B2:B2186)</f>
        <v>844.29910975602149</v>
      </c>
      <c r="I2" s="6" t="s">
        <v>8221</v>
      </c>
      <c r="J2" s="6">
        <v>0</v>
      </c>
      <c r="K2" s="5">
        <f>AVERAGE(J2:J1531)</f>
        <v>17.709803921568628</v>
      </c>
      <c r="L2" s="5">
        <f>MEDIAN(J2:J1531)</f>
        <v>4</v>
      </c>
      <c r="M2" s="5">
        <f>MIN(J2:J1531)</f>
        <v>0</v>
      </c>
      <c r="N2" s="5">
        <f>MAX(J2:J1531)</f>
        <v>1293</v>
      </c>
      <c r="O2" s="5">
        <f>_xlfn.VAR.P(J2:J1531)</f>
        <v>3773.2216685890044</v>
      </c>
      <c r="P2" s="5">
        <f>_xlfn.STDEV.P(J2:J1531)</f>
        <v>61.426555076684906</v>
      </c>
    </row>
    <row r="3" spans="1:16">
      <c r="A3" s="6" t="s">
        <v>8219</v>
      </c>
      <c r="B3" s="6">
        <v>79</v>
      </c>
      <c r="I3" s="6" t="s">
        <v>8221</v>
      </c>
      <c r="J3" s="6">
        <v>1</v>
      </c>
    </row>
    <row r="4" spans="1:16">
      <c r="A4" s="6" t="s">
        <v>8219</v>
      </c>
      <c r="B4" s="6">
        <v>35</v>
      </c>
      <c r="I4" s="6" t="s">
        <v>8221</v>
      </c>
      <c r="J4" s="6">
        <v>10</v>
      </c>
    </row>
    <row r="5" spans="1:16">
      <c r="A5" s="6" t="s">
        <v>8219</v>
      </c>
      <c r="B5" s="6">
        <v>150</v>
      </c>
      <c r="I5" s="6" t="s">
        <v>8221</v>
      </c>
      <c r="J5" s="6">
        <v>0</v>
      </c>
    </row>
    <row r="6" spans="1:16">
      <c r="A6" s="6" t="s">
        <v>8219</v>
      </c>
      <c r="B6" s="6">
        <v>284</v>
      </c>
      <c r="I6" s="6" t="s">
        <v>8221</v>
      </c>
      <c r="J6" s="6">
        <v>7</v>
      </c>
    </row>
    <row r="7" spans="1:16">
      <c r="A7" s="6" t="s">
        <v>8219</v>
      </c>
      <c r="B7" s="6">
        <v>47</v>
      </c>
      <c r="D7" s="9"/>
      <c r="I7" s="6" t="s">
        <v>8221</v>
      </c>
      <c r="J7" s="6">
        <v>0</v>
      </c>
    </row>
    <row r="8" spans="1:16">
      <c r="A8" s="6" t="s">
        <v>8219</v>
      </c>
      <c r="B8" s="6">
        <v>58</v>
      </c>
      <c r="D8" s="9"/>
      <c r="I8" s="6" t="s">
        <v>8221</v>
      </c>
      <c r="J8" s="6">
        <v>1</v>
      </c>
    </row>
    <row r="9" spans="1:16">
      <c r="A9" s="6" t="s">
        <v>8219</v>
      </c>
      <c r="B9" s="6">
        <v>57</v>
      </c>
      <c r="I9" s="6" t="s">
        <v>8221</v>
      </c>
      <c r="J9" s="6">
        <v>2</v>
      </c>
    </row>
    <row r="10" spans="1:16">
      <c r="A10" s="6" t="s">
        <v>8219</v>
      </c>
      <c r="B10" s="6">
        <v>12</v>
      </c>
      <c r="C10" s="18" t="s">
        <v>8410</v>
      </c>
      <c r="I10" s="6" t="s">
        <v>8221</v>
      </c>
      <c r="J10" s="6">
        <v>3</v>
      </c>
    </row>
    <row r="11" spans="1:16" ht="14.25" customHeight="1">
      <c r="A11" s="6" t="s">
        <v>8219</v>
      </c>
      <c r="B11" s="6">
        <v>20</v>
      </c>
      <c r="C11" s="14" t="s">
        <v>8409</v>
      </c>
      <c r="D11" s="14"/>
      <c r="E11" s="14"/>
      <c r="F11" s="14"/>
      <c r="I11" s="6" t="s">
        <v>8221</v>
      </c>
      <c r="J11" s="6">
        <v>10</v>
      </c>
    </row>
    <row r="12" spans="1:16">
      <c r="A12" s="6" t="s">
        <v>8219</v>
      </c>
      <c r="B12" s="6">
        <v>19</v>
      </c>
      <c r="C12" s="14"/>
      <c r="D12" s="14"/>
      <c r="E12" s="14"/>
      <c r="F12" s="14"/>
      <c r="I12" s="6" t="s">
        <v>8221</v>
      </c>
      <c r="J12" s="6">
        <v>10</v>
      </c>
    </row>
    <row r="13" spans="1:16" ht="14.65" thickBot="1">
      <c r="A13" s="6" t="s">
        <v>8219</v>
      </c>
      <c r="B13" s="6">
        <v>75</v>
      </c>
      <c r="C13" s="14"/>
      <c r="D13" s="14"/>
      <c r="E13" s="14"/>
      <c r="F13" s="14"/>
      <c r="I13" s="6" t="s">
        <v>8221</v>
      </c>
      <c r="J13" s="6">
        <v>1</v>
      </c>
    </row>
    <row r="14" spans="1:16" ht="14.65" customHeight="1" thickTop="1">
      <c r="A14" s="6" t="s">
        <v>8219</v>
      </c>
      <c r="B14" s="6">
        <v>827</v>
      </c>
      <c r="C14" s="17" t="s">
        <v>8411</v>
      </c>
      <c r="D14" s="17"/>
      <c r="E14" s="17"/>
      <c r="F14" s="17"/>
      <c r="I14" s="6" t="s">
        <v>8221</v>
      </c>
      <c r="J14" s="6">
        <v>0</v>
      </c>
    </row>
    <row r="15" spans="1:16">
      <c r="A15" s="6" t="s">
        <v>8219</v>
      </c>
      <c r="B15" s="6">
        <v>51</v>
      </c>
      <c r="C15" s="16"/>
      <c r="D15" s="16"/>
      <c r="E15" s="16"/>
      <c r="F15" s="16"/>
      <c r="I15" s="6" t="s">
        <v>8221</v>
      </c>
      <c r="J15" s="6">
        <v>0</v>
      </c>
    </row>
    <row r="16" spans="1:16">
      <c r="A16" s="6" t="s">
        <v>8219</v>
      </c>
      <c r="B16" s="6">
        <v>41</v>
      </c>
      <c r="C16" s="16"/>
      <c r="D16" s="16"/>
      <c r="E16" s="16"/>
      <c r="F16" s="16"/>
      <c r="I16" s="6" t="s">
        <v>8221</v>
      </c>
      <c r="J16" s="6">
        <v>0</v>
      </c>
    </row>
    <row r="17" spans="1:10" ht="14.65" customHeight="1">
      <c r="A17" s="6" t="s">
        <v>8219</v>
      </c>
      <c r="B17" s="6">
        <v>98</v>
      </c>
      <c r="C17" s="16"/>
      <c r="D17" s="16"/>
      <c r="E17" s="16"/>
      <c r="F17" s="16"/>
      <c r="I17" s="6" t="s">
        <v>8221</v>
      </c>
      <c r="J17" s="6">
        <v>26</v>
      </c>
    </row>
    <row r="18" spans="1:10">
      <c r="A18" s="6" t="s">
        <v>8219</v>
      </c>
      <c r="B18" s="6">
        <v>70</v>
      </c>
      <c r="I18" s="6" t="s">
        <v>8221</v>
      </c>
      <c r="J18" s="6">
        <v>0</v>
      </c>
    </row>
    <row r="19" spans="1:10">
      <c r="A19" s="6" t="s">
        <v>8219</v>
      </c>
      <c r="B19" s="6">
        <v>36</v>
      </c>
      <c r="I19" s="6" t="s">
        <v>8221</v>
      </c>
      <c r="J19" s="6">
        <v>7</v>
      </c>
    </row>
    <row r="20" spans="1:10">
      <c r="A20" s="6" t="s">
        <v>8219</v>
      </c>
      <c r="B20" s="6">
        <v>342</v>
      </c>
      <c r="I20" s="6" t="s">
        <v>8221</v>
      </c>
      <c r="J20" s="6">
        <v>0</v>
      </c>
    </row>
    <row r="21" spans="1:10">
      <c r="A21" s="6" t="s">
        <v>8219</v>
      </c>
      <c r="B21" s="6">
        <v>22</v>
      </c>
      <c r="I21" s="6" t="s">
        <v>8221</v>
      </c>
      <c r="J21" s="6">
        <v>2</v>
      </c>
    </row>
    <row r="22" spans="1:10">
      <c r="A22" s="6" t="s">
        <v>8219</v>
      </c>
      <c r="B22" s="6">
        <v>25</v>
      </c>
      <c r="I22" s="6" t="s">
        <v>8221</v>
      </c>
      <c r="J22" s="6">
        <v>13</v>
      </c>
    </row>
    <row r="23" spans="1:10">
      <c r="A23" s="6" t="s">
        <v>8219</v>
      </c>
      <c r="B23" s="6">
        <v>101</v>
      </c>
      <c r="I23" s="6" t="s">
        <v>8221</v>
      </c>
      <c r="J23" s="6">
        <v>4</v>
      </c>
    </row>
    <row r="24" spans="1:10">
      <c r="A24" s="6" t="s">
        <v>8219</v>
      </c>
      <c r="B24" s="6">
        <v>8</v>
      </c>
      <c r="I24" s="6" t="s">
        <v>8221</v>
      </c>
      <c r="J24" s="6">
        <v>0</v>
      </c>
    </row>
    <row r="25" spans="1:10">
      <c r="A25" s="6" t="s">
        <v>8219</v>
      </c>
      <c r="B25" s="6">
        <v>23</v>
      </c>
      <c r="I25" s="6" t="s">
        <v>8221</v>
      </c>
      <c r="J25" s="6">
        <v>12</v>
      </c>
    </row>
    <row r="26" spans="1:10">
      <c r="A26" s="6" t="s">
        <v>8219</v>
      </c>
      <c r="B26" s="6">
        <v>574</v>
      </c>
      <c r="I26" s="6" t="s">
        <v>8221</v>
      </c>
      <c r="J26" s="6">
        <v>2</v>
      </c>
    </row>
    <row r="27" spans="1:10">
      <c r="A27" s="6" t="s">
        <v>8219</v>
      </c>
      <c r="B27" s="6">
        <v>14</v>
      </c>
      <c r="I27" s="6" t="s">
        <v>8221</v>
      </c>
      <c r="J27" s="6">
        <v>10</v>
      </c>
    </row>
    <row r="28" spans="1:10">
      <c r="A28" s="6" t="s">
        <v>8219</v>
      </c>
      <c r="B28" s="6">
        <v>19</v>
      </c>
      <c r="I28" s="6" t="s">
        <v>8221</v>
      </c>
      <c r="J28" s="6">
        <v>0</v>
      </c>
    </row>
    <row r="29" spans="1:10">
      <c r="A29" s="6" t="s">
        <v>8219</v>
      </c>
      <c r="B29" s="6">
        <v>150</v>
      </c>
      <c r="I29" s="6" t="s">
        <v>8221</v>
      </c>
      <c r="J29" s="6">
        <v>5</v>
      </c>
    </row>
    <row r="30" spans="1:10">
      <c r="A30" s="6" t="s">
        <v>8219</v>
      </c>
      <c r="B30" s="6">
        <v>71</v>
      </c>
      <c r="I30" s="6" t="s">
        <v>8221</v>
      </c>
      <c r="J30" s="6">
        <v>0</v>
      </c>
    </row>
    <row r="31" spans="1:10">
      <c r="A31" s="6" t="s">
        <v>8219</v>
      </c>
      <c r="B31" s="6">
        <v>117</v>
      </c>
      <c r="I31" s="6" t="s">
        <v>8221</v>
      </c>
      <c r="J31" s="6">
        <v>5</v>
      </c>
    </row>
    <row r="32" spans="1:10">
      <c r="A32" s="6" t="s">
        <v>8219</v>
      </c>
      <c r="B32" s="6">
        <v>53</v>
      </c>
      <c r="I32" s="6" t="s">
        <v>8221</v>
      </c>
      <c r="J32" s="6">
        <v>1</v>
      </c>
    </row>
    <row r="33" spans="1:10">
      <c r="A33" s="6" t="s">
        <v>8219</v>
      </c>
      <c r="B33" s="6">
        <v>1</v>
      </c>
      <c r="I33" s="6" t="s">
        <v>8221</v>
      </c>
      <c r="J33" s="6">
        <v>3</v>
      </c>
    </row>
    <row r="34" spans="1:10">
      <c r="A34" s="6" t="s">
        <v>8219</v>
      </c>
      <c r="B34" s="6">
        <v>89</v>
      </c>
      <c r="I34" s="6" t="s">
        <v>8221</v>
      </c>
      <c r="J34" s="6">
        <v>3</v>
      </c>
    </row>
    <row r="35" spans="1:10">
      <c r="A35" s="6" t="s">
        <v>8219</v>
      </c>
      <c r="B35" s="6">
        <v>64</v>
      </c>
      <c r="I35" s="6" t="s">
        <v>8221</v>
      </c>
      <c r="J35" s="6">
        <v>0</v>
      </c>
    </row>
    <row r="36" spans="1:10">
      <c r="A36" s="6" t="s">
        <v>8219</v>
      </c>
      <c r="B36" s="6">
        <v>68</v>
      </c>
      <c r="I36" s="6" t="s">
        <v>8221</v>
      </c>
      <c r="J36" s="6">
        <v>3</v>
      </c>
    </row>
    <row r="37" spans="1:10">
      <c r="A37" s="6" t="s">
        <v>8219</v>
      </c>
      <c r="B37" s="6">
        <v>28</v>
      </c>
      <c r="I37" s="6" t="s">
        <v>8221</v>
      </c>
      <c r="J37" s="6">
        <v>0</v>
      </c>
    </row>
    <row r="38" spans="1:10">
      <c r="A38" s="6" t="s">
        <v>8219</v>
      </c>
      <c r="B38" s="6">
        <v>44</v>
      </c>
      <c r="I38" s="6" t="s">
        <v>8221</v>
      </c>
      <c r="J38" s="6">
        <v>19</v>
      </c>
    </row>
    <row r="39" spans="1:10">
      <c r="A39" s="6" t="s">
        <v>8219</v>
      </c>
      <c r="B39" s="6">
        <v>253</v>
      </c>
      <c r="I39" s="6" t="s">
        <v>8221</v>
      </c>
      <c r="J39" s="6">
        <v>8</v>
      </c>
    </row>
    <row r="40" spans="1:10">
      <c r="A40" s="6" t="s">
        <v>8219</v>
      </c>
      <c r="B40" s="6">
        <v>66</v>
      </c>
      <c r="I40" s="6" t="s">
        <v>8221</v>
      </c>
      <c r="J40" s="6">
        <v>6</v>
      </c>
    </row>
    <row r="41" spans="1:10">
      <c r="A41" s="6" t="s">
        <v>8219</v>
      </c>
      <c r="B41" s="6">
        <v>217</v>
      </c>
      <c r="I41" s="6" t="s">
        <v>8221</v>
      </c>
      <c r="J41" s="6">
        <v>0</v>
      </c>
    </row>
    <row r="42" spans="1:10">
      <c r="A42" s="6" t="s">
        <v>8219</v>
      </c>
      <c r="B42" s="6">
        <v>16</v>
      </c>
      <c r="I42" s="6" t="s">
        <v>8221</v>
      </c>
      <c r="J42" s="6">
        <v>18</v>
      </c>
    </row>
    <row r="43" spans="1:10">
      <c r="A43" s="6" t="s">
        <v>8219</v>
      </c>
      <c r="B43" s="6">
        <v>19</v>
      </c>
      <c r="I43" s="6" t="s">
        <v>8221</v>
      </c>
      <c r="J43" s="6">
        <v>7</v>
      </c>
    </row>
    <row r="44" spans="1:10">
      <c r="A44" s="6" t="s">
        <v>8219</v>
      </c>
      <c r="B44" s="6">
        <v>169</v>
      </c>
      <c r="I44" s="6" t="s">
        <v>8221</v>
      </c>
      <c r="J44" s="6">
        <v>0</v>
      </c>
    </row>
    <row r="45" spans="1:10">
      <c r="A45" s="6" t="s">
        <v>8219</v>
      </c>
      <c r="B45" s="6">
        <v>263</v>
      </c>
      <c r="I45" s="6" t="s">
        <v>8221</v>
      </c>
      <c r="J45" s="6">
        <v>8</v>
      </c>
    </row>
    <row r="46" spans="1:10">
      <c r="A46" s="6" t="s">
        <v>8219</v>
      </c>
      <c r="B46" s="6">
        <v>15</v>
      </c>
      <c r="I46" s="6" t="s">
        <v>8221</v>
      </c>
      <c r="J46" s="6">
        <v>1293</v>
      </c>
    </row>
    <row r="47" spans="1:10">
      <c r="A47" s="6" t="s">
        <v>8219</v>
      </c>
      <c r="B47" s="6">
        <v>61</v>
      </c>
      <c r="I47" s="6" t="s">
        <v>8221</v>
      </c>
      <c r="J47" s="6">
        <v>17</v>
      </c>
    </row>
    <row r="48" spans="1:10">
      <c r="A48" s="6" t="s">
        <v>8219</v>
      </c>
      <c r="B48" s="6">
        <v>45</v>
      </c>
      <c r="I48" s="6" t="s">
        <v>8221</v>
      </c>
      <c r="J48" s="6">
        <v>0</v>
      </c>
    </row>
    <row r="49" spans="1:10">
      <c r="A49" s="6" t="s">
        <v>8219</v>
      </c>
      <c r="B49" s="6">
        <v>70</v>
      </c>
      <c r="I49" s="6" t="s">
        <v>8221</v>
      </c>
      <c r="J49" s="6">
        <v>13</v>
      </c>
    </row>
    <row r="50" spans="1:10">
      <c r="A50" s="6" t="s">
        <v>8219</v>
      </c>
      <c r="B50" s="6">
        <v>38</v>
      </c>
      <c r="I50" s="6" t="s">
        <v>8221</v>
      </c>
      <c r="J50" s="6">
        <v>0</v>
      </c>
    </row>
    <row r="51" spans="1:10">
      <c r="A51" s="6" t="s">
        <v>8219</v>
      </c>
      <c r="B51" s="6">
        <v>87</v>
      </c>
      <c r="I51" s="6" t="s">
        <v>8221</v>
      </c>
      <c r="J51" s="6">
        <v>0</v>
      </c>
    </row>
    <row r="52" spans="1:10">
      <c r="A52" s="6" t="s">
        <v>8219</v>
      </c>
      <c r="B52" s="6">
        <v>22</v>
      </c>
      <c r="I52" s="6" t="s">
        <v>8221</v>
      </c>
      <c r="J52" s="6">
        <v>33</v>
      </c>
    </row>
    <row r="53" spans="1:10">
      <c r="A53" s="6" t="s">
        <v>8219</v>
      </c>
      <c r="B53" s="6">
        <v>119</v>
      </c>
      <c r="I53" s="6" t="s">
        <v>8221</v>
      </c>
      <c r="J53" s="6">
        <v>12</v>
      </c>
    </row>
    <row r="54" spans="1:10">
      <c r="A54" s="6" t="s">
        <v>8219</v>
      </c>
      <c r="B54" s="6">
        <v>52</v>
      </c>
      <c r="I54" s="6" t="s">
        <v>8221</v>
      </c>
      <c r="J54" s="6">
        <v>1</v>
      </c>
    </row>
    <row r="55" spans="1:10">
      <c r="A55" s="6" t="s">
        <v>8219</v>
      </c>
      <c r="B55" s="6">
        <v>117</v>
      </c>
      <c r="I55" s="6" t="s">
        <v>8221</v>
      </c>
      <c r="J55" s="6">
        <v>1</v>
      </c>
    </row>
    <row r="56" spans="1:10">
      <c r="A56" s="6" t="s">
        <v>8219</v>
      </c>
      <c r="B56" s="6">
        <v>52</v>
      </c>
      <c r="I56" s="6" t="s">
        <v>8221</v>
      </c>
      <c r="J56" s="6">
        <v>1</v>
      </c>
    </row>
    <row r="57" spans="1:10">
      <c r="A57" s="6" t="s">
        <v>8219</v>
      </c>
      <c r="B57" s="6">
        <v>86</v>
      </c>
      <c r="I57" s="6" t="s">
        <v>8221</v>
      </c>
      <c r="J57" s="6">
        <v>1</v>
      </c>
    </row>
    <row r="58" spans="1:10">
      <c r="A58" s="6" t="s">
        <v>8219</v>
      </c>
      <c r="B58" s="6">
        <v>174</v>
      </c>
      <c r="I58" s="6" t="s">
        <v>8221</v>
      </c>
      <c r="J58" s="6">
        <v>84</v>
      </c>
    </row>
    <row r="59" spans="1:10">
      <c r="A59" s="6" t="s">
        <v>8219</v>
      </c>
      <c r="B59" s="6">
        <v>69</v>
      </c>
      <c r="I59" s="6" t="s">
        <v>8221</v>
      </c>
      <c r="J59" s="6">
        <v>38</v>
      </c>
    </row>
    <row r="60" spans="1:10">
      <c r="A60" s="6" t="s">
        <v>8219</v>
      </c>
      <c r="B60" s="6">
        <v>75</v>
      </c>
      <c r="I60" s="6" t="s">
        <v>8221</v>
      </c>
      <c r="J60" s="6">
        <v>1</v>
      </c>
    </row>
    <row r="61" spans="1:10">
      <c r="A61" s="6" t="s">
        <v>8219</v>
      </c>
      <c r="B61" s="6">
        <v>33</v>
      </c>
      <c r="I61" s="6" t="s">
        <v>8221</v>
      </c>
      <c r="J61" s="6">
        <v>76</v>
      </c>
    </row>
    <row r="62" spans="1:10">
      <c r="A62" s="6" t="s">
        <v>8219</v>
      </c>
      <c r="B62" s="6">
        <v>108</v>
      </c>
      <c r="I62" s="6" t="s">
        <v>8221</v>
      </c>
      <c r="J62" s="6">
        <v>3</v>
      </c>
    </row>
    <row r="63" spans="1:10">
      <c r="A63" s="6" t="s">
        <v>8219</v>
      </c>
      <c r="B63" s="6">
        <v>23</v>
      </c>
      <c r="I63" s="6" t="s">
        <v>8221</v>
      </c>
      <c r="J63" s="6">
        <v>0</v>
      </c>
    </row>
    <row r="64" spans="1:10">
      <c r="A64" s="6" t="s">
        <v>8219</v>
      </c>
      <c r="B64" s="6">
        <v>48</v>
      </c>
      <c r="I64" s="6" t="s">
        <v>8221</v>
      </c>
      <c r="J64" s="6">
        <v>2</v>
      </c>
    </row>
    <row r="65" spans="1:10">
      <c r="A65" s="6" t="s">
        <v>8219</v>
      </c>
      <c r="B65" s="6">
        <v>64</v>
      </c>
      <c r="I65" s="6" t="s">
        <v>8221</v>
      </c>
      <c r="J65" s="6">
        <v>0</v>
      </c>
    </row>
    <row r="66" spans="1:10">
      <c r="A66" s="6" t="s">
        <v>8219</v>
      </c>
      <c r="B66" s="6">
        <v>24</v>
      </c>
      <c r="I66" s="6" t="s">
        <v>8221</v>
      </c>
      <c r="J66" s="6">
        <v>0</v>
      </c>
    </row>
    <row r="67" spans="1:10">
      <c r="A67" s="6" t="s">
        <v>8219</v>
      </c>
      <c r="B67" s="6">
        <v>57</v>
      </c>
      <c r="I67" s="6" t="s">
        <v>8221</v>
      </c>
      <c r="J67" s="6">
        <v>0</v>
      </c>
    </row>
    <row r="68" spans="1:10">
      <c r="A68" s="6" t="s">
        <v>8219</v>
      </c>
      <c r="B68" s="6">
        <v>26</v>
      </c>
      <c r="I68" s="6" t="s">
        <v>8221</v>
      </c>
      <c r="J68" s="6">
        <v>2</v>
      </c>
    </row>
    <row r="69" spans="1:10">
      <c r="A69" s="6" t="s">
        <v>8219</v>
      </c>
      <c r="B69" s="6">
        <v>20</v>
      </c>
      <c r="I69" s="6" t="s">
        <v>8221</v>
      </c>
      <c r="J69" s="6">
        <v>0</v>
      </c>
    </row>
    <row r="70" spans="1:10">
      <c r="A70" s="6" t="s">
        <v>8219</v>
      </c>
      <c r="B70" s="6">
        <v>36</v>
      </c>
      <c r="I70" s="6" t="s">
        <v>8221</v>
      </c>
      <c r="J70" s="6">
        <v>0</v>
      </c>
    </row>
    <row r="71" spans="1:10">
      <c r="A71" s="6" t="s">
        <v>8219</v>
      </c>
      <c r="B71" s="6">
        <v>178</v>
      </c>
      <c r="I71" s="6" t="s">
        <v>8221</v>
      </c>
      <c r="J71" s="6">
        <v>0</v>
      </c>
    </row>
    <row r="72" spans="1:10">
      <c r="A72" s="6" t="s">
        <v>8219</v>
      </c>
      <c r="B72" s="6">
        <v>17</v>
      </c>
      <c r="I72" s="6" t="s">
        <v>8221</v>
      </c>
      <c r="J72" s="6">
        <v>2</v>
      </c>
    </row>
    <row r="73" spans="1:10">
      <c r="A73" s="6" t="s">
        <v>8219</v>
      </c>
      <c r="B73" s="6">
        <v>32</v>
      </c>
      <c r="I73" s="6" t="s">
        <v>8221</v>
      </c>
      <c r="J73" s="6">
        <v>0</v>
      </c>
    </row>
    <row r="74" spans="1:10">
      <c r="A74" s="6" t="s">
        <v>8219</v>
      </c>
      <c r="B74" s="6">
        <v>41</v>
      </c>
      <c r="I74" s="6" t="s">
        <v>8221</v>
      </c>
      <c r="J74" s="6">
        <v>7</v>
      </c>
    </row>
    <row r="75" spans="1:10">
      <c r="A75" s="6" t="s">
        <v>8219</v>
      </c>
      <c r="B75" s="6">
        <v>18</v>
      </c>
      <c r="I75" s="6" t="s">
        <v>8221</v>
      </c>
      <c r="J75" s="6">
        <v>0</v>
      </c>
    </row>
    <row r="76" spans="1:10">
      <c r="A76" s="6" t="s">
        <v>8219</v>
      </c>
      <c r="B76" s="6">
        <v>29</v>
      </c>
      <c r="I76" s="6" t="s">
        <v>8221</v>
      </c>
      <c r="J76" s="6">
        <v>5</v>
      </c>
    </row>
    <row r="77" spans="1:10">
      <c r="A77" s="6" t="s">
        <v>8219</v>
      </c>
      <c r="B77" s="6">
        <v>47</v>
      </c>
      <c r="I77" s="6" t="s">
        <v>8221</v>
      </c>
      <c r="J77" s="6">
        <v>0</v>
      </c>
    </row>
    <row r="78" spans="1:10">
      <c r="A78" s="6" t="s">
        <v>8219</v>
      </c>
      <c r="B78" s="6">
        <v>15</v>
      </c>
      <c r="I78" s="6" t="s">
        <v>8221</v>
      </c>
      <c r="J78" s="6">
        <v>0</v>
      </c>
    </row>
    <row r="79" spans="1:10">
      <c r="A79" s="6" t="s">
        <v>8219</v>
      </c>
      <c r="B79" s="6">
        <v>26</v>
      </c>
      <c r="I79" s="6" t="s">
        <v>8221</v>
      </c>
      <c r="J79" s="6">
        <v>1</v>
      </c>
    </row>
    <row r="80" spans="1:10">
      <c r="A80" s="6" t="s">
        <v>8219</v>
      </c>
      <c r="B80" s="6">
        <v>35</v>
      </c>
      <c r="I80" s="6" t="s">
        <v>8221</v>
      </c>
      <c r="J80" s="6">
        <v>0</v>
      </c>
    </row>
    <row r="81" spans="1:10">
      <c r="A81" s="6" t="s">
        <v>8219</v>
      </c>
      <c r="B81" s="6">
        <v>41</v>
      </c>
      <c r="I81" s="6" t="s">
        <v>8221</v>
      </c>
      <c r="J81" s="6">
        <v>5</v>
      </c>
    </row>
    <row r="82" spans="1:10">
      <c r="A82" s="6" t="s">
        <v>8219</v>
      </c>
      <c r="B82" s="6">
        <v>47</v>
      </c>
      <c r="I82" s="6" t="s">
        <v>8221</v>
      </c>
      <c r="J82" s="6">
        <v>3</v>
      </c>
    </row>
    <row r="83" spans="1:10">
      <c r="A83" s="6" t="s">
        <v>8219</v>
      </c>
      <c r="B83" s="6">
        <v>28</v>
      </c>
      <c r="I83" s="6" t="s">
        <v>8221</v>
      </c>
      <c r="J83" s="6">
        <v>6</v>
      </c>
    </row>
    <row r="84" spans="1:10">
      <c r="A84" s="6" t="s">
        <v>8219</v>
      </c>
      <c r="B84" s="6">
        <v>100</v>
      </c>
      <c r="I84" s="6" t="s">
        <v>8221</v>
      </c>
      <c r="J84" s="6">
        <v>12</v>
      </c>
    </row>
    <row r="85" spans="1:10">
      <c r="A85" s="6" t="s">
        <v>8219</v>
      </c>
      <c r="B85" s="6">
        <v>13</v>
      </c>
      <c r="I85" s="6" t="s">
        <v>8221</v>
      </c>
      <c r="J85" s="6">
        <v>13</v>
      </c>
    </row>
    <row r="86" spans="1:10">
      <c r="A86" s="6" t="s">
        <v>8219</v>
      </c>
      <c r="B86" s="6">
        <v>7</v>
      </c>
      <c r="I86" s="6" t="s">
        <v>8221</v>
      </c>
      <c r="J86" s="6">
        <v>5</v>
      </c>
    </row>
    <row r="87" spans="1:10">
      <c r="A87" s="6" t="s">
        <v>8219</v>
      </c>
      <c r="B87" s="6">
        <v>21</v>
      </c>
      <c r="I87" s="6" t="s">
        <v>8221</v>
      </c>
      <c r="J87" s="6">
        <v>2</v>
      </c>
    </row>
    <row r="88" spans="1:10">
      <c r="A88" s="6" t="s">
        <v>8219</v>
      </c>
      <c r="B88" s="6">
        <v>17</v>
      </c>
      <c r="I88" s="6" t="s">
        <v>8221</v>
      </c>
      <c r="J88" s="6">
        <v>8</v>
      </c>
    </row>
    <row r="89" spans="1:10">
      <c r="A89" s="6" t="s">
        <v>8219</v>
      </c>
      <c r="B89" s="6">
        <v>25</v>
      </c>
      <c r="I89" s="6" t="s">
        <v>8221</v>
      </c>
      <c r="J89" s="6">
        <v>0</v>
      </c>
    </row>
    <row r="90" spans="1:10">
      <c r="A90" s="6" t="s">
        <v>8219</v>
      </c>
      <c r="B90" s="6">
        <v>60</v>
      </c>
      <c r="I90" s="6" t="s">
        <v>8221</v>
      </c>
      <c r="J90" s="6">
        <v>13</v>
      </c>
    </row>
    <row r="91" spans="1:10">
      <c r="A91" s="6" t="s">
        <v>8219</v>
      </c>
      <c r="B91" s="6">
        <v>56</v>
      </c>
      <c r="I91" s="6" t="s">
        <v>8221</v>
      </c>
      <c r="J91" s="6">
        <v>0</v>
      </c>
    </row>
    <row r="92" spans="1:10">
      <c r="A92" s="6" t="s">
        <v>8219</v>
      </c>
      <c r="B92" s="6">
        <v>16</v>
      </c>
      <c r="I92" s="6" t="s">
        <v>8221</v>
      </c>
      <c r="J92" s="6">
        <v>5</v>
      </c>
    </row>
    <row r="93" spans="1:10">
      <c r="A93" s="6" t="s">
        <v>8219</v>
      </c>
      <c r="B93" s="6">
        <v>46</v>
      </c>
      <c r="I93" s="6" t="s">
        <v>8221</v>
      </c>
      <c r="J93" s="6">
        <v>8</v>
      </c>
    </row>
    <row r="94" spans="1:10">
      <c r="A94" s="6" t="s">
        <v>8219</v>
      </c>
      <c r="B94" s="6">
        <v>43</v>
      </c>
      <c r="I94" s="6" t="s">
        <v>8221</v>
      </c>
      <c r="J94" s="6">
        <v>8</v>
      </c>
    </row>
    <row r="95" spans="1:10">
      <c r="A95" s="6" t="s">
        <v>8219</v>
      </c>
      <c r="B95" s="6">
        <v>15</v>
      </c>
      <c r="I95" s="6" t="s">
        <v>8221</v>
      </c>
      <c r="J95" s="6">
        <v>0</v>
      </c>
    </row>
    <row r="96" spans="1:10">
      <c r="A96" s="6" t="s">
        <v>8219</v>
      </c>
      <c r="B96" s="6">
        <v>12</v>
      </c>
      <c r="I96" s="6" t="s">
        <v>8221</v>
      </c>
      <c r="J96" s="6">
        <v>2</v>
      </c>
    </row>
    <row r="97" spans="1:10">
      <c r="A97" s="6" t="s">
        <v>8219</v>
      </c>
      <c r="B97" s="6">
        <v>21</v>
      </c>
      <c r="I97" s="6" t="s">
        <v>8221</v>
      </c>
      <c r="J97" s="6">
        <v>3</v>
      </c>
    </row>
    <row r="98" spans="1:10">
      <c r="A98" s="6" t="s">
        <v>8219</v>
      </c>
      <c r="B98" s="6">
        <v>34</v>
      </c>
      <c r="I98" s="6" t="s">
        <v>8221</v>
      </c>
      <c r="J98" s="6">
        <v>0</v>
      </c>
    </row>
    <row r="99" spans="1:10">
      <c r="A99" s="6" t="s">
        <v>8219</v>
      </c>
      <c r="B99" s="6">
        <v>8</v>
      </c>
      <c r="I99" s="6" t="s">
        <v>8221</v>
      </c>
      <c r="J99" s="6">
        <v>0</v>
      </c>
    </row>
    <row r="100" spans="1:10">
      <c r="A100" s="6" t="s">
        <v>8219</v>
      </c>
      <c r="B100" s="6">
        <v>60</v>
      </c>
      <c r="I100" s="6" t="s">
        <v>8221</v>
      </c>
      <c r="J100" s="6">
        <v>11</v>
      </c>
    </row>
    <row r="101" spans="1:10">
      <c r="A101" s="6" t="s">
        <v>8219</v>
      </c>
      <c r="B101" s="6">
        <v>39</v>
      </c>
      <c r="I101" s="6" t="s">
        <v>8221</v>
      </c>
      <c r="J101" s="6">
        <v>0</v>
      </c>
    </row>
    <row r="102" spans="1:10">
      <c r="A102" s="6" t="s">
        <v>8219</v>
      </c>
      <c r="B102" s="6">
        <v>26</v>
      </c>
      <c r="I102" s="6" t="s">
        <v>8221</v>
      </c>
      <c r="J102" s="6">
        <v>1</v>
      </c>
    </row>
    <row r="103" spans="1:10">
      <c r="A103" s="6" t="s">
        <v>8219</v>
      </c>
      <c r="B103" s="6">
        <v>35</v>
      </c>
      <c r="I103" s="6" t="s">
        <v>8221</v>
      </c>
      <c r="J103" s="6">
        <v>0</v>
      </c>
    </row>
    <row r="104" spans="1:10">
      <c r="A104" s="6" t="s">
        <v>8219</v>
      </c>
      <c r="B104" s="6">
        <v>65</v>
      </c>
      <c r="I104" s="6" t="s">
        <v>8221</v>
      </c>
      <c r="J104" s="6">
        <v>17</v>
      </c>
    </row>
    <row r="105" spans="1:10">
      <c r="A105" s="6" t="s">
        <v>8219</v>
      </c>
      <c r="B105" s="6">
        <v>49</v>
      </c>
      <c r="I105" s="6" t="s">
        <v>8221</v>
      </c>
      <c r="J105" s="6">
        <v>2</v>
      </c>
    </row>
    <row r="106" spans="1:10">
      <c r="A106" s="6" t="s">
        <v>8219</v>
      </c>
      <c r="B106" s="6">
        <v>10</v>
      </c>
      <c r="I106" s="6" t="s">
        <v>8221</v>
      </c>
      <c r="J106" s="6">
        <v>1</v>
      </c>
    </row>
    <row r="107" spans="1:10">
      <c r="A107" s="6" t="s">
        <v>8219</v>
      </c>
      <c r="B107" s="6">
        <v>60</v>
      </c>
      <c r="I107" s="6" t="s">
        <v>8221</v>
      </c>
      <c r="J107" s="6">
        <v>2</v>
      </c>
    </row>
    <row r="108" spans="1:10">
      <c r="A108" s="6" t="s">
        <v>8219</v>
      </c>
      <c r="B108" s="6">
        <v>27</v>
      </c>
      <c r="I108" s="6" t="s">
        <v>8221</v>
      </c>
      <c r="J108" s="6">
        <v>16</v>
      </c>
    </row>
    <row r="109" spans="1:10">
      <c r="A109" s="6" t="s">
        <v>8219</v>
      </c>
      <c r="B109" s="6">
        <v>69</v>
      </c>
      <c r="I109" s="6" t="s">
        <v>8221</v>
      </c>
      <c r="J109" s="6">
        <v>1</v>
      </c>
    </row>
    <row r="110" spans="1:10">
      <c r="A110" s="6" t="s">
        <v>8219</v>
      </c>
      <c r="B110" s="6">
        <v>47</v>
      </c>
      <c r="I110" s="6" t="s">
        <v>8221</v>
      </c>
      <c r="J110" s="6">
        <v>4</v>
      </c>
    </row>
    <row r="111" spans="1:10">
      <c r="A111" s="6" t="s">
        <v>8219</v>
      </c>
      <c r="B111" s="6">
        <v>47</v>
      </c>
      <c r="I111" s="6" t="s">
        <v>8221</v>
      </c>
      <c r="J111" s="6">
        <v>5</v>
      </c>
    </row>
    <row r="112" spans="1:10">
      <c r="A112" s="6" t="s">
        <v>8219</v>
      </c>
      <c r="B112" s="6">
        <v>26</v>
      </c>
      <c r="I112" s="6" t="s">
        <v>8221</v>
      </c>
      <c r="J112" s="6">
        <v>7</v>
      </c>
    </row>
    <row r="113" spans="1:10">
      <c r="A113" s="6" t="s">
        <v>8219</v>
      </c>
      <c r="B113" s="6">
        <v>53</v>
      </c>
      <c r="I113" s="6" t="s">
        <v>8221</v>
      </c>
      <c r="J113" s="6">
        <v>0</v>
      </c>
    </row>
    <row r="114" spans="1:10">
      <c r="A114" s="6" t="s">
        <v>8219</v>
      </c>
      <c r="B114" s="6">
        <v>81</v>
      </c>
      <c r="I114" s="6" t="s">
        <v>8221</v>
      </c>
      <c r="J114" s="6">
        <v>12</v>
      </c>
    </row>
    <row r="115" spans="1:10">
      <c r="A115" s="6" t="s">
        <v>8219</v>
      </c>
      <c r="B115" s="6">
        <v>78</v>
      </c>
      <c r="I115" s="6" t="s">
        <v>8221</v>
      </c>
      <c r="J115" s="6">
        <v>2</v>
      </c>
    </row>
    <row r="116" spans="1:10">
      <c r="A116" s="6" t="s">
        <v>8219</v>
      </c>
      <c r="B116" s="6">
        <v>35</v>
      </c>
      <c r="I116" s="6" t="s">
        <v>8221</v>
      </c>
      <c r="J116" s="6">
        <v>5</v>
      </c>
    </row>
    <row r="117" spans="1:10">
      <c r="A117" s="6" t="s">
        <v>8219</v>
      </c>
      <c r="B117" s="6">
        <v>22</v>
      </c>
      <c r="I117" s="6" t="s">
        <v>8221</v>
      </c>
      <c r="J117" s="6">
        <v>2</v>
      </c>
    </row>
    <row r="118" spans="1:10">
      <c r="A118" s="6" t="s">
        <v>8219</v>
      </c>
      <c r="B118" s="6">
        <v>57</v>
      </c>
      <c r="I118" s="6" t="s">
        <v>8221</v>
      </c>
      <c r="J118" s="6">
        <v>3</v>
      </c>
    </row>
    <row r="119" spans="1:10">
      <c r="A119" s="6" t="s">
        <v>8219</v>
      </c>
      <c r="B119" s="6">
        <v>27</v>
      </c>
      <c r="I119" s="6" t="s">
        <v>8221</v>
      </c>
      <c r="J119" s="6">
        <v>0</v>
      </c>
    </row>
    <row r="120" spans="1:10">
      <c r="A120" s="6" t="s">
        <v>8219</v>
      </c>
      <c r="B120" s="6">
        <v>39</v>
      </c>
      <c r="I120" s="6" t="s">
        <v>8221</v>
      </c>
      <c r="J120" s="6">
        <v>49</v>
      </c>
    </row>
    <row r="121" spans="1:10">
      <c r="A121" s="6" t="s">
        <v>8219</v>
      </c>
      <c r="B121" s="6">
        <v>37</v>
      </c>
      <c r="I121" s="6" t="s">
        <v>8221</v>
      </c>
      <c r="J121" s="6">
        <v>1</v>
      </c>
    </row>
    <row r="122" spans="1:10">
      <c r="A122" s="6" t="s">
        <v>8219</v>
      </c>
      <c r="B122" s="6">
        <v>137</v>
      </c>
      <c r="I122" s="6" t="s">
        <v>8221</v>
      </c>
      <c r="J122" s="6">
        <v>2</v>
      </c>
    </row>
    <row r="123" spans="1:10">
      <c r="A123" s="6" t="s">
        <v>8219</v>
      </c>
      <c r="B123" s="6">
        <v>376</v>
      </c>
      <c r="I123" s="6" t="s">
        <v>8221</v>
      </c>
      <c r="J123" s="6">
        <v>0</v>
      </c>
    </row>
    <row r="124" spans="1:10">
      <c r="A124" s="6" t="s">
        <v>8219</v>
      </c>
      <c r="B124" s="6">
        <v>202</v>
      </c>
      <c r="I124" s="6" t="s">
        <v>8221</v>
      </c>
      <c r="J124" s="6">
        <v>0</v>
      </c>
    </row>
    <row r="125" spans="1:10">
      <c r="A125" s="6" t="s">
        <v>8219</v>
      </c>
      <c r="B125" s="6">
        <v>328</v>
      </c>
      <c r="I125" s="6" t="s">
        <v>8221</v>
      </c>
      <c r="J125" s="6">
        <v>11</v>
      </c>
    </row>
    <row r="126" spans="1:10">
      <c r="A126" s="6" t="s">
        <v>8219</v>
      </c>
      <c r="B126" s="6">
        <v>84</v>
      </c>
      <c r="I126" s="6" t="s">
        <v>8221</v>
      </c>
      <c r="J126" s="6">
        <v>1</v>
      </c>
    </row>
    <row r="127" spans="1:10">
      <c r="A127" s="6" t="s">
        <v>8219</v>
      </c>
      <c r="B127" s="6">
        <v>96</v>
      </c>
      <c r="I127" s="6" t="s">
        <v>8221</v>
      </c>
      <c r="J127" s="6">
        <v>8</v>
      </c>
    </row>
    <row r="128" spans="1:10">
      <c r="A128" s="6" t="s">
        <v>8219</v>
      </c>
      <c r="B128" s="6">
        <v>223</v>
      </c>
      <c r="I128" s="6" t="s">
        <v>8221</v>
      </c>
      <c r="J128" s="6">
        <v>5</v>
      </c>
    </row>
    <row r="129" spans="1:10">
      <c r="A129" s="6" t="s">
        <v>8219</v>
      </c>
      <c r="B129" s="6">
        <v>62</v>
      </c>
      <c r="I129" s="6" t="s">
        <v>8221</v>
      </c>
      <c r="J129" s="6">
        <v>39</v>
      </c>
    </row>
    <row r="130" spans="1:10">
      <c r="A130" s="6" t="s">
        <v>8219</v>
      </c>
      <c r="B130" s="6">
        <v>146</v>
      </c>
      <c r="I130" s="6" t="s">
        <v>8221</v>
      </c>
      <c r="J130" s="6">
        <v>0</v>
      </c>
    </row>
    <row r="131" spans="1:10">
      <c r="A131" s="6" t="s">
        <v>8219</v>
      </c>
      <c r="B131" s="6">
        <v>235</v>
      </c>
      <c r="I131" s="6" t="s">
        <v>8221</v>
      </c>
      <c r="J131" s="6">
        <v>0</v>
      </c>
    </row>
    <row r="132" spans="1:10">
      <c r="A132" s="6" t="s">
        <v>8219</v>
      </c>
      <c r="B132" s="6">
        <v>437</v>
      </c>
      <c r="I132" s="6" t="s">
        <v>8221</v>
      </c>
      <c r="J132" s="6">
        <v>2</v>
      </c>
    </row>
    <row r="133" spans="1:10">
      <c r="A133" s="6" t="s">
        <v>8219</v>
      </c>
      <c r="B133" s="6">
        <v>77</v>
      </c>
      <c r="I133" s="6" t="s">
        <v>8221</v>
      </c>
      <c r="J133" s="6">
        <v>170</v>
      </c>
    </row>
    <row r="134" spans="1:10">
      <c r="A134" s="6" t="s">
        <v>8219</v>
      </c>
      <c r="B134" s="6">
        <v>108</v>
      </c>
      <c r="I134" s="6" t="s">
        <v>8221</v>
      </c>
      <c r="J134" s="6">
        <v>5</v>
      </c>
    </row>
    <row r="135" spans="1:10">
      <c r="A135" s="6" t="s">
        <v>8219</v>
      </c>
      <c r="B135" s="6">
        <v>7</v>
      </c>
      <c r="I135" s="6" t="s">
        <v>8221</v>
      </c>
      <c r="J135" s="6">
        <v>14</v>
      </c>
    </row>
    <row r="136" spans="1:10">
      <c r="A136" s="6" t="s">
        <v>8219</v>
      </c>
      <c r="B136" s="6">
        <v>314</v>
      </c>
      <c r="I136" s="6" t="s">
        <v>8221</v>
      </c>
      <c r="J136" s="6">
        <v>1</v>
      </c>
    </row>
    <row r="137" spans="1:10">
      <c r="A137" s="6" t="s">
        <v>8219</v>
      </c>
      <c r="B137" s="6">
        <v>188</v>
      </c>
      <c r="I137" s="6" t="s">
        <v>8221</v>
      </c>
      <c r="J137" s="6">
        <v>0</v>
      </c>
    </row>
    <row r="138" spans="1:10">
      <c r="A138" s="6" t="s">
        <v>8219</v>
      </c>
      <c r="B138" s="6">
        <v>275</v>
      </c>
      <c r="I138" s="6" t="s">
        <v>8221</v>
      </c>
      <c r="J138" s="6">
        <v>124</v>
      </c>
    </row>
    <row r="139" spans="1:10">
      <c r="A139" s="6" t="s">
        <v>8219</v>
      </c>
      <c r="B139" s="6">
        <v>560</v>
      </c>
      <c r="I139" s="6" t="s">
        <v>8221</v>
      </c>
      <c r="J139" s="6">
        <v>0</v>
      </c>
    </row>
    <row r="140" spans="1:10">
      <c r="A140" s="6" t="s">
        <v>8219</v>
      </c>
      <c r="B140" s="6">
        <v>688</v>
      </c>
      <c r="I140" s="6" t="s">
        <v>8221</v>
      </c>
      <c r="J140" s="6">
        <v>0</v>
      </c>
    </row>
    <row r="141" spans="1:10">
      <c r="A141" s="6" t="s">
        <v>8219</v>
      </c>
      <c r="B141" s="6">
        <v>942</v>
      </c>
      <c r="I141" s="6" t="s">
        <v>8221</v>
      </c>
      <c r="J141" s="6">
        <v>55</v>
      </c>
    </row>
    <row r="142" spans="1:10">
      <c r="A142" s="6" t="s">
        <v>8219</v>
      </c>
      <c r="B142" s="6">
        <v>88</v>
      </c>
      <c r="I142" s="6" t="s">
        <v>8221</v>
      </c>
      <c r="J142" s="6">
        <v>140</v>
      </c>
    </row>
    <row r="143" spans="1:10">
      <c r="A143" s="6" t="s">
        <v>8219</v>
      </c>
      <c r="B143" s="6">
        <v>220</v>
      </c>
      <c r="I143" s="6" t="s">
        <v>8221</v>
      </c>
      <c r="J143" s="6">
        <v>21</v>
      </c>
    </row>
    <row r="144" spans="1:10">
      <c r="A144" s="6" t="s">
        <v>8219</v>
      </c>
      <c r="B144" s="6">
        <v>145</v>
      </c>
      <c r="I144" s="6" t="s">
        <v>8221</v>
      </c>
      <c r="J144" s="6">
        <v>1</v>
      </c>
    </row>
    <row r="145" spans="1:10">
      <c r="A145" s="6" t="s">
        <v>8219</v>
      </c>
      <c r="B145" s="6">
        <v>963</v>
      </c>
      <c r="I145" s="6" t="s">
        <v>8221</v>
      </c>
      <c r="J145" s="6">
        <v>147</v>
      </c>
    </row>
    <row r="146" spans="1:10">
      <c r="A146" s="6" t="s">
        <v>8219</v>
      </c>
      <c r="B146" s="6">
        <v>91</v>
      </c>
      <c r="I146" s="6" t="s">
        <v>8221</v>
      </c>
      <c r="J146" s="6">
        <v>11</v>
      </c>
    </row>
    <row r="147" spans="1:10">
      <c r="A147" s="6" t="s">
        <v>8219</v>
      </c>
      <c r="B147" s="6">
        <v>58</v>
      </c>
      <c r="I147" s="6" t="s">
        <v>8221</v>
      </c>
      <c r="J147" s="6">
        <v>125</v>
      </c>
    </row>
    <row r="148" spans="1:10">
      <c r="A148" s="6" t="s">
        <v>8219</v>
      </c>
      <c r="B148" s="6">
        <v>36</v>
      </c>
      <c r="I148" s="6" t="s">
        <v>8221</v>
      </c>
      <c r="J148" s="6">
        <v>1</v>
      </c>
    </row>
    <row r="149" spans="1:10">
      <c r="A149" s="6" t="s">
        <v>8219</v>
      </c>
      <c r="B149" s="6">
        <v>165</v>
      </c>
      <c r="I149" s="6" t="s">
        <v>8221</v>
      </c>
      <c r="J149" s="6">
        <v>0</v>
      </c>
    </row>
    <row r="150" spans="1:10">
      <c r="A150" s="6" t="s">
        <v>8219</v>
      </c>
      <c r="B150" s="6">
        <v>111</v>
      </c>
      <c r="I150" s="6" t="s">
        <v>8221</v>
      </c>
      <c r="J150" s="6">
        <v>0</v>
      </c>
    </row>
    <row r="151" spans="1:10">
      <c r="A151" s="6" t="s">
        <v>8219</v>
      </c>
      <c r="B151" s="6">
        <v>1596</v>
      </c>
      <c r="I151" s="6" t="s">
        <v>8221</v>
      </c>
      <c r="J151" s="6">
        <v>3</v>
      </c>
    </row>
    <row r="152" spans="1:10">
      <c r="A152" s="6" t="s">
        <v>8219</v>
      </c>
      <c r="B152" s="6">
        <v>61</v>
      </c>
      <c r="I152" s="6" t="s">
        <v>8221</v>
      </c>
      <c r="J152" s="6">
        <v>0</v>
      </c>
    </row>
    <row r="153" spans="1:10">
      <c r="A153" s="6" t="s">
        <v>8219</v>
      </c>
      <c r="B153" s="6">
        <v>287</v>
      </c>
      <c r="I153" s="6" t="s">
        <v>8221</v>
      </c>
      <c r="J153" s="6">
        <v>0</v>
      </c>
    </row>
    <row r="154" spans="1:10">
      <c r="A154" s="6" t="s">
        <v>8219</v>
      </c>
      <c r="B154" s="6">
        <v>65</v>
      </c>
      <c r="I154" s="6" t="s">
        <v>8221</v>
      </c>
      <c r="J154" s="6">
        <v>0</v>
      </c>
    </row>
    <row r="155" spans="1:10">
      <c r="A155" s="6" t="s">
        <v>8219</v>
      </c>
      <c r="B155" s="6">
        <v>118</v>
      </c>
      <c r="I155" s="6" t="s">
        <v>8221</v>
      </c>
      <c r="J155" s="6">
        <v>0</v>
      </c>
    </row>
    <row r="156" spans="1:10">
      <c r="A156" s="6" t="s">
        <v>8219</v>
      </c>
      <c r="B156" s="6">
        <v>113</v>
      </c>
      <c r="I156" s="6" t="s">
        <v>8221</v>
      </c>
      <c r="J156" s="6">
        <v>3</v>
      </c>
    </row>
    <row r="157" spans="1:10">
      <c r="A157" s="6" t="s">
        <v>8219</v>
      </c>
      <c r="B157" s="6">
        <v>332</v>
      </c>
      <c r="I157" s="6" t="s">
        <v>8221</v>
      </c>
      <c r="J157" s="6">
        <v>0</v>
      </c>
    </row>
    <row r="158" spans="1:10">
      <c r="A158" s="6" t="s">
        <v>8219</v>
      </c>
      <c r="B158" s="6">
        <v>62</v>
      </c>
      <c r="I158" s="6" t="s">
        <v>8221</v>
      </c>
      <c r="J158" s="6">
        <v>1</v>
      </c>
    </row>
    <row r="159" spans="1:10">
      <c r="A159" s="6" t="s">
        <v>8219</v>
      </c>
      <c r="B159" s="6">
        <v>951</v>
      </c>
      <c r="I159" s="6" t="s">
        <v>8221</v>
      </c>
      <c r="J159" s="6">
        <v>3</v>
      </c>
    </row>
    <row r="160" spans="1:10">
      <c r="A160" s="6" t="s">
        <v>8219</v>
      </c>
      <c r="B160" s="6">
        <v>415</v>
      </c>
      <c r="I160" s="6" t="s">
        <v>8221</v>
      </c>
      <c r="J160" s="6">
        <v>22</v>
      </c>
    </row>
    <row r="161" spans="1:10">
      <c r="A161" s="6" t="s">
        <v>8219</v>
      </c>
      <c r="B161" s="6">
        <v>305</v>
      </c>
      <c r="I161" s="6" t="s">
        <v>8221</v>
      </c>
      <c r="J161" s="6">
        <v>26</v>
      </c>
    </row>
    <row r="162" spans="1:10">
      <c r="A162" s="6" t="s">
        <v>8219</v>
      </c>
      <c r="B162" s="6">
        <v>2139</v>
      </c>
      <c r="I162" s="6" t="s">
        <v>8221</v>
      </c>
      <c r="J162" s="6">
        <v>4</v>
      </c>
    </row>
    <row r="163" spans="1:10">
      <c r="A163" s="6" t="s">
        <v>8219</v>
      </c>
      <c r="B163" s="6">
        <v>79</v>
      </c>
      <c r="I163" s="6" t="s">
        <v>8221</v>
      </c>
      <c r="J163" s="6">
        <v>0</v>
      </c>
    </row>
    <row r="164" spans="1:10">
      <c r="A164" s="6" t="s">
        <v>8219</v>
      </c>
      <c r="B164" s="6">
        <v>179</v>
      </c>
      <c r="I164" s="6" t="s">
        <v>8221</v>
      </c>
      <c r="J164" s="6">
        <v>4</v>
      </c>
    </row>
    <row r="165" spans="1:10">
      <c r="A165" s="6" t="s">
        <v>8219</v>
      </c>
      <c r="B165" s="6">
        <v>202</v>
      </c>
      <c r="I165" s="6" t="s">
        <v>8221</v>
      </c>
      <c r="J165" s="6">
        <v>9</v>
      </c>
    </row>
    <row r="166" spans="1:10">
      <c r="A166" s="6" t="s">
        <v>8219</v>
      </c>
      <c r="B166" s="6">
        <v>760</v>
      </c>
      <c r="I166" s="6" t="s">
        <v>8221</v>
      </c>
      <c r="J166" s="6">
        <v>5</v>
      </c>
    </row>
    <row r="167" spans="1:10">
      <c r="A167" s="6" t="s">
        <v>8219</v>
      </c>
      <c r="B167" s="6">
        <v>563</v>
      </c>
      <c r="I167" s="6" t="s">
        <v>8221</v>
      </c>
      <c r="J167" s="6">
        <v>14</v>
      </c>
    </row>
    <row r="168" spans="1:10">
      <c r="A168" s="6" t="s">
        <v>8219</v>
      </c>
      <c r="B168" s="6">
        <v>135</v>
      </c>
      <c r="I168" s="6" t="s">
        <v>8221</v>
      </c>
      <c r="J168" s="6">
        <v>1</v>
      </c>
    </row>
    <row r="169" spans="1:10">
      <c r="A169" s="6" t="s">
        <v>8219</v>
      </c>
      <c r="B169" s="6">
        <v>290</v>
      </c>
      <c r="I169" s="6" t="s">
        <v>8221</v>
      </c>
      <c r="J169" s="6">
        <v>10</v>
      </c>
    </row>
    <row r="170" spans="1:10">
      <c r="A170" s="6" t="s">
        <v>8219</v>
      </c>
      <c r="B170" s="6">
        <v>447</v>
      </c>
      <c r="I170" s="6" t="s">
        <v>8221</v>
      </c>
      <c r="J170" s="6">
        <v>3</v>
      </c>
    </row>
    <row r="171" spans="1:10">
      <c r="A171" s="6" t="s">
        <v>8219</v>
      </c>
      <c r="B171" s="6">
        <v>232</v>
      </c>
      <c r="I171" s="6" t="s">
        <v>8221</v>
      </c>
      <c r="J171" s="6">
        <v>1</v>
      </c>
    </row>
    <row r="172" spans="1:10">
      <c r="A172" s="6" t="s">
        <v>8219</v>
      </c>
      <c r="B172" s="6">
        <v>168</v>
      </c>
      <c r="I172" s="6" t="s">
        <v>8221</v>
      </c>
      <c r="J172" s="6">
        <v>0</v>
      </c>
    </row>
    <row r="173" spans="1:10">
      <c r="A173" s="6" t="s">
        <v>8219</v>
      </c>
      <c r="B173" s="6">
        <v>128</v>
      </c>
      <c r="I173" s="6" t="s">
        <v>8221</v>
      </c>
      <c r="J173" s="6">
        <v>5</v>
      </c>
    </row>
    <row r="174" spans="1:10">
      <c r="A174" s="6" t="s">
        <v>8219</v>
      </c>
      <c r="B174" s="6">
        <v>493</v>
      </c>
      <c r="I174" s="6" t="s">
        <v>8221</v>
      </c>
      <c r="J174" s="6">
        <v>2</v>
      </c>
    </row>
    <row r="175" spans="1:10">
      <c r="A175" s="6" t="s">
        <v>8219</v>
      </c>
      <c r="B175" s="6">
        <v>131</v>
      </c>
      <c r="I175" s="6" t="s">
        <v>8221</v>
      </c>
      <c r="J175" s="6">
        <v>68</v>
      </c>
    </row>
    <row r="176" spans="1:10">
      <c r="A176" s="6" t="s">
        <v>8219</v>
      </c>
      <c r="B176" s="6">
        <v>50</v>
      </c>
      <c r="I176" s="6" t="s">
        <v>8221</v>
      </c>
      <c r="J176" s="6">
        <v>3</v>
      </c>
    </row>
    <row r="177" spans="1:10">
      <c r="A177" s="6" t="s">
        <v>8219</v>
      </c>
      <c r="B177" s="6">
        <v>665</v>
      </c>
      <c r="I177" s="6" t="s">
        <v>8221</v>
      </c>
      <c r="J177" s="6">
        <v>34</v>
      </c>
    </row>
    <row r="178" spans="1:10">
      <c r="A178" s="6" t="s">
        <v>8219</v>
      </c>
      <c r="B178" s="6">
        <v>129</v>
      </c>
      <c r="I178" s="6" t="s">
        <v>8221</v>
      </c>
      <c r="J178" s="6">
        <v>0</v>
      </c>
    </row>
    <row r="179" spans="1:10">
      <c r="A179" s="6" t="s">
        <v>8219</v>
      </c>
      <c r="B179" s="6">
        <v>142</v>
      </c>
      <c r="I179" s="6" t="s">
        <v>8221</v>
      </c>
      <c r="J179" s="6">
        <v>3</v>
      </c>
    </row>
    <row r="180" spans="1:10">
      <c r="A180" s="6" t="s">
        <v>8219</v>
      </c>
      <c r="B180" s="6">
        <v>2436</v>
      </c>
      <c r="I180" s="6" t="s">
        <v>8221</v>
      </c>
      <c r="J180" s="6">
        <v>0</v>
      </c>
    </row>
    <row r="181" spans="1:10">
      <c r="A181" s="6" t="s">
        <v>8219</v>
      </c>
      <c r="B181" s="6">
        <v>244</v>
      </c>
      <c r="I181" s="6" t="s">
        <v>8221</v>
      </c>
      <c r="J181" s="6">
        <v>70</v>
      </c>
    </row>
    <row r="182" spans="1:10">
      <c r="A182" s="6" t="s">
        <v>8219</v>
      </c>
      <c r="B182" s="6">
        <v>298</v>
      </c>
      <c r="I182" s="6" t="s">
        <v>8221</v>
      </c>
      <c r="J182" s="6">
        <v>1</v>
      </c>
    </row>
    <row r="183" spans="1:10">
      <c r="A183" s="6" t="s">
        <v>8219</v>
      </c>
      <c r="B183" s="6">
        <v>251</v>
      </c>
      <c r="I183" s="6" t="s">
        <v>8221</v>
      </c>
      <c r="J183" s="6">
        <v>1</v>
      </c>
    </row>
    <row r="184" spans="1:10">
      <c r="A184" s="6" t="s">
        <v>8219</v>
      </c>
      <c r="B184" s="6">
        <v>108</v>
      </c>
      <c r="I184" s="6" t="s">
        <v>8221</v>
      </c>
      <c r="J184" s="6">
        <v>1</v>
      </c>
    </row>
    <row r="185" spans="1:10">
      <c r="A185" s="6" t="s">
        <v>8219</v>
      </c>
      <c r="B185" s="6">
        <v>82</v>
      </c>
      <c r="I185" s="6" t="s">
        <v>8221</v>
      </c>
      <c r="J185" s="6">
        <v>2</v>
      </c>
    </row>
    <row r="186" spans="1:10">
      <c r="A186" s="6" t="s">
        <v>8219</v>
      </c>
      <c r="B186" s="6">
        <v>74</v>
      </c>
      <c r="I186" s="6" t="s">
        <v>8221</v>
      </c>
      <c r="J186" s="6">
        <v>2</v>
      </c>
    </row>
    <row r="187" spans="1:10">
      <c r="A187" s="6" t="s">
        <v>8219</v>
      </c>
      <c r="B187" s="6">
        <v>189</v>
      </c>
      <c r="I187" s="6" t="s">
        <v>8221</v>
      </c>
      <c r="J187" s="6">
        <v>34</v>
      </c>
    </row>
    <row r="188" spans="1:10">
      <c r="A188" s="6" t="s">
        <v>8219</v>
      </c>
      <c r="B188" s="6">
        <v>80</v>
      </c>
      <c r="I188" s="6" t="s">
        <v>8221</v>
      </c>
      <c r="J188" s="6">
        <v>2</v>
      </c>
    </row>
    <row r="189" spans="1:10">
      <c r="A189" s="6" t="s">
        <v>8219</v>
      </c>
      <c r="B189" s="6">
        <v>576</v>
      </c>
      <c r="I189" s="6" t="s">
        <v>8221</v>
      </c>
      <c r="J189" s="6">
        <v>0</v>
      </c>
    </row>
    <row r="190" spans="1:10">
      <c r="A190" s="6" t="s">
        <v>8219</v>
      </c>
      <c r="B190" s="6">
        <v>202</v>
      </c>
      <c r="I190" s="6" t="s">
        <v>8221</v>
      </c>
      <c r="J190" s="6">
        <v>1</v>
      </c>
    </row>
    <row r="191" spans="1:10">
      <c r="A191" s="6" t="s">
        <v>8219</v>
      </c>
      <c r="B191" s="6">
        <v>238</v>
      </c>
      <c r="I191" s="6" t="s">
        <v>8221</v>
      </c>
      <c r="J191" s="6">
        <v>8</v>
      </c>
    </row>
    <row r="192" spans="1:10">
      <c r="A192" s="6" t="s">
        <v>8219</v>
      </c>
      <c r="B192" s="6">
        <v>36</v>
      </c>
      <c r="I192" s="6" t="s">
        <v>8221</v>
      </c>
      <c r="J192" s="6">
        <v>4</v>
      </c>
    </row>
    <row r="193" spans="1:10">
      <c r="A193" s="6" t="s">
        <v>8219</v>
      </c>
      <c r="B193" s="6">
        <v>150</v>
      </c>
      <c r="I193" s="6" t="s">
        <v>8221</v>
      </c>
      <c r="J193" s="6">
        <v>28</v>
      </c>
    </row>
    <row r="194" spans="1:10">
      <c r="A194" s="6" t="s">
        <v>8219</v>
      </c>
      <c r="B194" s="6">
        <v>146</v>
      </c>
      <c r="I194" s="6" t="s">
        <v>8221</v>
      </c>
      <c r="J194" s="6">
        <v>0</v>
      </c>
    </row>
    <row r="195" spans="1:10">
      <c r="A195" s="6" t="s">
        <v>8219</v>
      </c>
      <c r="B195" s="6">
        <v>222</v>
      </c>
      <c r="I195" s="6" t="s">
        <v>8221</v>
      </c>
      <c r="J195" s="6">
        <v>6</v>
      </c>
    </row>
    <row r="196" spans="1:10">
      <c r="A196" s="6" t="s">
        <v>8219</v>
      </c>
      <c r="B196" s="6">
        <v>120</v>
      </c>
      <c r="I196" s="6" t="s">
        <v>8221</v>
      </c>
      <c r="J196" s="6">
        <v>22</v>
      </c>
    </row>
    <row r="197" spans="1:10">
      <c r="A197" s="6" t="s">
        <v>8219</v>
      </c>
      <c r="B197" s="6">
        <v>126</v>
      </c>
      <c r="I197" s="6" t="s">
        <v>8221</v>
      </c>
      <c r="J197" s="6">
        <v>0</v>
      </c>
    </row>
    <row r="198" spans="1:10">
      <c r="A198" s="6" t="s">
        <v>8219</v>
      </c>
      <c r="B198" s="6">
        <v>158</v>
      </c>
      <c r="I198" s="6" t="s">
        <v>8221</v>
      </c>
      <c r="J198" s="6">
        <v>1</v>
      </c>
    </row>
    <row r="199" spans="1:10">
      <c r="A199" s="6" t="s">
        <v>8219</v>
      </c>
      <c r="B199" s="6">
        <v>316</v>
      </c>
      <c r="I199" s="6" t="s">
        <v>8221</v>
      </c>
      <c r="J199" s="6">
        <v>20</v>
      </c>
    </row>
    <row r="200" spans="1:10">
      <c r="A200" s="6" t="s">
        <v>8219</v>
      </c>
      <c r="B200" s="6">
        <v>284</v>
      </c>
      <c r="I200" s="6" t="s">
        <v>8221</v>
      </c>
      <c r="J200" s="6">
        <v>0</v>
      </c>
    </row>
    <row r="201" spans="1:10">
      <c r="A201" s="6" t="s">
        <v>8219</v>
      </c>
      <c r="B201" s="6">
        <v>51</v>
      </c>
      <c r="I201" s="6" t="s">
        <v>8221</v>
      </c>
      <c r="J201" s="6">
        <v>1</v>
      </c>
    </row>
    <row r="202" spans="1:10">
      <c r="A202" s="6" t="s">
        <v>8219</v>
      </c>
      <c r="B202" s="6">
        <v>158</v>
      </c>
      <c r="I202" s="6" t="s">
        <v>8221</v>
      </c>
      <c r="J202" s="6">
        <v>3</v>
      </c>
    </row>
    <row r="203" spans="1:10">
      <c r="A203" s="6" t="s">
        <v>8219</v>
      </c>
      <c r="B203" s="6">
        <v>337</v>
      </c>
      <c r="I203" s="6" t="s">
        <v>8221</v>
      </c>
      <c r="J203" s="6">
        <v>2</v>
      </c>
    </row>
    <row r="204" spans="1:10">
      <c r="A204" s="6" t="s">
        <v>8219</v>
      </c>
      <c r="B204" s="6">
        <v>186</v>
      </c>
      <c r="I204" s="6" t="s">
        <v>8221</v>
      </c>
      <c r="J204" s="6">
        <v>0</v>
      </c>
    </row>
    <row r="205" spans="1:10">
      <c r="A205" s="6" t="s">
        <v>8219</v>
      </c>
      <c r="B205" s="6">
        <v>58</v>
      </c>
      <c r="I205" s="6" t="s">
        <v>8221</v>
      </c>
      <c r="J205" s="6">
        <v>2</v>
      </c>
    </row>
    <row r="206" spans="1:10">
      <c r="A206" s="6" t="s">
        <v>8219</v>
      </c>
      <c r="B206" s="6">
        <v>82</v>
      </c>
      <c r="I206" s="6" t="s">
        <v>8221</v>
      </c>
      <c r="J206" s="6">
        <v>1</v>
      </c>
    </row>
    <row r="207" spans="1:10">
      <c r="A207" s="6" t="s">
        <v>8219</v>
      </c>
      <c r="B207" s="6">
        <v>736</v>
      </c>
      <c r="I207" s="6" t="s">
        <v>8221</v>
      </c>
      <c r="J207" s="6">
        <v>0</v>
      </c>
    </row>
    <row r="208" spans="1:10">
      <c r="A208" s="6" t="s">
        <v>8219</v>
      </c>
      <c r="B208" s="6">
        <v>1151</v>
      </c>
      <c r="I208" s="6" t="s">
        <v>8221</v>
      </c>
      <c r="J208" s="6">
        <v>1</v>
      </c>
    </row>
    <row r="209" spans="1:10">
      <c r="A209" s="6" t="s">
        <v>8219</v>
      </c>
      <c r="B209" s="6">
        <v>34</v>
      </c>
      <c r="I209" s="6" t="s">
        <v>8221</v>
      </c>
      <c r="J209" s="6">
        <v>0</v>
      </c>
    </row>
    <row r="210" spans="1:10">
      <c r="A210" s="6" t="s">
        <v>8219</v>
      </c>
      <c r="B210" s="6">
        <v>498</v>
      </c>
      <c r="I210" s="6" t="s">
        <v>8221</v>
      </c>
      <c r="J210" s="6">
        <v>5</v>
      </c>
    </row>
    <row r="211" spans="1:10">
      <c r="A211" s="6" t="s">
        <v>8219</v>
      </c>
      <c r="B211" s="6">
        <v>167</v>
      </c>
      <c r="I211" s="6" t="s">
        <v>8221</v>
      </c>
      <c r="J211" s="6">
        <v>1</v>
      </c>
    </row>
    <row r="212" spans="1:10">
      <c r="A212" s="6" t="s">
        <v>8219</v>
      </c>
      <c r="B212" s="6">
        <v>340</v>
      </c>
      <c r="I212" s="6" t="s">
        <v>8221</v>
      </c>
      <c r="J212" s="6">
        <v>1</v>
      </c>
    </row>
    <row r="213" spans="1:10">
      <c r="A213" s="6" t="s">
        <v>8219</v>
      </c>
      <c r="B213" s="6">
        <v>438</v>
      </c>
      <c r="I213" s="6" t="s">
        <v>8221</v>
      </c>
      <c r="J213" s="6">
        <v>2</v>
      </c>
    </row>
    <row r="214" spans="1:10">
      <c r="A214" s="6" t="s">
        <v>8219</v>
      </c>
      <c r="B214" s="6">
        <v>555</v>
      </c>
      <c r="I214" s="6" t="s">
        <v>8221</v>
      </c>
      <c r="J214" s="6">
        <v>0</v>
      </c>
    </row>
    <row r="215" spans="1:10">
      <c r="A215" s="6" t="s">
        <v>8219</v>
      </c>
      <c r="B215" s="6">
        <v>266</v>
      </c>
      <c r="I215" s="6" t="s">
        <v>8221</v>
      </c>
      <c r="J215" s="6">
        <v>9</v>
      </c>
    </row>
    <row r="216" spans="1:10">
      <c r="A216" s="6" t="s">
        <v>8219</v>
      </c>
      <c r="B216" s="6">
        <v>69</v>
      </c>
      <c r="I216" s="6" t="s">
        <v>8221</v>
      </c>
      <c r="J216" s="6">
        <v>4</v>
      </c>
    </row>
    <row r="217" spans="1:10">
      <c r="A217" s="6" t="s">
        <v>8219</v>
      </c>
      <c r="B217" s="6">
        <v>80</v>
      </c>
      <c r="I217" s="6" t="s">
        <v>8221</v>
      </c>
      <c r="J217" s="6">
        <v>4</v>
      </c>
    </row>
    <row r="218" spans="1:10">
      <c r="A218" s="6" t="s">
        <v>8219</v>
      </c>
      <c r="B218" s="6">
        <v>493</v>
      </c>
      <c r="I218" s="6" t="s">
        <v>8221</v>
      </c>
      <c r="J218" s="6">
        <v>1</v>
      </c>
    </row>
    <row r="219" spans="1:10">
      <c r="A219" s="6" t="s">
        <v>8219</v>
      </c>
      <c r="B219" s="6">
        <v>31</v>
      </c>
      <c r="I219" s="6" t="s">
        <v>8221</v>
      </c>
      <c r="J219" s="6">
        <v>1</v>
      </c>
    </row>
    <row r="220" spans="1:10">
      <c r="A220" s="6" t="s">
        <v>8219</v>
      </c>
      <c r="B220" s="6">
        <v>236</v>
      </c>
      <c r="I220" s="6" t="s">
        <v>8221</v>
      </c>
      <c r="J220" s="6">
        <v>7</v>
      </c>
    </row>
    <row r="221" spans="1:10">
      <c r="A221" s="6" t="s">
        <v>8219</v>
      </c>
      <c r="B221" s="6">
        <v>89</v>
      </c>
      <c r="I221" s="6" t="s">
        <v>8221</v>
      </c>
      <c r="J221" s="6">
        <v>5</v>
      </c>
    </row>
    <row r="222" spans="1:10">
      <c r="A222" s="6" t="s">
        <v>8219</v>
      </c>
      <c r="B222" s="6">
        <v>299</v>
      </c>
      <c r="I222" s="6" t="s">
        <v>8221</v>
      </c>
      <c r="J222" s="6">
        <v>1</v>
      </c>
    </row>
    <row r="223" spans="1:10">
      <c r="A223" s="6" t="s">
        <v>8219</v>
      </c>
      <c r="B223" s="6">
        <v>55</v>
      </c>
      <c r="I223" s="6" t="s">
        <v>8221</v>
      </c>
      <c r="J223" s="6">
        <v>0</v>
      </c>
    </row>
    <row r="224" spans="1:10">
      <c r="A224" s="6" t="s">
        <v>8219</v>
      </c>
      <c r="B224" s="6">
        <v>325</v>
      </c>
      <c r="I224" s="6" t="s">
        <v>8221</v>
      </c>
      <c r="J224" s="6">
        <v>0</v>
      </c>
    </row>
    <row r="225" spans="1:10">
      <c r="A225" s="6" t="s">
        <v>8219</v>
      </c>
      <c r="B225" s="6">
        <v>524</v>
      </c>
      <c r="I225" s="6" t="s">
        <v>8221</v>
      </c>
      <c r="J225" s="6">
        <v>1</v>
      </c>
    </row>
    <row r="226" spans="1:10">
      <c r="A226" s="6" t="s">
        <v>8219</v>
      </c>
      <c r="B226" s="6">
        <v>285</v>
      </c>
      <c r="I226" s="6" t="s">
        <v>8221</v>
      </c>
      <c r="J226" s="6">
        <v>2</v>
      </c>
    </row>
    <row r="227" spans="1:10">
      <c r="A227" s="6" t="s">
        <v>8219</v>
      </c>
      <c r="B227" s="6">
        <v>179</v>
      </c>
      <c r="I227" s="6" t="s">
        <v>8221</v>
      </c>
      <c r="J227" s="6">
        <v>0</v>
      </c>
    </row>
    <row r="228" spans="1:10">
      <c r="A228" s="6" t="s">
        <v>8219</v>
      </c>
      <c r="B228" s="6">
        <v>188</v>
      </c>
      <c r="I228" s="6" t="s">
        <v>8221</v>
      </c>
      <c r="J228" s="6">
        <v>4</v>
      </c>
    </row>
    <row r="229" spans="1:10">
      <c r="A229" s="6" t="s">
        <v>8219</v>
      </c>
      <c r="B229" s="6">
        <v>379</v>
      </c>
      <c r="I229" s="6" t="s">
        <v>8221</v>
      </c>
      <c r="J229" s="6">
        <v>7</v>
      </c>
    </row>
    <row r="230" spans="1:10">
      <c r="A230" s="6" t="s">
        <v>8219</v>
      </c>
      <c r="B230" s="6">
        <v>119</v>
      </c>
      <c r="I230" s="6" t="s">
        <v>8221</v>
      </c>
      <c r="J230" s="6">
        <v>2</v>
      </c>
    </row>
    <row r="231" spans="1:10">
      <c r="A231" s="6" t="s">
        <v>8219</v>
      </c>
      <c r="B231" s="6">
        <v>167</v>
      </c>
      <c r="I231" s="6" t="s">
        <v>8221</v>
      </c>
      <c r="J231" s="6">
        <v>1</v>
      </c>
    </row>
    <row r="232" spans="1:10">
      <c r="A232" s="6" t="s">
        <v>8219</v>
      </c>
      <c r="B232" s="6">
        <v>221</v>
      </c>
      <c r="I232" s="6" t="s">
        <v>8221</v>
      </c>
      <c r="J232" s="6">
        <v>9</v>
      </c>
    </row>
    <row r="233" spans="1:10">
      <c r="A233" s="6" t="s">
        <v>8219</v>
      </c>
      <c r="B233" s="6">
        <v>964</v>
      </c>
      <c r="I233" s="6" t="s">
        <v>8221</v>
      </c>
      <c r="J233" s="6">
        <v>2</v>
      </c>
    </row>
    <row r="234" spans="1:10">
      <c r="A234" s="6" t="s">
        <v>8219</v>
      </c>
      <c r="B234" s="6">
        <v>286</v>
      </c>
      <c r="I234" s="6" t="s">
        <v>8221</v>
      </c>
      <c r="J234" s="6">
        <v>1</v>
      </c>
    </row>
    <row r="235" spans="1:10">
      <c r="A235" s="6" t="s">
        <v>8219</v>
      </c>
      <c r="B235" s="6">
        <v>613</v>
      </c>
      <c r="I235" s="6" t="s">
        <v>8221</v>
      </c>
      <c r="J235" s="6">
        <v>7</v>
      </c>
    </row>
    <row r="236" spans="1:10">
      <c r="A236" s="6" t="s">
        <v>8219</v>
      </c>
      <c r="B236" s="6">
        <v>29</v>
      </c>
      <c r="I236" s="6" t="s">
        <v>8221</v>
      </c>
      <c r="J236" s="6">
        <v>2</v>
      </c>
    </row>
    <row r="237" spans="1:10">
      <c r="A237" s="6" t="s">
        <v>8219</v>
      </c>
      <c r="B237" s="6">
        <v>165</v>
      </c>
      <c r="I237" s="6" t="s">
        <v>8221</v>
      </c>
      <c r="J237" s="6">
        <v>8</v>
      </c>
    </row>
    <row r="238" spans="1:10">
      <c r="A238" s="6" t="s">
        <v>8219</v>
      </c>
      <c r="B238" s="6">
        <v>97</v>
      </c>
      <c r="I238" s="6" t="s">
        <v>8221</v>
      </c>
      <c r="J238" s="6">
        <v>2</v>
      </c>
    </row>
    <row r="239" spans="1:10">
      <c r="A239" s="6" t="s">
        <v>8219</v>
      </c>
      <c r="B239" s="6">
        <v>303</v>
      </c>
      <c r="I239" s="6" t="s">
        <v>8221</v>
      </c>
      <c r="J239" s="6">
        <v>2</v>
      </c>
    </row>
    <row r="240" spans="1:10">
      <c r="A240" s="6" t="s">
        <v>8219</v>
      </c>
      <c r="B240" s="6">
        <v>267</v>
      </c>
      <c r="I240" s="6" t="s">
        <v>8221</v>
      </c>
      <c r="J240" s="6">
        <v>7</v>
      </c>
    </row>
    <row r="241" spans="1:10">
      <c r="A241" s="6" t="s">
        <v>8219</v>
      </c>
      <c r="B241" s="6">
        <v>302</v>
      </c>
      <c r="I241" s="6" t="s">
        <v>8221</v>
      </c>
      <c r="J241" s="6">
        <v>2</v>
      </c>
    </row>
    <row r="242" spans="1:10">
      <c r="A242" s="6" t="s">
        <v>8219</v>
      </c>
      <c r="B242" s="6">
        <v>87</v>
      </c>
      <c r="I242" s="6" t="s">
        <v>8221</v>
      </c>
      <c r="J242" s="6">
        <v>18</v>
      </c>
    </row>
    <row r="243" spans="1:10">
      <c r="A243" s="6" t="s">
        <v>8219</v>
      </c>
      <c r="B243" s="6">
        <v>354</v>
      </c>
      <c r="I243" s="6" t="s">
        <v>8221</v>
      </c>
      <c r="J243" s="6">
        <v>9</v>
      </c>
    </row>
    <row r="244" spans="1:10">
      <c r="A244" s="6" t="s">
        <v>8219</v>
      </c>
      <c r="B244" s="6">
        <v>86</v>
      </c>
      <c r="I244" s="6" t="s">
        <v>8221</v>
      </c>
      <c r="J244" s="6">
        <v>4</v>
      </c>
    </row>
    <row r="245" spans="1:10">
      <c r="A245" s="6" t="s">
        <v>8219</v>
      </c>
      <c r="B245" s="6">
        <v>26</v>
      </c>
      <c r="I245" s="6" t="s">
        <v>8221</v>
      </c>
      <c r="J245" s="6">
        <v>7</v>
      </c>
    </row>
    <row r="246" spans="1:10">
      <c r="A246" s="6" t="s">
        <v>8219</v>
      </c>
      <c r="B246" s="6">
        <v>113</v>
      </c>
      <c r="I246" s="6" t="s">
        <v>8221</v>
      </c>
      <c r="J246" s="6">
        <v>29</v>
      </c>
    </row>
    <row r="247" spans="1:10">
      <c r="A247" s="6" t="s">
        <v>8219</v>
      </c>
      <c r="B247" s="6">
        <v>65</v>
      </c>
      <c r="I247" s="6" t="s">
        <v>8221</v>
      </c>
      <c r="J247" s="6">
        <v>12</v>
      </c>
    </row>
    <row r="248" spans="1:10">
      <c r="A248" s="6" t="s">
        <v>8219</v>
      </c>
      <c r="B248" s="6">
        <v>134</v>
      </c>
      <c r="I248" s="6" t="s">
        <v>8221</v>
      </c>
      <c r="J248" s="6">
        <v>4</v>
      </c>
    </row>
    <row r="249" spans="1:10">
      <c r="A249" s="6" t="s">
        <v>8219</v>
      </c>
      <c r="B249" s="6">
        <v>119</v>
      </c>
      <c r="I249" s="6" t="s">
        <v>8221</v>
      </c>
      <c r="J249" s="6">
        <v>28</v>
      </c>
    </row>
    <row r="250" spans="1:10">
      <c r="A250" s="6" t="s">
        <v>8219</v>
      </c>
      <c r="B250" s="6">
        <v>159</v>
      </c>
      <c r="I250" s="6" t="s">
        <v>8221</v>
      </c>
      <c r="J250" s="6">
        <v>25</v>
      </c>
    </row>
    <row r="251" spans="1:10">
      <c r="A251" s="6" t="s">
        <v>8219</v>
      </c>
      <c r="B251" s="6">
        <v>167</v>
      </c>
      <c r="I251" s="6" t="s">
        <v>8221</v>
      </c>
      <c r="J251" s="6">
        <v>28</v>
      </c>
    </row>
    <row r="252" spans="1:10">
      <c r="A252" s="6" t="s">
        <v>8219</v>
      </c>
      <c r="B252" s="6">
        <v>43</v>
      </c>
      <c r="I252" s="6" t="s">
        <v>8221</v>
      </c>
      <c r="J252" s="6">
        <v>310</v>
      </c>
    </row>
    <row r="253" spans="1:10">
      <c r="A253" s="6" t="s">
        <v>8219</v>
      </c>
      <c r="B253" s="6">
        <v>1062</v>
      </c>
      <c r="I253" s="6" t="s">
        <v>8221</v>
      </c>
      <c r="J253" s="6">
        <v>15</v>
      </c>
    </row>
    <row r="254" spans="1:10">
      <c r="A254" s="6" t="s">
        <v>8219</v>
      </c>
      <c r="B254" s="6">
        <v>9</v>
      </c>
      <c r="I254" s="6" t="s">
        <v>8221</v>
      </c>
      <c r="J254" s="6">
        <v>215</v>
      </c>
    </row>
    <row r="255" spans="1:10">
      <c r="A255" s="6" t="s">
        <v>8219</v>
      </c>
      <c r="B255" s="6">
        <v>89</v>
      </c>
      <c r="I255" s="6" t="s">
        <v>8221</v>
      </c>
      <c r="J255" s="6">
        <v>3</v>
      </c>
    </row>
    <row r="256" spans="1:10">
      <c r="A256" s="6" t="s">
        <v>8219</v>
      </c>
      <c r="B256" s="6">
        <v>174</v>
      </c>
      <c r="I256" s="6" t="s">
        <v>8221</v>
      </c>
      <c r="J256" s="6">
        <v>2</v>
      </c>
    </row>
    <row r="257" spans="1:10">
      <c r="A257" s="6" t="s">
        <v>8219</v>
      </c>
      <c r="B257" s="6">
        <v>14</v>
      </c>
      <c r="I257" s="6" t="s">
        <v>8221</v>
      </c>
      <c r="J257" s="6">
        <v>26</v>
      </c>
    </row>
    <row r="258" spans="1:10">
      <c r="A258" s="6" t="s">
        <v>8219</v>
      </c>
      <c r="B258" s="6">
        <v>48</v>
      </c>
      <c r="I258" s="6" t="s">
        <v>8221</v>
      </c>
      <c r="J258" s="6">
        <v>24</v>
      </c>
    </row>
    <row r="259" spans="1:10">
      <c r="A259" s="6" t="s">
        <v>8219</v>
      </c>
      <c r="B259" s="6">
        <v>133</v>
      </c>
      <c r="I259" s="6" t="s">
        <v>8221</v>
      </c>
      <c r="J259" s="6">
        <v>96</v>
      </c>
    </row>
    <row r="260" spans="1:10">
      <c r="A260" s="6" t="s">
        <v>8219</v>
      </c>
      <c r="B260" s="6">
        <v>83</v>
      </c>
      <c r="I260" s="6" t="s">
        <v>8221</v>
      </c>
      <c r="J260" s="6">
        <v>17</v>
      </c>
    </row>
    <row r="261" spans="1:10">
      <c r="A261" s="6" t="s">
        <v>8219</v>
      </c>
      <c r="B261" s="6">
        <v>149</v>
      </c>
      <c r="I261" s="6" t="s">
        <v>8221</v>
      </c>
      <c r="J261" s="6">
        <v>94</v>
      </c>
    </row>
    <row r="262" spans="1:10">
      <c r="A262" s="6" t="s">
        <v>8219</v>
      </c>
      <c r="B262" s="6">
        <v>49</v>
      </c>
      <c r="I262" s="6" t="s">
        <v>8221</v>
      </c>
      <c r="J262" s="6">
        <v>129</v>
      </c>
    </row>
    <row r="263" spans="1:10">
      <c r="A263" s="6" t="s">
        <v>8219</v>
      </c>
      <c r="B263" s="6">
        <v>251</v>
      </c>
      <c r="I263" s="6" t="s">
        <v>8221</v>
      </c>
      <c r="J263" s="6">
        <v>1</v>
      </c>
    </row>
    <row r="264" spans="1:10">
      <c r="A264" s="6" t="s">
        <v>8219</v>
      </c>
      <c r="B264" s="6">
        <v>22</v>
      </c>
      <c r="I264" s="6" t="s">
        <v>8221</v>
      </c>
      <c r="J264" s="6">
        <v>4</v>
      </c>
    </row>
    <row r="265" spans="1:10">
      <c r="A265" s="6" t="s">
        <v>8219</v>
      </c>
      <c r="B265" s="6">
        <v>48</v>
      </c>
      <c r="I265" s="6" t="s">
        <v>8221</v>
      </c>
      <c r="J265" s="6">
        <v>3</v>
      </c>
    </row>
    <row r="266" spans="1:10">
      <c r="A266" s="6" t="s">
        <v>8219</v>
      </c>
      <c r="B266" s="6">
        <v>383</v>
      </c>
      <c r="I266" s="6" t="s">
        <v>8221</v>
      </c>
      <c r="J266" s="6">
        <v>135</v>
      </c>
    </row>
    <row r="267" spans="1:10">
      <c r="A267" s="6" t="s">
        <v>8219</v>
      </c>
      <c r="B267" s="6">
        <v>237</v>
      </c>
      <c r="I267" s="6" t="s">
        <v>8221</v>
      </c>
      <c r="J267" s="6">
        <v>10</v>
      </c>
    </row>
    <row r="268" spans="1:10">
      <c r="A268" s="6" t="s">
        <v>8219</v>
      </c>
      <c r="B268" s="6">
        <v>13</v>
      </c>
      <c r="I268" s="6" t="s">
        <v>8221</v>
      </c>
      <c r="J268" s="6">
        <v>0</v>
      </c>
    </row>
    <row r="269" spans="1:10">
      <c r="A269" s="6" t="s">
        <v>8219</v>
      </c>
      <c r="B269" s="6">
        <v>562</v>
      </c>
      <c r="I269" s="6" t="s">
        <v>8221</v>
      </c>
      <c r="J269" s="6">
        <v>6</v>
      </c>
    </row>
    <row r="270" spans="1:10">
      <c r="A270" s="6" t="s">
        <v>8219</v>
      </c>
      <c r="B270" s="6">
        <v>71</v>
      </c>
      <c r="I270" s="6" t="s">
        <v>8221</v>
      </c>
      <c r="J270" s="6">
        <v>36</v>
      </c>
    </row>
    <row r="271" spans="1:10">
      <c r="A271" s="6" t="s">
        <v>8219</v>
      </c>
      <c r="B271" s="6">
        <v>1510</v>
      </c>
      <c r="I271" s="6" t="s">
        <v>8221</v>
      </c>
      <c r="J271" s="6">
        <v>336</v>
      </c>
    </row>
    <row r="272" spans="1:10">
      <c r="A272" s="6" t="s">
        <v>8219</v>
      </c>
      <c r="B272" s="6">
        <v>14</v>
      </c>
      <c r="I272" s="6" t="s">
        <v>8221</v>
      </c>
      <c r="J272" s="6">
        <v>34</v>
      </c>
    </row>
    <row r="273" spans="1:10">
      <c r="A273" s="6" t="s">
        <v>8219</v>
      </c>
      <c r="B273" s="6">
        <v>193</v>
      </c>
      <c r="I273" s="6" t="s">
        <v>8221</v>
      </c>
      <c r="J273" s="6">
        <v>10</v>
      </c>
    </row>
    <row r="274" spans="1:10">
      <c r="A274" s="6" t="s">
        <v>8219</v>
      </c>
      <c r="B274" s="6">
        <v>206</v>
      </c>
      <c r="I274" s="6" t="s">
        <v>8221</v>
      </c>
      <c r="J274" s="6">
        <v>201</v>
      </c>
    </row>
    <row r="275" spans="1:10">
      <c r="A275" s="6" t="s">
        <v>8219</v>
      </c>
      <c r="B275" s="6">
        <v>351</v>
      </c>
      <c r="I275" s="6" t="s">
        <v>8221</v>
      </c>
      <c r="J275" s="6">
        <v>296</v>
      </c>
    </row>
    <row r="276" spans="1:10">
      <c r="A276" s="6" t="s">
        <v>8219</v>
      </c>
      <c r="B276" s="6">
        <v>50</v>
      </c>
      <c r="I276" s="6" t="s">
        <v>8221</v>
      </c>
      <c r="J276" s="6">
        <v>7</v>
      </c>
    </row>
    <row r="277" spans="1:10">
      <c r="A277" s="6" t="s">
        <v>8219</v>
      </c>
      <c r="B277" s="6">
        <v>184</v>
      </c>
      <c r="I277" s="6" t="s">
        <v>8221</v>
      </c>
      <c r="J277" s="6">
        <v>7</v>
      </c>
    </row>
    <row r="278" spans="1:10">
      <c r="A278" s="6" t="s">
        <v>8219</v>
      </c>
      <c r="B278" s="6">
        <v>196</v>
      </c>
      <c r="I278" s="6" t="s">
        <v>8221</v>
      </c>
      <c r="J278" s="6">
        <v>1</v>
      </c>
    </row>
    <row r="279" spans="1:10">
      <c r="A279" s="6" t="s">
        <v>8219</v>
      </c>
      <c r="B279" s="6">
        <v>229</v>
      </c>
      <c r="I279" s="6" t="s">
        <v>8221</v>
      </c>
      <c r="J279" s="6">
        <v>114</v>
      </c>
    </row>
    <row r="280" spans="1:10">
      <c r="A280" s="6" t="s">
        <v>8219</v>
      </c>
      <c r="B280" s="6">
        <v>67</v>
      </c>
      <c r="I280" s="6" t="s">
        <v>8221</v>
      </c>
      <c r="J280" s="6">
        <v>29</v>
      </c>
    </row>
    <row r="281" spans="1:10">
      <c r="A281" s="6" t="s">
        <v>8219</v>
      </c>
      <c r="B281" s="6">
        <v>95</v>
      </c>
      <c r="I281" s="6" t="s">
        <v>8221</v>
      </c>
      <c r="J281" s="6">
        <v>890</v>
      </c>
    </row>
    <row r="282" spans="1:10">
      <c r="A282" s="6" t="s">
        <v>8219</v>
      </c>
      <c r="B282" s="6">
        <v>62</v>
      </c>
      <c r="I282" s="6" t="s">
        <v>8221</v>
      </c>
      <c r="J282" s="6">
        <v>31</v>
      </c>
    </row>
    <row r="283" spans="1:10">
      <c r="A283" s="6" t="s">
        <v>8219</v>
      </c>
      <c r="B283" s="6">
        <v>73</v>
      </c>
      <c r="I283" s="6" t="s">
        <v>8221</v>
      </c>
      <c r="J283" s="6">
        <v>21</v>
      </c>
    </row>
    <row r="284" spans="1:10">
      <c r="A284" s="6" t="s">
        <v>8219</v>
      </c>
      <c r="B284" s="6">
        <v>43</v>
      </c>
      <c r="I284" s="6" t="s">
        <v>8221</v>
      </c>
      <c r="J284" s="6">
        <v>37</v>
      </c>
    </row>
    <row r="285" spans="1:10">
      <c r="A285" s="6" t="s">
        <v>8219</v>
      </c>
      <c r="B285" s="6">
        <v>70</v>
      </c>
      <c r="I285" s="6" t="s">
        <v>8221</v>
      </c>
      <c r="J285" s="6">
        <v>7</v>
      </c>
    </row>
    <row r="286" spans="1:10">
      <c r="A286" s="6" t="s">
        <v>8219</v>
      </c>
      <c r="B286" s="6">
        <v>271</v>
      </c>
      <c r="I286" s="6" t="s">
        <v>8221</v>
      </c>
      <c r="J286" s="6">
        <v>4</v>
      </c>
    </row>
    <row r="287" spans="1:10">
      <c r="A287" s="6" t="s">
        <v>8219</v>
      </c>
      <c r="B287" s="6">
        <v>55</v>
      </c>
      <c r="I287" s="6" t="s">
        <v>8221</v>
      </c>
      <c r="J287" s="6">
        <v>5</v>
      </c>
    </row>
    <row r="288" spans="1:10">
      <c r="A288" s="6" t="s">
        <v>8219</v>
      </c>
      <c r="B288" s="6">
        <v>35</v>
      </c>
      <c r="I288" s="6" t="s">
        <v>8221</v>
      </c>
      <c r="J288" s="6">
        <v>0</v>
      </c>
    </row>
    <row r="289" spans="1:10">
      <c r="A289" s="6" t="s">
        <v>8219</v>
      </c>
      <c r="B289" s="6">
        <v>22</v>
      </c>
      <c r="I289" s="6" t="s">
        <v>8221</v>
      </c>
      <c r="J289" s="6">
        <v>456</v>
      </c>
    </row>
    <row r="290" spans="1:10">
      <c r="A290" s="6" t="s">
        <v>8219</v>
      </c>
      <c r="B290" s="6">
        <v>38</v>
      </c>
      <c r="I290" s="6" t="s">
        <v>8221</v>
      </c>
      <c r="J290" s="6">
        <v>369</v>
      </c>
    </row>
    <row r="291" spans="1:10">
      <c r="A291" s="6" t="s">
        <v>8219</v>
      </c>
      <c r="B291" s="6">
        <v>15</v>
      </c>
      <c r="I291" s="6" t="s">
        <v>8221</v>
      </c>
      <c r="J291" s="6">
        <v>2</v>
      </c>
    </row>
    <row r="292" spans="1:10">
      <c r="A292" s="6" t="s">
        <v>8219</v>
      </c>
      <c r="B292" s="6">
        <v>7</v>
      </c>
      <c r="I292" s="6" t="s">
        <v>8221</v>
      </c>
      <c r="J292" s="6">
        <v>0</v>
      </c>
    </row>
    <row r="293" spans="1:10">
      <c r="A293" s="6" t="s">
        <v>8219</v>
      </c>
      <c r="B293" s="6">
        <v>241</v>
      </c>
      <c r="I293" s="6" t="s">
        <v>8221</v>
      </c>
      <c r="J293" s="6">
        <v>338</v>
      </c>
    </row>
    <row r="294" spans="1:10">
      <c r="A294" s="6" t="s">
        <v>8219</v>
      </c>
      <c r="B294" s="6">
        <v>55</v>
      </c>
      <c r="I294" s="6" t="s">
        <v>8221</v>
      </c>
      <c r="J294" s="6">
        <v>4</v>
      </c>
    </row>
    <row r="295" spans="1:10">
      <c r="A295" s="6" t="s">
        <v>8219</v>
      </c>
      <c r="B295" s="6">
        <v>171</v>
      </c>
      <c r="I295" s="6" t="s">
        <v>8221</v>
      </c>
      <c r="J295" s="6">
        <v>1</v>
      </c>
    </row>
    <row r="296" spans="1:10">
      <c r="A296" s="6" t="s">
        <v>8219</v>
      </c>
      <c r="B296" s="6">
        <v>208</v>
      </c>
      <c r="I296" s="6" t="s">
        <v>8221</v>
      </c>
      <c r="J296" s="6">
        <v>28</v>
      </c>
    </row>
    <row r="297" spans="1:10">
      <c r="A297" s="6" t="s">
        <v>8219</v>
      </c>
      <c r="B297" s="6">
        <v>21</v>
      </c>
      <c r="I297" s="6" t="s">
        <v>8221</v>
      </c>
      <c r="J297" s="6">
        <v>12</v>
      </c>
    </row>
    <row r="298" spans="1:10">
      <c r="A298" s="6" t="s">
        <v>8219</v>
      </c>
      <c r="B298" s="6">
        <v>25</v>
      </c>
      <c r="I298" s="6" t="s">
        <v>8221</v>
      </c>
      <c r="J298" s="6">
        <v>16</v>
      </c>
    </row>
    <row r="299" spans="1:10">
      <c r="A299" s="6" t="s">
        <v>8219</v>
      </c>
      <c r="B299" s="6">
        <v>52</v>
      </c>
      <c r="I299" s="6" t="s">
        <v>8221</v>
      </c>
      <c r="J299" s="6">
        <v>4</v>
      </c>
    </row>
    <row r="300" spans="1:10">
      <c r="A300" s="6" t="s">
        <v>8219</v>
      </c>
      <c r="B300" s="6">
        <v>104</v>
      </c>
      <c r="I300" s="6" t="s">
        <v>8221</v>
      </c>
      <c r="J300" s="6">
        <v>4</v>
      </c>
    </row>
    <row r="301" spans="1:10">
      <c r="A301" s="6" t="s">
        <v>8219</v>
      </c>
      <c r="B301" s="6">
        <v>73</v>
      </c>
      <c r="I301" s="6" t="s">
        <v>8221</v>
      </c>
      <c r="J301" s="6">
        <v>10</v>
      </c>
    </row>
    <row r="302" spans="1:10">
      <c r="A302" s="6" t="s">
        <v>8219</v>
      </c>
      <c r="B302" s="6">
        <v>34</v>
      </c>
      <c r="I302" s="6" t="s">
        <v>8221</v>
      </c>
      <c r="J302" s="6">
        <v>0</v>
      </c>
    </row>
    <row r="303" spans="1:10">
      <c r="A303" s="6" t="s">
        <v>8219</v>
      </c>
      <c r="B303" s="6">
        <v>56</v>
      </c>
      <c r="I303" s="6" t="s">
        <v>8221</v>
      </c>
      <c r="J303" s="6">
        <v>6</v>
      </c>
    </row>
    <row r="304" spans="1:10">
      <c r="A304" s="6" t="s">
        <v>8219</v>
      </c>
      <c r="B304" s="6">
        <v>31</v>
      </c>
      <c r="I304" s="6" t="s">
        <v>8221</v>
      </c>
      <c r="J304" s="6">
        <v>0</v>
      </c>
    </row>
    <row r="305" spans="1:10">
      <c r="A305" s="6" t="s">
        <v>8219</v>
      </c>
      <c r="B305" s="6">
        <v>84</v>
      </c>
      <c r="I305" s="6" t="s">
        <v>8221</v>
      </c>
      <c r="J305" s="6">
        <v>1</v>
      </c>
    </row>
    <row r="306" spans="1:10">
      <c r="A306" s="6" t="s">
        <v>8219</v>
      </c>
      <c r="B306" s="6">
        <v>130</v>
      </c>
      <c r="I306" s="6" t="s">
        <v>8221</v>
      </c>
      <c r="J306" s="6">
        <v>0</v>
      </c>
    </row>
    <row r="307" spans="1:10">
      <c r="A307" s="6" t="s">
        <v>8219</v>
      </c>
      <c r="B307" s="6">
        <v>12</v>
      </c>
      <c r="I307" s="6" t="s">
        <v>8221</v>
      </c>
      <c r="J307" s="6">
        <v>44</v>
      </c>
    </row>
    <row r="308" spans="1:10">
      <c r="A308" s="6" t="s">
        <v>8219</v>
      </c>
      <c r="B308" s="6">
        <v>23</v>
      </c>
      <c r="I308" s="6" t="s">
        <v>8221</v>
      </c>
      <c r="J308" s="6">
        <v>0</v>
      </c>
    </row>
    <row r="309" spans="1:10">
      <c r="A309" s="6" t="s">
        <v>8219</v>
      </c>
      <c r="B309" s="6">
        <v>158</v>
      </c>
      <c r="I309" s="6" t="s">
        <v>8221</v>
      </c>
      <c r="J309" s="6">
        <v>3</v>
      </c>
    </row>
    <row r="310" spans="1:10">
      <c r="A310" s="6" t="s">
        <v>8219</v>
      </c>
      <c r="B310" s="6">
        <v>30</v>
      </c>
      <c r="I310" s="6" t="s">
        <v>8221</v>
      </c>
      <c r="J310" s="6">
        <v>0</v>
      </c>
    </row>
    <row r="311" spans="1:10">
      <c r="A311" s="6" t="s">
        <v>8219</v>
      </c>
      <c r="B311" s="6">
        <v>18</v>
      </c>
      <c r="I311" s="6" t="s">
        <v>8221</v>
      </c>
      <c r="J311" s="6">
        <v>52</v>
      </c>
    </row>
    <row r="312" spans="1:10">
      <c r="A312" s="6" t="s">
        <v>8219</v>
      </c>
      <c r="B312" s="6">
        <v>29</v>
      </c>
      <c r="I312" s="6" t="s">
        <v>8221</v>
      </c>
      <c r="J312" s="6">
        <v>0</v>
      </c>
    </row>
    <row r="313" spans="1:10">
      <c r="A313" s="6" t="s">
        <v>8219</v>
      </c>
      <c r="B313" s="6">
        <v>31</v>
      </c>
      <c r="I313" s="6" t="s">
        <v>8221</v>
      </c>
      <c r="J313" s="6">
        <v>1</v>
      </c>
    </row>
    <row r="314" spans="1:10">
      <c r="A314" s="6" t="s">
        <v>8219</v>
      </c>
      <c r="B314" s="6">
        <v>173</v>
      </c>
      <c r="I314" s="6" t="s">
        <v>8221</v>
      </c>
      <c r="J314" s="6">
        <v>1</v>
      </c>
    </row>
    <row r="315" spans="1:10">
      <c r="A315" s="6" t="s">
        <v>8219</v>
      </c>
      <c r="B315" s="6">
        <v>17</v>
      </c>
      <c r="I315" s="6" t="s">
        <v>8221</v>
      </c>
      <c r="J315" s="6">
        <v>2</v>
      </c>
    </row>
    <row r="316" spans="1:10">
      <c r="A316" s="6" t="s">
        <v>8219</v>
      </c>
      <c r="B316" s="6">
        <v>48</v>
      </c>
      <c r="I316" s="6" t="s">
        <v>8221</v>
      </c>
      <c r="J316" s="6">
        <v>9</v>
      </c>
    </row>
    <row r="317" spans="1:10">
      <c r="A317" s="6" t="s">
        <v>8219</v>
      </c>
      <c r="B317" s="6">
        <v>59</v>
      </c>
      <c r="I317" s="6" t="s">
        <v>8221</v>
      </c>
      <c r="J317" s="6">
        <v>5</v>
      </c>
    </row>
    <row r="318" spans="1:10">
      <c r="A318" s="6" t="s">
        <v>8219</v>
      </c>
      <c r="B318" s="6">
        <v>39</v>
      </c>
      <c r="I318" s="6" t="s">
        <v>8221</v>
      </c>
      <c r="J318" s="6">
        <v>57</v>
      </c>
    </row>
    <row r="319" spans="1:10">
      <c r="A319" s="6" t="s">
        <v>8219</v>
      </c>
      <c r="B319" s="6">
        <v>59</v>
      </c>
      <c r="I319" s="6" t="s">
        <v>8221</v>
      </c>
      <c r="J319" s="6">
        <v>3</v>
      </c>
    </row>
    <row r="320" spans="1:10">
      <c r="A320" s="6" t="s">
        <v>8219</v>
      </c>
      <c r="B320" s="6">
        <v>60</v>
      </c>
      <c r="I320" s="6" t="s">
        <v>8221</v>
      </c>
      <c r="J320" s="6">
        <v>1</v>
      </c>
    </row>
    <row r="321" spans="1:10">
      <c r="A321" s="6" t="s">
        <v>8219</v>
      </c>
      <c r="B321" s="6">
        <v>20</v>
      </c>
      <c r="I321" s="6" t="s">
        <v>8221</v>
      </c>
      <c r="J321" s="6">
        <v>6</v>
      </c>
    </row>
    <row r="322" spans="1:10">
      <c r="A322" s="6" t="s">
        <v>8219</v>
      </c>
      <c r="B322" s="6">
        <v>2</v>
      </c>
      <c r="I322" s="6" t="s">
        <v>8221</v>
      </c>
      <c r="J322" s="6">
        <v>48</v>
      </c>
    </row>
    <row r="323" spans="1:10">
      <c r="A323" s="6" t="s">
        <v>8219</v>
      </c>
      <c r="B323" s="6">
        <v>315</v>
      </c>
      <c r="I323" s="6" t="s">
        <v>8221</v>
      </c>
      <c r="J323" s="6">
        <v>2</v>
      </c>
    </row>
    <row r="324" spans="1:10">
      <c r="A324" s="6" t="s">
        <v>8219</v>
      </c>
      <c r="B324" s="6">
        <v>2174</v>
      </c>
      <c r="I324" s="6" t="s">
        <v>8221</v>
      </c>
      <c r="J324" s="6">
        <v>4</v>
      </c>
    </row>
    <row r="325" spans="1:10">
      <c r="A325" s="6" t="s">
        <v>8219</v>
      </c>
      <c r="B325" s="6">
        <v>152</v>
      </c>
      <c r="I325" s="6" t="s">
        <v>8221</v>
      </c>
      <c r="J325" s="6">
        <v>5</v>
      </c>
    </row>
    <row r="326" spans="1:10">
      <c r="A326" s="6" t="s">
        <v>8219</v>
      </c>
      <c r="B326" s="6">
        <v>1021</v>
      </c>
      <c r="I326" s="6" t="s">
        <v>8221</v>
      </c>
      <c r="J326" s="6">
        <v>79</v>
      </c>
    </row>
    <row r="327" spans="1:10">
      <c r="A327" s="6" t="s">
        <v>8219</v>
      </c>
      <c r="B327" s="6">
        <v>237</v>
      </c>
      <c r="I327" s="6" t="s">
        <v>8221</v>
      </c>
      <c r="J327" s="6">
        <v>2</v>
      </c>
    </row>
    <row r="328" spans="1:10">
      <c r="A328" s="6" t="s">
        <v>8219</v>
      </c>
      <c r="B328" s="6">
        <v>27</v>
      </c>
      <c r="I328" s="6" t="s">
        <v>8221</v>
      </c>
      <c r="J328" s="6">
        <v>11</v>
      </c>
    </row>
    <row r="329" spans="1:10">
      <c r="A329" s="6" t="s">
        <v>8219</v>
      </c>
      <c r="B329" s="6">
        <v>17</v>
      </c>
      <c r="I329" s="6" t="s">
        <v>8221</v>
      </c>
      <c r="J329" s="6">
        <v>11</v>
      </c>
    </row>
    <row r="330" spans="1:10">
      <c r="A330" s="6" t="s">
        <v>8219</v>
      </c>
      <c r="B330" s="6">
        <v>27</v>
      </c>
      <c r="I330" s="6" t="s">
        <v>8221</v>
      </c>
      <c r="J330" s="6">
        <v>1</v>
      </c>
    </row>
    <row r="331" spans="1:10">
      <c r="A331" s="6" t="s">
        <v>8219</v>
      </c>
      <c r="B331" s="6">
        <v>82</v>
      </c>
      <c r="I331" s="6" t="s">
        <v>8221</v>
      </c>
      <c r="J331" s="6">
        <v>3</v>
      </c>
    </row>
    <row r="332" spans="1:10">
      <c r="A332" s="6" t="s">
        <v>8219</v>
      </c>
      <c r="B332" s="6">
        <v>48</v>
      </c>
      <c r="I332" s="6" t="s">
        <v>8221</v>
      </c>
      <c r="J332" s="6">
        <v>5</v>
      </c>
    </row>
    <row r="333" spans="1:10">
      <c r="A333" s="6" t="s">
        <v>8219</v>
      </c>
      <c r="B333" s="6">
        <v>105</v>
      </c>
      <c r="I333" s="6" t="s">
        <v>8221</v>
      </c>
      <c r="J333" s="6">
        <v>12</v>
      </c>
    </row>
    <row r="334" spans="1:10">
      <c r="A334" s="6" t="s">
        <v>8219</v>
      </c>
      <c r="B334" s="6">
        <v>28</v>
      </c>
      <c r="I334" s="6" t="s">
        <v>8221</v>
      </c>
      <c r="J334" s="6">
        <v>2</v>
      </c>
    </row>
    <row r="335" spans="1:10">
      <c r="A335" s="6" t="s">
        <v>8219</v>
      </c>
      <c r="B335" s="6">
        <v>1107</v>
      </c>
      <c r="I335" s="6" t="s">
        <v>8221</v>
      </c>
      <c r="J335" s="6">
        <v>5</v>
      </c>
    </row>
    <row r="336" spans="1:10">
      <c r="A336" s="6" t="s">
        <v>8219</v>
      </c>
      <c r="B336" s="6">
        <v>1013</v>
      </c>
      <c r="I336" s="6" t="s">
        <v>8221</v>
      </c>
      <c r="J336" s="6">
        <v>21</v>
      </c>
    </row>
    <row r="337" spans="1:10">
      <c r="A337" s="6" t="s">
        <v>8219</v>
      </c>
      <c r="B337" s="6">
        <v>274</v>
      </c>
      <c r="I337" s="6" t="s">
        <v>8221</v>
      </c>
      <c r="J337" s="6">
        <v>0</v>
      </c>
    </row>
    <row r="338" spans="1:10">
      <c r="A338" s="6" t="s">
        <v>8219</v>
      </c>
      <c r="B338" s="6">
        <v>87</v>
      </c>
      <c r="I338" s="6" t="s">
        <v>8221</v>
      </c>
      <c r="J338" s="6">
        <v>45</v>
      </c>
    </row>
    <row r="339" spans="1:10">
      <c r="A339" s="6" t="s">
        <v>8219</v>
      </c>
      <c r="B339" s="6">
        <v>99</v>
      </c>
      <c r="I339" s="6" t="s">
        <v>8221</v>
      </c>
      <c r="J339" s="6">
        <v>29</v>
      </c>
    </row>
    <row r="340" spans="1:10">
      <c r="A340" s="6" t="s">
        <v>8219</v>
      </c>
      <c r="B340" s="6">
        <v>276</v>
      </c>
      <c r="I340" s="6" t="s">
        <v>8221</v>
      </c>
      <c r="J340" s="6">
        <v>2</v>
      </c>
    </row>
    <row r="341" spans="1:10">
      <c r="A341" s="6" t="s">
        <v>8219</v>
      </c>
      <c r="B341" s="6">
        <v>21</v>
      </c>
      <c r="I341" s="6" t="s">
        <v>8221</v>
      </c>
      <c r="J341" s="6">
        <v>30</v>
      </c>
    </row>
    <row r="342" spans="1:10">
      <c r="A342" s="6" t="s">
        <v>8219</v>
      </c>
      <c r="B342" s="6">
        <v>41</v>
      </c>
      <c r="I342" s="6" t="s">
        <v>8221</v>
      </c>
      <c r="J342" s="6">
        <v>8</v>
      </c>
    </row>
    <row r="343" spans="1:10">
      <c r="A343" s="6" t="s">
        <v>8219</v>
      </c>
      <c r="B343" s="6">
        <v>119</v>
      </c>
      <c r="I343" s="6" t="s">
        <v>8221</v>
      </c>
      <c r="J343" s="6">
        <v>1</v>
      </c>
    </row>
    <row r="344" spans="1:10">
      <c r="A344" s="6" t="s">
        <v>8219</v>
      </c>
      <c r="B344" s="6">
        <v>153</v>
      </c>
      <c r="I344" s="6" t="s">
        <v>8221</v>
      </c>
      <c r="J344" s="6">
        <v>14</v>
      </c>
    </row>
    <row r="345" spans="1:10">
      <c r="A345" s="6" t="s">
        <v>8219</v>
      </c>
      <c r="B345" s="6">
        <v>100</v>
      </c>
      <c r="I345" s="6" t="s">
        <v>8221</v>
      </c>
      <c r="J345" s="6">
        <v>24</v>
      </c>
    </row>
    <row r="346" spans="1:10">
      <c r="A346" s="6" t="s">
        <v>8219</v>
      </c>
      <c r="B346" s="6">
        <v>143</v>
      </c>
      <c r="I346" s="6" t="s">
        <v>8221</v>
      </c>
      <c r="J346" s="6">
        <v>2</v>
      </c>
    </row>
    <row r="347" spans="1:10">
      <c r="A347" s="6" t="s">
        <v>8219</v>
      </c>
      <c r="B347" s="6">
        <v>140</v>
      </c>
      <c r="I347" s="6" t="s">
        <v>8221</v>
      </c>
      <c r="J347" s="6">
        <v>21</v>
      </c>
    </row>
    <row r="348" spans="1:10">
      <c r="A348" s="6" t="s">
        <v>8219</v>
      </c>
      <c r="B348" s="6">
        <v>35</v>
      </c>
      <c r="I348" s="6" t="s">
        <v>8221</v>
      </c>
      <c r="J348" s="6">
        <v>7</v>
      </c>
    </row>
    <row r="349" spans="1:10">
      <c r="A349" s="6" t="s">
        <v>8219</v>
      </c>
      <c r="B349" s="6">
        <v>149</v>
      </c>
      <c r="I349" s="6" t="s">
        <v>8221</v>
      </c>
      <c r="J349" s="6">
        <v>0</v>
      </c>
    </row>
    <row r="350" spans="1:10">
      <c r="A350" s="6" t="s">
        <v>8219</v>
      </c>
      <c r="B350" s="6">
        <v>130</v>
      </c>
      <c r="I350" s="6" t="s">
        <v>8221</v>
      </c>
      <c r="J350" s="6">
        <v>4</v>
      </c>
    </row>
    <row r="351" spans="1:10">
      <c r="A351" s="6" t="s">
        <v>8219</v>
      </c>
      <c r="B351" s="6">
        <v>120</v>
      </c>
      <c r="I351" s="6" t="s">
        <v>8221</v>
      </c>
      <c r="J351" s="6">
        <v>32</v>
      </c>
    </row>
    <row r="352" spans="1:10">
      <c r="A352" s="6" t="s">
        <v>8219</v>
      </c>
      <c r="B352" s="6">
        <v>265</v>
      </c>
      <c r="I352" s="6" t="s">
        <v>8221</v>
      </c>
      <c r="J352" s="6">
        <v>4</v>
      </c>
    </row>
    <row r="353" spans="1:10">
      <c r="A353" s="6" t="s">
        <v>8219</v>
      </c>
      <c r="B353" s="6">
        <v>71</v>
      </c>
      <c r="I353" s="6" t="s">
        <v>8221</v>
      </c>
      <c r="J353" s="6">
        <v>9</v>
      </c>
    </row>
    <row r="354" spans="1:10">
      <c r="A354" s="6" t="s">
        <v>8219</v>
      </c>
      <c r="B354" s="6">
        <v>13</v>
      </c>
      <c r="I354" s="6" t="s">
        <v>8221</v>
      </c>
      <c r="J354" s="6">
        <v>17</v>
      </c>
    </row>
    <row r="355" spans="1:10">
      <c r="A355" s="6" t="s">
        <v>8219</v>
      </c>
      <c r="B355" s="6">
        <v>169</v>
      </c>
      <c r="I355" s="6" t="s">
        <v>8221</v>
      </c>
      <c r="J355" s="6">
        <v>5</v>
      </c>
    </row>
    <row r="356" spans="1:10">
      <c r="A356" s="6" t="s">
        <v>8219</v>
      </c>
      <c r="B356" s="6">
        <v>57</v>
      </c>
      <c r="I356" s="6" t="s">
        <v>8221</v>
      </c>
      <c r="J356" s="6">
        <v>53</v>
      </c>
    </row>
    <row r="357" spans="1:10">
      <c r="A357" s="6" t="s">
        <v>8219</v>
      </c>
      <c r="B357" s="6">
        <v>229</v>
      </c>
      <c r="I357" s="6" t="s">
        <v>8221</v>
      </c>
      <c r="J357" s="6">
        <v>7</v>
      </c>
    </row>
    <row r="358" spans="1:10">
      <c r="A358" s="6" t="s">
        <v>8219</v>
      </c>
      <c r="B358" s="6">
        <v>108</v>
      </c>
      <c r="I358" s="6" t="s">
        <v>8221</v>
      </c>
      <c r="J358" s="6">
        <v>72</v>
      </c>
    </row>
    <row r="359" spans="1:10">
      <c r="A359" s="6" t="s">
        <v>8219</v>
      </c>
      <c r="B359" s="6">
        <v>108</v>
      </c>
      <c r="I359" s="6" t="s">
        <v>8221</v>
      </c>
      <c r="J359" s="6">
        <v>0</v>
      </c>
    </row>
    <row r="360" spans="1:10">
      <c r="A360" s="6" t="s">
        <v>8219</v>
      </c>
      <c r="B360" s="6">
        <v>41</v>
      </c>
      <c r="I360" s="6" t="s">
        <v>8221</v>
      </c>
      <c r="J360" s="6">
        <v>2</v>
      </c>
    </row>
    <row r="361" spans="1:10">
      <c r="A361" s="6" t="s">
        <v>8219</v>
      </c>
      <c r="B361" s="6">
        <v>139</v>
      </c>
      <c r="I361" s="6" t="s">
        <v>8221</v>
      </c>
      <c r="J361" s="6">
        <v>8</v>
      </c>
    </row>
    <row r="362" spans="1:10">
      <c r="A362" s="6" t="s">
        <v>8219</v>
      </c>
      <c r="B362" s="6">
        <v>19</v>
      </c>
      <c r="I362" s="6" t="s">
        <v>8221</v>
      </c>
      <c r="J362" s="6">
        <v>2</v>
      </c>
    </row>
    <row r="363" spans="1:10">
      <c r="A363" s="6" t="s">
        <v>8219</v>
      </c>
      <c r="B363" s="6">
        <v>94</v>
      </c>
      <c r="I363" s="6" t="s">
        <v>8221</v>
      </c>
      <c r="J363" s="6">
        <v>0</v>
      </c>
    </row>
    <row r="364" spans="1:10">
      <c r="A364" s="6" t="s">
        <v>8219</v>
      </c>
      <c r="B364" s="6">
        <v>23</v>
      </c>
      <c r="I364" s="6" t="s">
        <v>8221</v>
      </c>
      <c r="J364" s="6">
        <v>3</v>
      </c>
    </row>
    <row r="365" spans="1:10">
      <c r="A365" s="6" t="s">
        <v>8219</v>
      </c>
      <c r="B365" s="6">
        <v>15</v>
      </c>
      <c r="I365" s="6" t="s">
        <v>8221</v>
      </c>
      <c r="J365" s="6">
        <v>4</v>
      </c>
    </row>
    <row r="366" spans="1:10">
      <c r="A366" s="6" t="s">
        <v>8219</v>
      </c>
      <c r="B366" s="6">
        <v>62</v>
      </c>
      <c r="I366" s="6" t="s">
        <v>8221</v>
      </c>
      <c r="J366" s="6">
        <v>3</v>
      </c>
    </row>
    <row r="367" spans="1:10">
      <c r="A367" s="6" t="s">
        <v>8219</v>
      </c>
      <c r="B367" s="6">
        <v>74</v>
      </c>
      <c r="I367" s="6" t="s">
        <v>8221</v>
      </c>
      <c r="J367" s="6">
        <v>6</v>
      </c>
    </row>
    <row r="368" spans="1:10">
      <c r="A368" s="6" t="s">
        <v>8219</v>
      </c>
      <c r="B368" s="6">
        <v>97</v>
      </c>
      <c r="I368" s="6" t="s">
        <v>8221</v>
      </c>
      <c r="J368" s="6">
        <v>0</v>
      </c>
    </row>
    <row r="369" spans="1:10">
      <c r="A369" s="6" t="s">
        <v>8219</v>
      </c>
      <c r="B369" s="6">
        <v>55</v>
      </c>
      <c r="I369" s="6" t="s">
        <v>8221</v>
      </c>
      <c r="J369" s="6">
        <v>0</v>
      </c>
    </row>
    <row r="370" spans="1:10">
      <c r="A370" s="6" t="s">
        <v>8219</v>
      </c>
      <c r="B370" s="6">
        <v>44</v>
      </c>
      <c r="I370" s="6" t="s">
        <v>8221</v>
      </c>
      <c r="J370" s="6">
        <v>0</v>
      </c>
    </row>
    <row r="371" spans="1:10">
      <c r="A371" s="6" t="s">
        <v>8219</v>
      </c>
      <c r="B371" s="6">
        <v>110</v>
      </c>
      <c r="I371" s="6" t="s">
        <v>8221</v>
      </c>
      <c r="J371" s="6">
        <v>8</v>
      </c>
    </row>
    <row r="372" spans="1:10">
      <c r="A372" s="6" t="s">
        <v>8219</v>
      </c>
      <c r="B372" s="6">
        <v>59</v>
      </c>
      <c r="I372" s="6" t="s">
        <v>8221</v>
      </c>
      <c r="J372" s="6">
        <v>5</v>
      </c>
    </row>
    <row r="373" spans="1:10">
      <c r="A373" s="6" t="s">
        <v>8219</v>
      </c>
      <c r="B373" s="6">
        <v>62</v>
      </c>
      <c r="I373" s="6" t="s">
        <v>8221</v>
      </c>
      <c r="J373" s="6">
        <v>0</v>
      </c>
    </row>
    <row r="374" spans="1:10">
      <c r="A374" s="6" t="s">
        <v>8219</v>
      </c>
      <c r="B374" s="6">
        <v>105</v>
      </c>
      <c r="I374" s="6" t="s">
        <v>8221</v>
      </c>
      <c r="J374" s="6">
        <v>2</v>
      </c>
    </row>
    <row r="375" spans="1:10">
      <c r="A375" s="6" t="s">
        <v>8219</v>
      </c>
      <c r="B375" s="6">
        <v>26</v>
      </c>
      <c r="I375" s="6" t="s">
        <v>8221</v>
      </c>
      <c r="J375" s="6">
        <v>24</v>
      </c>
    </row>
    <row r="376" spans="1:10">
      <c r="A376" s="6" t="s">
        <v>8219</v>
      </c>
      <c r="B376" s="6">
        <v>49</v>
      </c>
      <c r="I376" s="6" t="s">
        <v>8221</v>
      </c>
      <c r="J376" s="6">
        <v>0</v>
      </c>
    </row>
    <row r="377" spans="1:10">
      <c r="A377" s="6" t="s">
        <v>8219</v>
      </c>
      <c r="B377" s="6">
        <v>68</v>
      </c>
      <c r="I377" s="6" t="s">
        <v>8221</v>
      </c>
      <c r="J377" s="6">
        <v>9</v>
      </c>
    </row>
    <row r="378" spans="1:10">
      <c r="A378" s="6" t="s">
        <v>8219</v>
      </c>
      <c r="B378" s="6">
        <v>22</v>
      </c>
      <c r="I378" s="6" t="s">
        <v>8221</v>
      </c>
      <c r="J378" s="6">
        <v>0</v>
      </c>
    </row>
    <row r="379" spans="1:10">
      <c r="A379" s="6" t="s">
        <v>8219</v>
      </c>
      <c r="B379" s="6">
        <v>18</v>
      </c>
      <c r="I379" s="6" t="s">
        <v>8221</v>
      </c>
      <c r="J379" s="6">
        <v>1</v>
      </c>
    </row>
    <row r="380" spans="1:10">
      <c r="A380" s="6" t="s">
        <v>8219</v>
      </c>
      <c r="B380" s="6">
        <v>19</v>
      </c>
      <c r="I380" s="6" t="s">
        <v>8221</v>
      </c>
      <c r="J380" s="6">
        <v>10</v>
      </c>
    </row>
    <row r="381" spans="1:10">
      <c r="A381" s="6" t="s">
        <v>8219</v>
      </c>
      <c r="B381" s="6">
        <v>99</v>
      </c>
      <c r="I381" s="6" t="s">
        <v>8221</v>
      </c>
      <c r="J381" s="6">
        <v>1</v>
      </c>
    </row>
    <row r="382" spans="1:10">
      <c r="A382" s="6" t="s">
        <v>8219</v>
      </c>
      <c r="B382" s="6">
        <v>27</v>
      </c>
      <c r="I382" s="6" t="s">
        <v>8221</v>
      </c>
      <c r="J382" s="6">
        <v>0</v>
      </c>
    </row>
    <row r="383" spans="1:10">
      <c r="A383" s="6" t="s">
        <v>8219</v>
      </c>
      <c r="B383" s="6">
        <v>25</v>
      </c>
      <c r="I383" s="6" t="s">
        <v>8221</v>
      </c>
      <c r="J383" s="6">
        <v>20</v>
      </c>
    </row>
    <row r="384" spans="1:10">
      <c r="A384" s="6" t="s">
        <v>8219</v>
      </c>
      <c r="B384" s="6">
        <v>14</v>
      </c>
      <c r="I384" s="6" t="s">
        <v>8221</v>
      </c>
      <c r="J384" s="6">
        <v>30</v>
      </c>
    </row>
    <row r="385" spans="1:10">
      <c r="A385" s="6" t="s">
        <v>8219</v>
      </c>
      <c r="B385" s="6">
        <v>35</v>
      </c>
      <c r="I385" s="6" t="s">
        <v>8221</v>
      </c>
      <c r="J385" s="6">
        <v>6</v>
      </c>
    </row>
    <row r="386" spans="1:10">
      <c r="A386" s="6" t="s">
        <v>8219</v>
      </c>
      <c r="B386" s="6">
        <v>10</v>
      </c>
      <c r="I386" s="6" t="s">
        <v>8221</v>
      </c>
      <c r="J386" s="6">
        <v>15</v>
      </c>
    </row>
    <row r="387" spans="1:10">
      <c r="A387" s="6" t="s">
        <v>8219</v>
      </c>
      <c r="B387" s="6">
        <v>29</v>
      </c>
      <c r="I387" s="6" t="s">
        <v>8221</v>
      </c>
      <c r="J387" s="6">
        <v>5</v>
      </c>
    </row>
    <row r="388" spans="1:10">
      <c r="A388" s="6" t="s">
        <v>8219</v>
      </c>
      <c r="B388" s="6">
        <v>44</v>
      </c>
      <c r="I388" s="6" t="s">
        <v>8221</v>
      </c>
      <c r="J388" s="6">
        <v>0</v>
      </c>
    </row>
    <row r="389" spans="1:10">
      <c r="A389" s="6" t="s">
        <v>8219</v>
      </c>
      <c r="B389" s="6">
        <v>17</v>
      </c>
      <c r="I389" s="6" t="s">
        <v>8221</v>
      </c>
      <c r="J389" s="6">
        <v>0</v>
      </c>
    </row>
    <row r="390" spans="1:10">
      <c r="A390" s="6" t="s">
        <v>8219</v>
      </c>
      <c r="B390" s="6">
        <v>34</v>
      </c>
      <c r="I390" s="6" t="s">
        <v>8221</v>
      </c>
      <c r="J390" s="6">
        <v>28</v>
      </c>
    </row>
    <row r="391" spans="1:10">
      <c r="A391" s="6" t="s">
        <v>8219</v>
      </c>
      <c r="B391" s="6">
        <v>14</v>
      </c>
      <c r="I391" s="6" t="s">
        <v>8221</v>
      </c>
      <c r="J391" s="6">
        <v>0</v>
      </c>
    </row>
    <row r="392" spans="1:10">
      <c r="A392" s="6" t="s">
        <v>8219</v>
      </c>
      <c r="B392" s="6">
        <v>156</v>
      </c>
      <c r="I392" s="6" t="s">
        <v>8221</v>
      </c>
      <c r="J392" s="6">
        <v>5</v>
      </c>
    </row>
    <row r="393" spans="1:10">
      <c r="A393" s="6" t="s">
        <v>8219</v>
      </c>
      <c r="B393" s="6">
        <v>128</v>
      </c>
      <c r="I393" s="6" t="s">
        <v>8221</v>
      </c>
      <c r="J393" s="6">
        <v>7</v>
      </c>
    </row>
    <row r="394" spans="1:10">
      <c r="A394" s="6" t="s">
        <v>8219</v>
      </c>
      <c r="B394" s="6">
        <v>60</v>
      </c>
      <c r="I394" s="6" t="s">
        <v>8221</v>
      </c>
      <c r="J394" s="6">
        <v>30</v>
      </c>
    </row>
    <row r="395" spans="1:10">
      <c r="A395" s="6" t="s">
        <v>8219</v>
      </c>
      <c r="B395" s="6">
        <v>32</v>
      </c>
      <c r="I395" s="6" t="s">
        <v>8221</v>
      </c>
      <c r="J395" s="6">
        <v>2</v>
      </c>
    </row>
    <row r="396" spans="1:10">
      <c r="A396" s="6" t="s">
        <v>8219</v>
      </c>
      <c r="B396" s="6">
        <v>53</v>
      </c>
      <c r="I396" s="6" t="s">
        <v>8221</v>
      </c>
      <c r="J396" s="6">
        <v>30</v>
      </c>
    </row>
    <row r="397" spans="1:10">
      <c r="A397" s="6" t="s">
        <v>8219</v>
      </c>
      <c r="B397" s="6">
        <v>184</v>
      </c>
      <c r="I397" s="6" t="s">
        <v>8221</v>
      </c>
      <c r="J397" s="6">
        <v>2</v>
      </c>
    </row>
    <row r="398" spans="1:10">
      <c r="A398" s="6" t="s">
        <v>8219</v>
      </c>
      <c r="B398" s="6">
        <v>90</v>
      </c>
      <c r="I398" s="6" t="s">
        <v>8221</v>
      </c>
      <c r="J398" s="6">
        <v>0</v>
      </c>
    </row>
    <row r="399" spans="1:10">
      <c r="A399" s="6" t="s">
        <v>8219</v>
      </c>
      <c r="B399" s="6">
        <v>71</v>
      </c>
      <c r="I399" s="6" t="s">
        <v>8221</v>
      </c>
      <c r="J399" s="6">
        <v>2</v>
      </c>
    </row>
    <row r="400" spans="1:10">
      <c r="A400" s="6" t="s">
        <v>8219</v>
      </c>
      <c r="B400" s="6">
        <v>87</v>
      </c>
      <c r="I400" s="6" t="s">
        <v>8221</v>
      </c>
      <c r="J400" s="6">
        <v>1</v>
      </c>
    </row>
    <row r="401" spans="1:10">
      <c r="A401" s="6" t="s">
        <v>8219</v>
      </c>
      <c r="B401" s="6">
        <v>28</v>
      </c>
      <c r="I401" s="6" t="s">
        <v>8221</v>
      </c>
      <c r="J401" s="6">
        <v>2</v>
      </c>
    </row>
    <row r="402" spans="1:10">
      <c r="A402" s="6" t="s">
        <v>8219</v>
      </c>
      <c r="B402" s="6">
        <v>56</v>
      </c>
      <c r="I402" s="6" t="s">
        <v>8221</v>
      </c>
      <c r="J402" s="6">
        <v>14</v>
      </c>
    </row>
    <row r="403" spans="1:10">
      <c r="A403" s="6" t="s">
        <v>8219</v>
      </c>
      <c r="B403" s="6">
        <v>51</v>
      </c>
      <c r="I403" s="6" t="s">
        <v>8221</v>
      </c>
      <c r="J403" s="6">
        <v>31</v>
      </c>
    </row>
    <row r="404" spans="1:10">
      <c r="A404" s="6" t="s">
        <v>8219</v>
      </c>
      <c r="B404" s="6">
        <v>75</v>
      </c>
      <c r="I404" s="6" t="s">
        <v>8221</v>
      </c>
      <c r="J404" s="6">
        <v>16</v>
      </c>
    </row>
    <row r="405" spans="1:10">
      <c r="A405" s="6" t="s">
        <v>8219</v>
      </c>
      <c r="B405" s="6">
        <v>38</v>
      </c>
      <c r="I405" s="6" t="s">
        <v>8221</v>
      </c>
      <c r="J405" s="6">
        <v>12</v>
      </c>
    </row>
    <row r="406" spans="1:10">
      <c r="A406" s="6" t="s">
        <v>8219</v>
      </c>
      <c r="B406" s="6">
        <v>18</v>
      </c>
      <c r="I406" s="6" t="s">
        <v>8221</v>
      </c>
      <c r="J406" s="6">
        <v>96</v>
      </c>
    </row>
    <row r="407" spans="1:10">
      <c r="A407" s="6" t="s">
        <v>8219</v>
      </c>
      <c r="B407" s="6">
        <v>54</v>
      </c>
      <c r="I407" s="6" t="s">
        <v>8221</v>
      </c>
      <c r="J407" s="6">
        <v>16</v>
      </c>
    </row>
    <row r="408" spans="1:10">
      <c r="A408" s="6" t="s">
        <v>8219</v>
      </c>
      <c r="B408" s="6">
        <v>71</v>
      </c>
      <c r="I408" s="6" t="s">
        <v>8221</v>
      </c>
      <c r="J408" s="6">
        <v>5</v>
      </c>
    </row>
    <row r="409" spans="1:10">
      <c r="A409" s="6" t="s">
        <v>8219</v>
      </c>
      <c r="B409" s="6">
        <v>57</v>
      </c>
      <c r="I409" s="6" t="s">
        <v>8221</v>
      </c>
      <c r="J409" s="6">
        <v>0</v>
      </c>
    </row>
    <row r="410" spans="1:10">
      <c r="A410" s="6" t="s">
        <v>8219</v>
      </c>
      <c r="B410" s="6">
        <v>43</v>
      </c>
      <c r="I410" s="6" t="s">
        <v>8221</v>
      </c>
      <c r="J410" s="6">
        <v>8</v>
      </c>
    </row>
    <row r="411" spans="1:10">
      <c r="A411" s="6" t="s">
        <v>8219</v>
      </c>
      <c r="B411" s="6">
        <v>52</v>
      </c>
      <c r="I411" s="6" t="s">
        <v>8221</v>
      </c>
      <c r="J411" s="6">
        <v>7</v>
      </c>
    </row>
    <row r="412" spans="1:10">
      <c r="A412" s="6" t="s">
        <v>8219</v>
      </c>
      <c r="B412" s="6">
        <v>27</v>
      </c>
      <c r="I412" s="6" t="s">
        <v>8221</v>
      </c>
      <c r="J412" s="6">
        <v>24</v>
      </c>
    </row>
    <row r="413" spans="1:10">
      <c r="A413" s="6" t="s">
        <v>8219</v>
      </c>
      <c r="B413" s="6">
        <v>12</v>
      </c>
      <c r="I413" s="6" t="s">
        <v>8221</v>
      </c>
      <c r="J413" s="6">
        <v>121</v>
      </c>
    </row>
    <row r="414" spans="1:10">
      <c r="A414" s="6" t="s">
        <v>8219</v>
      </c>
      <c r="B414" s="6">
        <v>33</v>
      </c>
      <c r="I414" s="6" t="s">
        <v>8221</v>
      </c>
      <c r="J414" s="6">
        <v>196</v>
      </c>
    </row>
    <row r="415" spans="1:10">
      <c r="A415" s="6" t="s">
        <v>8219</v>
      </c>
      <c r="B415" s="6">
        <v>96</v>
      </c>
      <c r="I415" s="6" t="s">
        <v>8221</v>
      </c>
      <c r="J415" s="6">
        <v>5</v>
      </c>
    </row>
    <row r="416" spans="1:10">
      <c r="A416" s="6" t="s">
        <v>8219</v>
      </c>
      <c r="B416" s="6">
        <v>28</v>
      </c>
      <c r="I416" s="6" t="s">
        <v>8221</v>
      </c>
      <c r="J416" s="6">
        <v>73</v>
      </c>
    </row>
    <row r="417" spans="1:10">
      <c r="A417" s="6" t="s">
        <v>8219</v>
      </c>
      <c r="B417" s="6">
        <v>43</v>
      </c>
      <c r="I417" s="6" t="s">
        <v>8221</v>
      </c>
      <c r="J417" s="6">
        <v>93</v>
      </c>
    </row>
    <row r="418" spans="1:10">
      <c r="A418" s="6" t="s">
        <v>8219</v>
      </c>
      <c r="B418" s="6">
        <v>205</v>
      </c>
      <c r="I418" s="6" t="s">
        <v>8221</v>
      </c>
      <c r="J418" s="6">
        <v>17</v>
      </c>
    </row>
    <row r="419" spans="1:10">
      <c r="A419" s="6" t="s">
        <v>8219</v>
      </c>
      <c r="B419" s="6">
        <v>23</v>
      </c>
      <c r="I419" s="6" t="s">
        <v>8221</v>
      </c>
      <c r="J419" s="6">
        <v>7</v>
      </c>
    </row>
    <row r="420" spans="1:10">
      <c r="A420" s="6" t="s">
        <v>8219</v>
      </c>
      <c r="B420" s="6">
        <v>19</v>
      </c>
      <c r="I420" s="6" t="s">
        <v>8221</v>
      </c>
      <c r="J420" s="6">
        <v>17</v>
      </c>
    </row>
    <row r="421" spans="1:10">
      <c r="A421" s="6" t="s">
        <v>8219</v>
      </c>
      <c r="B421" s="6">
        <v>14</v>
      </c>
      <c r="I421" s="6" t="s">
        <v>8221</v>
      </c>
      <c r="J421" s="6">
        <v>171</v>
      </c>
    </row>
    <row r="422" spans="1:10">
      <c r="A422" s="6" t="s">
        <v>8219</v>
      </c>
      <c r="B422" s="6">
        <v>38</v>
      </c>
      <c r="I422" s="6" t="s">
        <v>8221</v>
      </c>
      <c r="J422" s="6">
        <v>188</v>
      </c>
    </row>
    <row r="423" spans="1:10">
      <c r="A423" s="6" t="s">
        <v>8219</v>
      </c>
      <c r="B423" s="6">
        <v>78</v>
      </c>
      <c r="I423" s="6" t="s">
        <v>8221</v>
      </c>
      <c r="J423" s="6">
        <v>110</v>
      </c>
    </row>
    <row r="424" spans="1:10">
      <c r="A424" s="6" t="s">
        <v>8219</v>
      </c>
      <c r="B424" s="6">
        <v>69</v>
      </c>
      <c r="I424" s="6" t="s">
        <v>8221</v>
      </c>
      <c r="J424" s="6">
        <v>37</v>
      </c>
    </row>
    <row r="425" spans="1:10">
      <c r="A425" s="6" t="s">
        <v>8219</v>
      </c>
      <c r="B425" s="6">
        <v>33</v>
      </c>
      <c r="I425" s="6" t="s">
        <v>8221</v>
      </c>
      <c r="J425" s="6">
        <v>9</v>
      </c>
    </row>
    <row r="426" spans="1:10">
      <c r="A426" s="6" t="s">
        <v>8219</v>
      </c>
      <c r="B426" s="6">
        <v>54</v>
      </c>
      <c r="I426" s="6" t="s">
        <v>8221</v>
      </c>
      <c r="J426" s="6">
        <v>29</v>
      </c>
    </row>
    <row r="427" spans="1:10">
      <c r="A427" s="6" t="s">
        <v>8219</v>
      </c>
      <c r="B427" s="6">
        <v>99</v>
      </c>
      <c r="I427" s="6" t="s">
        <v>8221</v>
      </c>
      <c r="J427" s="6">
        <v>6</v>
      </c>
    </row>
    <row r="428" spans="1:10">
      <c r="A428" s="6" t="s">
        <v>8219</v>
      </c>
      <c r="B428" s="6">
        <v>49</v>
      </c>
      <c r="I428" s="6" t="s">
        <v>8221</v>
      </c>
      <c r="J428" s="6">
        <v>30</v>
      </c>
    </row>
    <row r="429" spans="1:10">
      <c r="A429" s="6" t="s">
        <v>8219</v>
      </c>
      <c r="B429" s="6">
        <v>11</v>
      </c>
      <c r="I429" s="6" t="s">
        <v>8221</v>
      </c>
      <c r="J429" s="6">
        <v>81</v>
      </c>
    </row>
    <row r="430" spans="1:10">
      <c r="A430" s="6" t="s">
        <v>8219</v>
      </c>
      <c r="B430" s="6">
        <v>38</v>
      </c>
      <c r="I430" s="6" t="s">
        <v>8221</v>
      </c>
      <c r="J430" s="6">
        <v>4</v>
      </c>
    </row>
    <row r="431" spans="1:10">
      <c r="A431" s="6" t="s">
        <v>8219</v>
      </c>
      <c r="B431" s="6">
        <v>16</v>
      </c>
      <c r="I431" s="6" t="s">
        <v>8221</v>
      </c>
      <c r="J431" s="6">
        <v>11</v>
      </c>
    </row>
    <row r="432" spans="1:10">
      <c r="A432" s="6" t="s">
        <v>8219</v>
      </c>
      <c r="B432" s="6">
        <v>32</v>
      </c>
      <c r="I432" s="6" t="s">
        <v>8221</v>
      </c>
      <c r="J432" s="6">
        <v>14</v>
      </c>
    </row>
    <row r="433" spans="1:10">
      <c r="A433" s="6" t="s">
        <v>8219</v>
      </c>
      <c r="B433" s="6">
        <v>20</v>
      </c>
      <c r="I433" s="6" t="s">
        <v>8221</v>
      </c>
      <c r="J433" s="6">
        <v>5</v>
      </c>
    </row>
    <row r="434" spans="1:10">
      <c r="A434" s="6" t="s">
        <v>8219</v>
      </c>
      <c r="B434" s="6">
        <v>154</v>
      </c>
      <c r="I434" s="6" t="s">
        <v>8221</v>
      </c>
      <c r="J434" s="6">
        <v>45</v>
      </c>
    </row>
    <row r="435" spans="1:10">
      <c r="A435" s="6" t="s">
        <v>8219</v>
      </c>
      <c r="B435" s="6">
        <v>41</v>
      </c>
      <c r="I435" s="6" t="s">
        <v>8221</v>
      </c>
      <c r="J435" s="6">
        <v>8</v>
      </c>
    </row>
    <row r="436" spans="1:10">
      <c r="A436" s="6" t="s">
        <v>8219</v>
      </c>
      <c r="B436" s="6">
        <v>75</v>
      </c>
      <c r="I436" s="6" t="s">
        <v>8221</v>
      </c>
      <c r="J436" s="6">
        <v>3</v>
      </c>
    </row>
    <row r="437" spans="1:10">
      <c r="A437" s="6" t="s">
        <v>8219</v>
      </c>
      <c r="B437" s="6">
        <v>40</v>
      </c>
      <c r="I437" s="6" t="s">
        <v>8221</v>
      </c>
      <c r="J437" s="6">
        <v>24</v>
      </c>
    </row>
    <row r="438" spans="1:10">
      <c r="A438" s="6" t="s">
        <v>8219</v>
      </c>
      <c r="B438" s="6">
        <v>46</v>
      </c>
      <c r="I438" s="6" t="s">
        <v>8221</v>
      </c>
      <c r="J438" s="6">
        <v>18</v>
      </c>
    </row>
    <row r="439" spans="1:10">
      <c r="A439" s="6" t="s">
        <v>8219</v>
      </c>
      <c r="B439" s="6">
        <v>62</v>
      </c>
      <c r="I439" s="6" t="s">
        <v>8221</v>
      </c>
      <c r="J439" s="6">
        <v>12</v>
      </c>
    </row>
    <row r="440" spans="1:10">
      <c r="A440" s="6" t="s">
        <v>8219</v>
      </c>
      <c r="B440" s="6">
        <v>61</v>
      </c>
      <c r="I440" s="6" t="s">
        <v>8221</v>
      </c>
      <c r="J440" s="6">
        <v>123</v>
      </c>
    </row>
    <row r="441" spans="1:10">
      <c r="A441" s="6" t="s">
        <v>8219</v>
      </c>
      <c r="B441" s="6">
        <v>96</v>
      </c>
      <c r="I441" s="6" t="s">
        <v>8221</v>
      </c>
      <c r="J441" s="6">
        <v>96</v>
      </c>
    </row>
    <row r="442" spans="1:10">
      <c r="A442" s="6" t="s">
        <v>8219</v>
      </c>
      <c r="B442" s="6">
        <v>190</v>
      </c>
      <c r="I442" s="6" t="s">
        <v>8221</v>
      </c>
      <c r="J442" s="6">
        <v>31</v>
      </c>
    </row>
    <row r="443" spans="1:10">
      <c r="A443" s="6" t="s">
        <v>8219</v>
      </c>
      <c r="B443" s="6">
        <v>94</v>
      </c>
      <c r="I443" s="6" t="s">
        <v>8221</v>
      </c>
      <c r="J443" s="6">
        <v>4</v>
      </c>
    </row>
    <row r="444" spans="1:10">
      <c r="A444" s="6" t="s">
        <v>8219</v>
      </c>
      <c r="B444" s="6">
        <v>39</v>
      </c>
      <c r="I444" s="6" t="s">
        <v>8221</v>
      </c>
      <c r="J444" s="6">
        <v>3</v>
      </c>
    </row>
    <row r="445" spans="1:10">
      <c r="A445" s="6" t="s">
        <v>8219</v>
      </c>
      <c r="B445" s="6">
        <v>127</v>
      </c>
      <c r="I445" s="6" t="s">
        <v>8221</v>
      </c>
      <c r="J445" s="6">
        <v>179</v>
      </c>
    </row>
    <row r="446" spans="1:10">
      <c r="A446" s="6" t="s">
        <v>8219</v>
      </c>
      <c r="B446" s="6">
        <v>159</v>
      </c>
      <c r="I446" s="6" t="s">
        <v>8221</v>
      </c>
      <c r="J446" s="6">
        <v>3</v>
      </c>
    </row>
    <row r="447" spans="1:10">
      <c r="A447" s="6" t="s">
        <v>8219</v>
      </c>
      <c r="B447" s="6">
        <v>177</v>
      </c>
      <c r="I447" s="6" t="s">
        <v>8221</v>
      </c>
      <c r="J447" s="6">
        <v>23</v>
      </c>
    </row>
    <row r="448" spans="1:10">
      <c r="A448" s="6" t="s">
        <v>8219</v>
      </c>
      <c r="B448" s="6">
        <v>47</v>
      </c>
      <c r="I448" s="6" t="s">
        <v>8221</v>
      </c>
      <c r="J448" s="6">
        <v>23</v>
      </c>
    </row>
    <row r="449" spans="1:10">
      <c r="A449" s="6" t="s">
        <v>8219</v>
      </c>
      <c r="B449" s="6">
        <v>1</v>
      </c>
      <c r="I449" s="6" t="s">
        <v>8221</v>
      </c>
      <c r="J449" s="6">
        <v>41</v>
      </c>
    </row>
    <row r="450" spans="1:10">
      <c r="A450" s="6" t="s">
        <v>8219</v>
      </c>
      <c r="B450" s="6">
        <v>16</v>
      </c>
      <c r="I450" s="6" t="s">
        <v>8221</v>
      </c>
      <c r="J450" s="6">
        <v>0</v>
      </c>
    </row>
    <row r="451" spans="1:10">
      <c r="A451" s="6" t="s">
        <v>8219</v>
      </c>
      <c r="B451" s="6">
        <v>115</v>
      </c>
      <c r="I451" s="6" t="s">
        <v>8221</v>
      </c>
      <c r="J451" s="6">
        <v>32</v>
      </c>
    </row>
    <row r="452" spans="1:10">
      <c r="A452" s="6" t="s">
        <v>8219</v>
      </c>
      <c r="B452" s="6">
        <v>133</v>
      </c>
      <c r="I452" s="6" t="s">
        <v>8221</v>
      </c>
      <c r="J452" s="6">
        <v>2</v>
      </c>
    </row>
    <row r="453" spans="1:10">
      <c r="A453" s="6" t="s">
        <v>8219</v>
      </c>
      <c r="B453" s="6">
        <v>70</v>
      </c>
      <c r="I453" s="6" t="s">
        <v>8221</v>
      </c>
      <c r="J453" s="6">
        <v>7</v>
      </c>
    </row>
    <row r="454" spans="1:10">
      <c r="A454" s="6" t="s">
        <v>8219</v>
      </c>
      <c r="B454" s="6">
        <v>62</v>
      </c>
      <c r="I454" s="6" t="s">
        <v>8221</v>
      </c>
      <c r="J454" s="6">
        <v>4</v>
      </c>
    </row>
    <row r="455" spans="1:10">
      <c r="A455" s="6" t="s">
        <v>8219</v>
      </c>
      <c r="B455" s="6">
        <v>10</v>
      </c>
      <c r="I455" s="6" t="s">
        <v>8221</v>
      </c>
      <c r="J455" s="6">
        <v>196</v>
      </c>
    </row>
    <row r="456" spans="1:10">
      <c r="A456" s="6" t="s">
        <v>8219</v>
      </c>
      <c r="B456" s="6">
        <v>499</v>
      </c>
      <c r="I456" s="6" t="s">
        <v>8221</v>
      </c>
      <c r="J456" s="6">
        <v>11</v>
      </c>
    </row>
    <row r="457" spans="1:10">
      <c r="A457" s="6" t="s">
        <v>8219</v>
      </c>
      <c r="B457" s="6">
        <v>47</v>
      </c>
      <c r="I457" s="6" t="s">
        <v>8221</v>
      </c>
      <c r="J457" s="6">
        <v>9</v>
      </c>
    </row>
    <row r="458" spans="1:10">
      <c r="A458" s="6" t="s">
        <v>8219</v>
      </c>
      <c r="B458" s="6">
        <v>28</v>
      </c>
      <c r="I458" s="6" t="s">
        <v>8221</v>
      </c>
      <c r="J458" s="6">
        <v>5</v>
      </c>
    </row>
    <row r="459" spans="1:10">
      <c r="A459" s="6" t="s">
        <v>8219</v>
      </c>
      <c r="B459" s="6">
        <v>24</v>
      </c>
      <c r="I459" s="6" t="s">
        <v>8221</v>
      </c>
      <c r="J459" s="6">
        <v>8</v>
      </c>
    </row>
    <row r="460" spans="1:10">
      <c r="A460" s="6" t="s">
        <v>8219</v>
      </c>
      <c r="B460" s="6">
        <v>76</v>
      </c>
      <c r="I460" s="6" t="s">
        <v>8221</v>
      </c>
      <c r="J460" s="6">
        <v>229</v>
      </c>
    </row>
    <row r="461" spans="1:10">
      <c r="A461" s="6" t="s">
        <v>8219</v>
      </c>
      <c r="B461" s="6">
        <v>98</v>
      </c>
      <c r="I461" s="6" t="s">
        <v>8221</v>
      </c>
      <c r="J461" s="6">
        <v>40</v>
      </c>
    </row>
    <row r="462" spans="1:10">
      <c r="A462" s="6" t="s">
        <v>8219</v>
      </c>
      <c r="B462" s="6">
        <v>30</v>
      </c>
      <c r="I462" s="6" t="s">
        <v>8221</v>
      </c>
      <c r="J462" s="6">
        <v>123</v>
      </c>
    </row>
    <row r="463" spans="1:10">
      <c r="A463" s="6" t="s">
        <v>8219</v>
      </c>
      <c r="B463" s="6">
        <v>478</v>
      </c>
      <c r="I463" s="6" t="s">
        <v>8221</v>
      </c>
      <c r="J463" s="6">
        <v>5</v>
      </c>
    </row>
    <row r="464" spans="1:10">
      <c r="A464" s="6" t="s">
        <v>8219</v>
      </c>
      <c r="B464" s="6">
        <v>74</v>
      </c>
      <c r="I464" s="6" t="s">
        <v>8221</v>
      </c>
      <c r="J464" s="6">
        <v>148</v>
      </c>
    </row>
    <row r="465" spans="1:10">
      <c r="A465" s="6" t="s">
        <v>8219</v>
      </c>
      <c r="B465" s="6">
        <v>131</v>
      </c>
      <c r="I465" s="6" t="s">
        <v>8221</v>
      </c>
      <c r="J465" s="6">
        <v>10</v>
      </c>
    </row>
    <row r="466" spans="1:10">
      <c r="A466" s="6" t="s">
        <v>8219</v>
      </c>
      <c r="B466" s="6">
        <v>61</v>
      </c>
      <c r="I466" s="6" t="s">
        <v>8221</v>
      </c>
      <c r="J466" s="6">
        <v>4</v>
      </c>
    </row>
    <row r="467" spans="1:10">
      <c r="A467" s="6" t="s">
        <v>8219</v>
      </c>
      <c r="B467" s="6">
        <v>1071</v>
      </c>
      <c r="I467" s="6" t="s">
        <v>8221</v>
      </c>
      <c r="J467" s="6">
        <v>21</v>
      </c>
    </row>
    <row r="468" spans="1:10">
      <c r="A468" s="6" t="s">
        <v>8219</v>
      </c>
      <c r="B468" s="6">
        <v>122</v>
      </c>
      <c r="I468" s="6" t="s">
        <v>8221</v>
      </c>
      <c r="J468" s="6">
        <v>2</v>
      </c>
    </row>
    <row r="469" spans="1:10">
      <c r="A469" s="6" t="s">
        <v>8219</v>
      </c>
      <c r="B469" s="6">
        <v>111</v>
      </c>
      <c r="I469" s="6" t="s">
        <v>8221</v>
      </c>
      <c r="J469" s="6">
        <v>0</v>
      </c>
    </row>
    <row r="470" spans="1:10">
      <c r="A470" s="6" t="s">
        <v>8219</v>
      </c>
      <c r="B470" s="6">
        <v>255</v>
      </c>
      <c r="I470" s="6" t="s">
        <v>8221</v>
      </c>
      <c r="J470" s="6">
        <v>4</v>
      </c>
    </row>
    <row r="471" spans="1:10">
      <c r="A471" s="6" t="s">
        <v>8219</v>
      </c>
      <c r="B471" s="6">
        <v>141</v>
      </c>
      <c r="I471" s="6" t="s">
        <v>8221</v>
      </c>
      <c r="J471" s="6">
        <v>1</v>
      </c>
    </row>
    <row r="472" spans="1:10">
      <c r="A472" s="6" t="s">
        <v>8219</v>
      </c>
      <c r="B472" s="6">
        <v>159</v>
      </c>
      <c r="I472" s="6" t="s">
        <v>8221</v>
      </c>
      <c r="J472" s="6">
        <v>30</v>
      </c>
    </row>
    <row r="473" spans="1:10">
      <c r="A473" s="6" t="s">
        <v>8219</v>
      </c>
      <c r="B473" s="6">
        <v>99</v>
      </c>
      <c r="I473" s="6" t="s">
        <v>8221</v>
      </c>
      <c r="J473" s="6">
        <v>3</v>
      </c>
    </row>
    <row r="474" spans="1:10">
      <c r="A474" s="6" t="s">
        <v>8219</v>
      </c>
      <c r="B474" s="6">
        <v>96</v>
      </c>
      <c r="I474" s="6" t="s">
        <v>8221</v>
      </c>
      <c r="J474" s="6">
        <v>975</v>
      </c>
    </row>
    <row r="475" spans="1:10">
      <c r="A475" s="6" t="s">
        <v>8219</v>
      </c>
      <c r="B475" s="6">
        <v>27</v>
      </c>
      <c r="I475" s="6" t="s">
        <v>8221</v>
      </c>
      <c r="J475" s="6">
        <v>167</v>
      </c>
    </row>
    <row r="476" spans="1:10">
      <c r="A476" s="6" t="s">
        <v>8219</v>
      </c>
      <c r="B476" s="6">
        <v>166</v>
      </c>
      <c r="I476" s="6" t="s">
        <v>8221</v>
      </c>
      <c r="J476" s="6">
        <v>5</v>
      </c>
    </row>
    <row r="477" spans="1:10">
      <c r="A477" s="6" t="s">
        <v>8219</v>
      </c>
      <c r="B477" s="6">
        <v>76</v>
      </c>
      <c r="I477" s="6" t="s">
        <v>8221</v>
      </c>
      <c r="J477" s="6">
        <v>18</v>
      </c>
    </row>
    <row r="478" spans="1:10">
      <c r="A478" s="6" t="s">
        <v>8219</v>
      </c>
      <c r="B478" s="6">
        <v>211</v>
      </c>
      <c r="I478" s="6" t="s">
        <v>8221</v>
      </c>
      <c r="J478" s="6">
        <v>98</v>
      </c>
    </row>
    <row r="479" spans="1:10">
      <c r="A479" s="6" t="s">
        <v>8219</v>
      </c>
      <c r="B479" s="6">
        <v>21</v>
      </c>
      <c r="I479" s="6" t="s">
        <v>8221</v>
      </c>
      <c r="J479" s="6">
        <v>4</v>
      </c>
    </row>
    <row r="480" spans="1:10">
      <c r="A480" s="6" t="s">
        <v>8219</v>
      </c>
      <c r="B480" s="6">
        <v>61</v>
      </c>
      <c r="I480" s="6" t="s">
        <v>8221</v>
      </c>
      <c r="J480" s="6">
        <v>3</v>
      </c>
    </row>
    <row r="481" spans="1:10">
      <c r="A481" s="6" t="s">
        <v>8219</v>
      </c>
      <c r="B481" s="6">
        <v>30</v>
      </c>
      <c r="I481" s="6" t="s">
        <v>8221</v>
      </c>
      <c r="J481" s="6">
        <v>1</v>
      </c>
    </row>
    <row r="482" spans="1:10">
      <c r="A482" s="6" t="s">
        <v>8219</v>
      </c>
      <c r="B482" s="6">
        <v>375</v>
      </c>
      <c r="I482" s="6" t="s">
        <v>8221</v>
      </c>
      <c r="J482" s="6">
        <v>0</v>
      </c>
    </row>
    <row r="483" spans="1:10">
      <c r="A483" s="6" t="s">
        <v>8219</v>
      </c>
      <c r="B483" s="6">
        <v>111</v>
      </c>
      <c r="I483" s="6" t="s">
        <v>8221</v>
      </c>
      <c r="J483" s="6">
        <v>9</v>
      </c>
    </row>
    <row r="484" spans="1:10">
      <c r="A484" s="6" t="s">
        <v>8219</v>
      </c>
      <c r="B484" s="6">
        <v>123</v>
      </c>
      <c r="I484" s="6" t="s">
        <v>8221</v>
      </c>
      <c r="J484" s="6">
        <v>2</v>
      </c>
    </row>
    <row r="485" spans="1:10">
      <c r="A485" s="6" t="s">
        <v>8219</v>
      </c>
      <c r="B485" s="6">
        <v>70</v>
      </c>
      <c r="I485" s="6" t="s">
        <v>8221</v>
      </c>
      <c r="J485" s="6">
        <v>0</v>
      </c>
    </row>
    <row r="486" spans="1:10">
      <c r="A486" s="6" t="s">
        <v>8219</v>
      </c>
      <c r="B486" s="6">
        <v>85</v>
      </c>
      <c r="I486" s="6" t="s">
        <v>8221</v>
      </c>
      <c r="J486" s="6">
        <v>147</v>
      </c>
    </row>
    <row r="487" spans="1:10">
      <c r="A487" s="6" t="s">
        <v>8219</v>
      </c>
      <c r="B487" s="6">
        <v>86</v>
      </c>
      <c r="I487" s="6" t="s">
        <v>8221</v>
      </c>
      <c r="J487" s="6">
        <v>49</v>
      </c>
    </row>
    <row r="488" spans="1:10">
      <c r="A488" s="6" t="s">
        <v>8219</v>
      </c>
      <c r="B488" s="6">
        <v>13</v>
      </c>
      <c r="I488" s="6" t="s">
        <v>8221</v>
      </c>
      <c r="J488" s="6">
        <v>1</v>
      </c>
    </row>
    <row r="489" spans="1:10">
      <c r="A489" s="6" t="s">
        <v>8219</v>
      </c>
      <c r="B489" s="6">
        <v>33</v>
      </c>
      <c r="I489" s="6" t="s">
        <v>8221</v>
      </c>
      <c r="J489" s="6">
        <v>2</v>
      </c>
    </row>
    <row r="490" spans="1:10">
      <c r="A490" s="6" t="s">
        <v>8219</v>
      </c>
      <c r="B490" s="6">
        <v>15</v>
      </c>
      <c r="I490" s="6" t="s">
        <v>8221</v>
      </c>
      <c r="J490" s="6">
        <v>7</v>
      </c>
    </row>
    <row r="491" spans="1:10">
      <c r="A491" s="6" t="s">
        <v>8219</v>
      </c>
      <c r="B491" s="6">
        <v>273</v>
      </c>
      <c r="I491" s="6" t="s">
        <v>8221</v>
      </c>
      <c r="J491" s="6">
        <v>4</v>
      </c>
    </row>
    <row r="492" spans="1:10">
      <c r="A492" s="6" t="s">
        <v>8219</v>
      </c>
      <c r="B492" s="6">
        <v>714</v>
      </c>
      <c r="I492" s="6" t="s">
        <v>8221</v>
      </c>
      <c r="J492" s="6">
        <v>27</v>
      </c>
    </row>
    <row r="493" spans="1:10">
      <c r="A493" s="6" t="s">
        <v>8219</v>
      </c>
      <c r="B493" s="6">
        <v>170</v>
      </c>
      <c r="I493" s="6" t="s">
        <v>8221</v>
      </c>
      <c r="J493" s="6">
        <v>94</v>
      </c>
    </row>
    <row r="494" spans="1:10">
      <c r="A494" s="6" t="s">
        <v>8219</v>
      </c>
      <c r="B494" s="6">
        <v>512</v>
      </c>
      <c r="I494" s="6" t="s">
        <v>8221</v>
      </c>
      <c r="J494" s="6">
        <v>29</v>
      </c>
    </row>
    <row r="495" spans="1:10">
      <c r="A495" s="6" t="s">
        <v>8219</v>
      </c>
      <c r="B495" s="6">
        <v>314</v>
      </c>
      <c r="I495" s="6" t="s">
        <v>8221</v>
      </c>
      <c r="J495" s="6">
        <v>7</v>
      </c>
    </row>
    <row r="496" spans="1:10">
      <c r="A496" s="6" t="s">
        <v>8219</v>
      </c>
      <c r="B496" s="6">
        <v>167</v>
      </c>
      <c r="I496" s="6" t="s">
        <v>8221</v>
      </c>
      <c r="J496" s="6">
        <v>22</v>
      </c>
    </row>
    <row r="497" spans="1:10">
      <c r="A497" s="6" t="s">
        <v>8219</v>
      </c>
      <c r="B497" s="6">
        <v>9</v>
      </c>
      <c r="I497" s="6" t="s">
        <v>8221</v>
      </c>
      <c r="J497" s="6">
        <v>1</v>
      </c>
    </row>
    <row r="498" spans="1:10">
      <c r="A498" s="6" t="s">
        <v>8219</v>
      </c>
      <c r="B498" s="6">
        <v>103</v>
      </c>
      <c r="I498" s="6" t="s">
        <v>8221</v>
      </c>
      <c r="J498" s="6">
        <v>10</v>
      </c>
    </row>
    <row r="499" spans="1:10">
      <c r="A499" s="6" t="s">
        <v>8219</v>
      </c>
      <c r="B499" s="6">
        <v>111</v>
      </c>
      <c r="I499" s="6" t="s">
        <v>8221</v>
      </c>
      <c r="J499" s="6">
        <v>6</v>
      </c>
    </row>
    <row r="500" spans="1:10">
      <c r="A500" s="6" t="s">
        <v>8219</v>
      </c>
      <c r="B500" s="6">
        <v>271</v>
      </c>
      <c r="I500" s="6" t="s">
        <v>8221</v>
      </c>
      <c r="J500" s="6">
        <v>24</v>
      </c>
    </row>
    <row r="501" spans="1:10">
      <c r="A501" s="6" t="s">
        <v>8219</v>
      </c>
      <c r="B501" s="6">
        <v>101</v>
      </c>
      <c r="I501" s="6" t="s">
        <v>8221</v>
      </c>
      <c r="J501" s="6">
        <v>15</v>
      </c>
    </row>
    <row r="502" spans="1:10">
      <c r="A502" s="6" t="s">
        <v>8219</v>
      </c>
      <c r="B502" s="6">
        <v>57</v>
      </c>
      <c r="I502" s="6" t="s">
        <v>8221</v>
      </c>
      <c r="J502" s="6">
        <v>37</v>
      </c>
    </row>
    <row r="503" spans="1:10">
      <c r="A503" s="6" t="s">
        <v>8219</v>
      </c>
      <c r="B503" s="6">
        <v>62</v>
      </c>
      <c r="I503" s="6" t="s">
        <v>8221</v>
      </c>
      <c r="J503" s="6">
        <v>20</v>
      </c>
    </row>
    <row r="504" spans="1:10">
      <c r="A504" s="6" t="s">
        <v>8219</v>
      </c>
      <c r="B504" s="6">
        <v>32</v>
      </c>
      <c r="I504" s="6" t="s">
        <v>8221</v>
      </c>
      <c r="J504" s="6">
        <v>7</v>
      </c>
    </row>
    <row r="505" spans="1:10">
      <c r="A505" s="6" t="s">
        <v>8219</v>
      </c>
      <c r="B505" s="6">
        <v>141</v>
      </c>
      <c r="I505" s="6" t="s">
        <v>8221</v>
      </c>
      <c r="J505" s="6">
        <v>0</v>
      </c>
    </row>
    <row r="506" spans="1:10">
      <c r="A506" s="6" t="s">
        <v>8219</v>
      </c>
      <c r="B506" s="6">
        <v>75</v>
      </c>
      <c r="I506" s="6" t="s">
        <v>8221</v>
      </c>
      <c r="J506" s="6">
        <v>21</v>
      </c>
    </row>
    <row r="507" spans="1:10">
      <c r="A507" s="6" t="s">
        <v>8219</v>
      </c>
      <c r="B507" s="6">
        <v>46</v>
      </c>
      <c r="I507" s="6" t="s">
        <v>8221</v>
      </c>
      <c r="J507" s="6">
        <v>3</v>
      </c>
    </row>
    <row r="508" spans="1:10">
      <c r="A508" s="6" t="s">
        <v>8219</v>
      </c>
      <c r="B508" s="6">
        <v>103</v>
      </c>
      <c r="I508" s="6" t="s">
        <v>8221</v>
      </c>
      <c r="J508" s="6">
        <v>11</v>
      </c>
    </row>
    <row r="509" spans="1:10">
      <c r="A509" s="6" t="s">
        <v>8219</v>
      </c>
      <c r="B509" s="6">
        <v>6</v>
      </c>
      <c r="I509" s="6" t="s">
        <v>8221</v>
      </c>
      <c r="J509" s="6">
        <v>1</v>
      </c>
    </row>
    <row r="510" spans="1:10">
      <c r="A510" s="6" t="s">
        <v>8219</v>
      </c>
      <c r="B510" s="6">
        <v>83</v>
      </c>
      <c r="I510" s="6" t="s">
        <v>8221</v>
      </c>
      <c r="J510" s="6">
        <v>312</v>
      </c>
    </row>
    <row r="511" spans="1:10">
      <c r="A511" s="6" t="s">
        <v>8219</v>
      </c>
      <c r="B511" s="6">
        <v>108</v>
      </c>
      <c r="I511" s="6" t="s">
        <v>8221</v>
      </c>
      <c r="J511" s="6">
        <v>1</v>
      </c>
    </row>
    <row r="512" spans="1:10">
      <c r="A512" s="6" t="s">
        <v>8219</v>
      </c>
      <c r="B512" s="6">
        <v>25</v>
      </c>
      <c r="I512" s="6" t="s">
        <v>8221</v>
      </c>
      <c r="J512" s="6">
        <v>3</v>
      </c>
    </row>
    <row r="513" spans="1:10">
      <c r="A513" s="6" t="s">
        <v>8219</v>
      </c>
      <c r="B513" s="6">
        <v>549</v>
      </c>
      <c r="I513" s="6" t="s">
        <v>8221</v>
      </c>
      <c r="J513" s="6">
        <v>4</v>
      </c>
    </row>
    <row r="514" spans="1:10">
      <c r="A514" s="6" t="s">
        <v>8219</v>
      </c>
      <c r="B514" s="6">
        <v>222</v>
      </c>
      <c r="I514" s="6" t="s">
        <v>8221</v>
      </c>
      <c r="J514" s="6">
        <v>10</v>
      </c>
    </row>
    <row r="515" spans="1:10">
      <c r="A515" s="6" t="s">
        <v>8219</v>
      </c>
      <c r="B515" s="6">
        <v>183</v>
      </c>
      <c r="I515" s="6" t="s">
        <v>8221</v>
      </c>
      <c r="J515" s="6">
        <v>8</v>
      </c>
    </row>
    <row r="516" spans="1:10">
      <c r="A516" s="6" t="s">
        <v>8219</v>
      </c>
      <c r="B516" s="6">
        <v>89</v>
      </c>
      <c r="I516" s="6" t="s">
        <v>8221</v>
      </c>
      <c r="J516" s="6">
        <v>3</v>
      </c>
    </row>
    <row r="517" spans="1:10">
      <c r="A517" s="6" t="s">
        <v>8219</v>
      </c>
      <c r="B517" s="6">
        <v>253</v>
      </c>
      <c r="I517" s="6" t="s">
        <v>8221</v>
      </c>
      <c r="J517" s="6">
        <v>1</v>
      </c>
    </row>
    <row r="518" spans="1:10">
      <c r="A518" s="6" t="s">
        <v>8219</v>
      </c>
      <c r="B518" s="6">
        <v>140</v>
      </c>
      <c r="I518" s="6" t="s">
        <v>8221</v>
      </c>
      <c r="J518" s="6">
        <v>0</v>
      </c>
    </row>
    <row r="519" spans="1:10">
      <c r="A519" s="6" t="s">
        <v>8219</v>
      </c>
      <c r="B519" s="6">
        <v>103</v>
      </c>
      <c r="I519" s="6" t="s">
        <v>8221</v>
      </c>
      <c r="J519" s="6">
        <v>5</v>
      </c>
    </row>
    <row r="520" spans="1:10">
      <c r="A520" s="6" t="s">
        <v>8219</v>
      </c>
      <c r="B520" s="6">
        <v>138</v>
      </c>
      <c r="I520" s="6" t="s">
        <v>8221</v>
      </c>
      <c r="J520" s="6">
        <v>0</v>
      </c>
    </row>
    <row r="521" spans="1:10">
      <c r="A521" s="6" t="s">
        <v>8219</v>
      </c>
      <c r="B521" s="6">
        <v>191</v>
      </c>
      <c r="I521" s="6" t="s">
        <v>8221</v>
      </c>
      <c r="J521" s="6">
        <v>3</v>
      </c>
    </row>
    <row r="522" spans="1:10">
      <c r="A522" s="6" t="s">
        <v>8219</v>
      </c>
      <c r="B522" s="6">
        <v>45</v>
      </c>
      <c r="I522" s="6" t="s">
        <v>8221</v>
      </c>
      <c r="J522" s="6">
        <v>7</v>
      </c>
    </row>
    <row r="523" spans="1:10">
      <c r="A523" s="6" t="s">
        <v>8219</v>
      </c>
      <c r="B523" s="6">
        <v>17</v>
      </c>
      <c r="I523" s="6" t="s">
        <v>8221</v>
      </c>
      <c r="J523" s="6">
        <v>0</v>
      </c>
    </row>
    <row r="524" spans="1:10">
      <c r="A524" s="6" t="s">
        <v>8219</v>
      </c>
      <c r="B524" s="6">
        <v>31</v>
      </c>
      <c r="I524" s="6" t="s">
        <v>8221</v>
      </c>
      <c r="J524" s="6">
        <v>2</v>
      </c>
    </row>
    <row r="525" spans="1:10">
      <c r="A525" s="6" t="s">
        <v>8219</v>
      </c>
      <c r="B525" s="6">
        <v>50</v>
      </c>
      <c r="I525" s="6" t="s">
        <v>8221</v>
      </c>
      <c r="J525" s="6">
        <v>23</v>
      </c>
    </row>
    <row r="526" spans="1:10">
      <c r="A526" s="6" t="s">
        <v>8219</v>
      </c>
      <c r="B526" s="6">
        <v>59</v>
      </c>
      <c r="I526" s="6" t="s">
        <v>8221</v>
      </c>
      <c r="J526" s="6">
        <v>1</v>
      </c>
    </row>
    <row r="527" spans="1:10">
      <c r="A527" s="6" t="s">
        <v>8219</v>
      </c>
      <c r="B527" s="6">
        <v>81</v>
      </c>
      <c r="I527" s="6" t="s">
        <v>8221</v>
      </c>
      <c r="J527" s="6">
        <v>2</v>
      </c>
    </row>
    <row r="528" spans="1:10">
      <c r="A528" s="6" t="s">
        <v>8219</v>
      </c>
      <c r="B528" s="6">
        <v>508</v>
      </c>
      <c r="I528" s="6" t="s">
        <v>8221</v>
      </c>
      <c r="J528" s="6">
        <v>3</v>
      </c>
    </row>
    <row r="529" spans="1:10">
      <c r="A529" s="6" t="s">
        <v>8219</v>
      </c>
      <c r="B529" s="6">
        <v>74</v>
      </c>
      <c r="I529" s="6" t="s">
        <v>8221</v>
      </c>
      <c r="J529" s="6">
        <v>0</v>
      </c>
    </row>
    <row r="530" spans="1:10">
      <c r="A530" s="6" t="s">
        <v>8219</v>
      </c>
      <c r="B530" s="6">
        <v>141</v>
      </c>
      <c r="I530" s="6" t="s">
        <v>8221</v>
      </c>
      <c r="J530" s="6">
        <v>13</v>
      </c>
    </row>
    <row r="531" spans="1:10">
      <c r="A531" s="6" t="s">
        <v>8219</v>
      </c>
      <c r="B531" s="6">
        <v>711</v>
      </c>
      <c r="I531" s="6" t="s">
        <v>8221</v>
      </c>
      <c r="J531" s="6">
        <v>1</v>
      </c>
    </row>
    <row r="532" spans="1:10">
      <c r="A532" s="6" t="s">
        <v>8219</v>
      </c>
      <c r="B532" s="6">
        <v>141</v>
      </c>
      <c r="I532" s="6" t="s">
        <v>8221</v>
      </c>
      <c r="J532" s="6">
        <v>1</v>
      </c>
    </row>
    <row r="533" spans="1:10">
      <c r="A533" s="6" t="s">
        <v>8219</v>
      </c>
      <c r="B533" s="6">
        <v>109</v>
      </c>
      <c r="I533" s="6" t="s">
        <v>8221</v>
      </c>
      <c r="J533" s="6">
        <v>1</v>
      </c>
    </row>
    <row r="534" spans="1:10">
      <c r="A534" s="6" t="s">
        <v>8219</v>
      </c>
      <c r="B534" s="6">
        <v>361</v>
      </c>
      <c r="I534" s="6" t="s">
        <v>8221</v>
      </c>
      <c r="J534" s="6">
        <v>6</v>
      </c>
    </row>
    <row r="535" spans="1:10">
      <c r="A535" s="6" t="s">
        <v>8219</v>
      </c>
      <c r="B535" s="6">
        <v>176</v>
      </c>
      <c r="I535" s="6" t="s">
        <v>8221</v>
      </c>
      <c r="J535" s="6">
        <v>39</v>
      </c>
    </row>
    <row r="536" spans="1:10">
      <c r="A536" s="6" t="s">
        <v>8219</v>
      </c>
      <c r="B536" s="6">
        <v>670</v>
      </c>
      <c r="I536" s="6" t="s">
        <v>8221</v>
      </c>
      <c r="J536" s="6">
        <v>4</v>
      </c>
    </row>
    <row r="537" spans="1:10">
      <c r="A537" s="6" t="s">
        <v>8219</v>
      </c>
      <c r="B537" s="6">
        <v>96</v>
      </c>
      <c r="I537" s="6" t="s">
        <v>8221</v>
      </c>
      <c r="J537" s="6">
        <v>1</v>
      </c>
    </row>
    <row r="538" spans="1:10">
      <c r="A538" s="6" t="s">
        <v>8219</v>
      </c>
      <c r="B538" s="6">
        <v>74</v>
      </c>
      <c r="I538" s="6" t="s">
        <v>8221</v>
      </c>
      <c r="J538" s="6">
        <v>0</v>
      </c>
    </row>
    <row r="539" spans="1:10">
      <c r="A539" s="6" t="s">
        <v>8219</v>
      </c>
      <c r="B539" s="6">
        <v>52</v>
      </c>
      <c r="I539" s="6" t="s">
        <v>8221</v>
      </c>
      <c r="J539" s="6">
        <v>0</v>
      </c>
    </row>
    <row r="540" spans="1:10">
      <c r="A540" s="6" t="s">
        <v>8219</v>
      </c>
      <c r="B540" s="6">
        <v>105</v>
      </c>
      <c r="I540" s="6" t="s">
        <v>8221</v>
      </c>
      <c r="J540" s="6">
        <v>0</v>
      </c>
    </row>
    <row r="541" spans="1:10">
      <c r="A541" s="6" t="s">
        <v>8219</v>
      </c>
      <c r="B541" s="6">
        <v>41</v>
      </c>
      <c r="I541" s="6" t="s">
        <v>8221</v>
      </c>
      <c r="J541" s="6">
        <v>8</v>
      </c>
    </row>
    <row r="542" spans="1:10">
      <c r="A542" s="6" t="s">
        <v>8219</v>
      </c>
      <c r="B542" s="6">
        <v>34</v>
      </c>
      <c r="I542" s="6" t="s">
        <v>8221</v>
      </c>
      <c r="J542" s="6">
        <v>0</v>
      </c>
    </row>
    <row r="543" spans="1:10">
      <c r="A543" s="6" t="s">
        <v>8219</v>
      </c>
      <c r="B543" s="6">
        <v>66</v>
      </c>
      <c r="I543" s="6" t="s">
        <v>8221</v>
      </c>
      <c r="J543" s="6">
        <v>1</v>
      </c>
    </row>
    <row r="544" spans="1:10">
      <c r="A544" s="6" t="s">
        <v>8219</v>
      </c>
      <c r="B544" s="6">
        <v>50</v>
      </c>
      <c r="I544" s="6" t="s">
        <v>8221</v>
      </c>
      <c r="J544" s="6">
        <v>12</v>
      </c>
    </row>
    <row r="545" spans="1:10">
      <c r="A545" s="6" t="s">
        <v>8219</v>
      </c>
      <c r="B545" s="6">
        <v>159</v>
      </c>
      <c r="I545" s="6" t="s">
        <v>8221</v>
      </c>
      <c r="J545" s="6">
        <v>0</v>
      </c>
    </row>
    <row r="546" spans="1:10">
      <c r="A546" s="6" t="s">
        <v>8219</v>
      </c>
      <c r="B546" s="6">
        <v>182</v>
      </c>
      <c r="I546" s="6" t="s">
        <v>8221</v>
      </c>
      <c r="J546" s="6">
        <v>3</v>
      </c>
    </row>
    <row r="547" spans="1:10">
      <c r="A547" s="6" t="s">
        <v>8219</v>
      </c>
      <c r="B547" s="6">
        <v>206</v>
      </c>
      <c r="I547" s="6" t="s">
        <v>8221</v>
      </c>
      <c r="J547" s="6">
        <v>2</v>
      </c>
    </row>
    <row r="548" spans="1:10">
      <c r="A548" s="6" t="s">
        <v>8219</v>
      </c>
      <c r="B548" s="6">
        <v>169</v>
      </c>
      <c r="I548" s="6" t="s">
        <v>8221</v>
      </c>
      <c r="J548" s="6">
        <v>6</v>
      </c>
    </row>
    <row r="549" spans="1:10">
      <c r="A549" s="6" t="s">
        <v>8219</v>
      </c>
      <c r="B549" s="6">
        <v>31</v>
      </c>
      <c r="I549" s="6" t="s">
        <v>8221</v>
      </c>
      <c r="J549" s="6">
        <v>0</v>
      </c>
    </row>
    <row r="550" spans="1:10">
      <c r="A550" s="6" t="s">
        <v>8219</v>
      </c>
      <c r="B550" s="6">
        <v>28</v>
      </c>
      <c r="I550" s="6" t="s">
        <v>8221</v>
      </c>
      <c r="J550" s="6">
        <v>15</v>
      </c>
    </row>
    <row r="551" spans="1:10">
      <c r="A551" s="6" t="s">
        <v>8219</v>
      </c>
      <c r="B551" s="6">
        <v>54</v>
      </c>
      <c r="I551" s="6" t="s">
        <v>8221</v>
      </c>
      <c r="J551" s="6">
        <v>1</v>
      </c>
    </row>
    <row r="552" spans="1:10">
      <c r="A552" s="6" t="s">
        <v>8219</v>
      </c>
      <c r="B552" s="6">
        <v>467</v>
      </c>
      <c r="I552" s="6" t="s">
        <v>8221</v>
      </c>
      <c r="J552" s="6">
        <v>3</v>
      </c>
    </row>
    <row r="553" spans="1:10">
      <c r="A553" s="6" t="s">
        <v>8219</v>
      </c>
      <c r="B553" s="6">
        <v>389</v>
      </c>
      <c r="I553" s="6" t="s">
        <v>8221</v>
      </c>
      <c r="J553" s="6">
        <v>8</v>
      </c>
    </row>
    <row r="554" spans="1:10">
      <c r="A554" s="6" t="s">
        <v>8219</v>
      </c>
      <c r="B554" s="6">
        <v>68</v>
      </c>
      <c r="I554" s="6" t="s">
        <v>8221</v>
      </c>
      <c r="J554" s="6">
        <v>0</v>
      </c>
    </row>
    <row r="555" spans="1:10">
      <c r="A555" s="6" t="s">
        <v>8219</v>
      </c>
      <c r="B555" s="6">
        <v>413</v>
      </c>
      <c r="I555" s="6" t="s">
        <v>8221</v>
      </c>
      <c r="J555" s="6">
        <v>3</v>
      </c>
    </row>
    <row r="556" spans="1:10">
      <c r="A556" s="6" t="s">
        <v>8219</v>
      </c>
      <c r="B556" s="6">
        <v>190</v>
      </c>
      <c r="I556" s="6" t="s">
        <v>8221</v>
      </c>
      <c r="J556" s="6">
        <v>3</v>
      </c>
    </row>
    <row r="557" spans="1:10">
      <c r="A557" s="6" t="s">
        <v>8219</v>
      </c>
      <c r="B557" s="6">
        <v>189</v>
      </c>
      <c r="I557" s="6" t="s">
        <v>8221</v>
      </c>
      <c r="J557" s="6">
        <v>0</v>
      </c>
    </row>
    <row r="558" spans="1:10">
      <c r="A558" s="6" t="s">
        <v>8219</v>
      </c>
      <c r="B558" s="6">
        <v>130</v>
      </c>
      <c r="I558" s="6" t="s">
        <v>8221</v>
      </c>
      <c r="J558" s="6">
        <v>19</v>
      </c>
    </row>
    <row r="559" spans="1:10">
      <c r="A559" s="6" t="s">
        <v>8219</v>
      </c>
      <c r="B559" s="6">
        <v>74</v>
      </c>
      <c r="I559" s="6" t="s">
        <v>8221</v>
      </c>
      <c r="J559" s="6">
        <v>0</v>
      </c>
    </row>
    <row r="560" spans="1:10">
      <c r="A560" s="6" t="s">
        <v>8219</v>
      </c>
      <c r="B560" s="6">
        <v>274</v>
      </c>
      <c r="I560" s="6" t="s">
        <v>8221</v>
      </c>
      <c r="J560" s="6">
        <v>2</v>
      </c>
    </row>
    <row r="561" spans="1:10">
      <c r="A561" s="6" t="s">
        <v>8219</v>
      </c>
      <c r="B561" s="6">
        <v>22</v>
      </c>
      <c r="I561" s="6" t="s">
        <v>8221</v>
      </c>
      <c r="J561" s="6">
        <v>0</v>
      </c>
    </row>
    <row r="562" spans="1:10">
      <c r="A562" s="6" t="s">
        <v>8219</v>
      </c>
      <c r="B562" s="6">
        <v>31</v>
      </c>
      <c r="I562" s="6" t="s">
        <v>8221</v>
      </c>
      <c r="J562" s="6">
        <v>0</v>
      </c>
    </row>
    <row r="563" spans="1:10">
      <c r="A563" s="6" t="s">
        <v>8219</v>
      </c>
      <c r="B563" s="6">
        <v>63</v>
      </c>
      <c r="I563" s="6" t="s">
        <v>8221</v>
      </c>
      <c r="J563" s="6">
        <v>25</v>
      </c>
    </row>
    <row r="564" spans="1:10">
      <c r="A564" s="6" t="s">
        <v>8219</v>
      </c>
      <c r="B564" s="6">
        <v>20</v>
      </c>
      <c r="I564" s="6" t="s">
        <v>8221</v>
      </c>
      <c r="J564" s="6">
        <v>8</v>
      </c>
    </row>
    <row r="565" spans="1:10">
      <c r="A565" s="6" t="s">
        <v>8219</v>
      </c>
      <c r="B565" s="6">
        <v>25</v>
      </c>
      <c r="I565" s="6" t="s">
        <v>8221</v>
      </c>
      <c r="J565" s="6">
        <v>16</v>
      </c>
    </row>
    <row r="566" spans="1:10">
      <c r="A566" s="6" t="s">
        <v>8219</v>
      </c>
      <c r="B566" s="6">
        <v>61</v>
      </c>
      <c r="I566" s="6" t="s">
        <v>8221</v>
      </c>
      <c r="J566" s="6">
        <v>3</v>
      </c>
    </row>
    <row r="567" spans="1:10">
      <c r="A567" s="6" t="s">
        <v>8219</v>
      </c>
      <c r="B567" s="6">
        <v>52</v>
      </c>
      <c r="I567" s="6" t="s">
        <v>8221</v>
      </c>
      <c r="J567" s="6">
        <v>3</v>
      </c>
    </row>
    <row r="568" spans="1:10">
      <c r="A568" s="6" t="s">
        <v>8219</v>
      </c>
      <c r="B568" s="6">
        <v>86</v>
      </c>
      <c r="I568" s="6" t="s">
        <v>8221</v>
      </c>
      <c r="J568" s="6">
        <v>2</v>
      </c>
    </row>
    <row r="569" spans="1:10">
      <c r="A569" s="6" t="s">
        <v>8219</v>
      </c>
      <c r="B569" s="6">
        <v>42</v>
      </c>
      <c r="I569" s="6" t="s">
        <v>8221</v>
      </c>
      <c r="J569" s="6">
        <v>1</v>
      </c>
    </row>
    <row r="570" spans="1:10">
      <c r="A570" s="6" t="s">
        <v>8219</v>
      </c>
      <c r="B570" s="6">
        <v>52</v>
      </c>
      <c r="I570" s="6" t="s">
        <v>8221</v>
      </c>
      <c r="J570" s="6">
        <v>0</v>
      </c>
    </row>
    <row r="571" spans="1:10">
      <c r="A571" s="6" t="s">
        <v>8219</v>
      </c>
      <c r="B571" s="6">
        <v>120</v>
      </c>
      <c r="I571" s="6" t="s">
        <v>8221</v>
      </c>
      <c r="J571" s="6">
        <v>1</v>
      </c>
    </row>
    <row r="572" spans="1:10">
      <c r="A572" s="6" t="s">
        <v>8219</v>
      </c>
      <c r="B572" s="6">
        <v>22</v>
      </c>
      <c r="I572" s="6" t="s">
        <v>8221</v>
      </c>
      <c r="J572" s="6">
        <v>19</v>
      </c>
    </row>
    <row r="573" spans="1:10">
      <c r="A573" s="6" t="s">
        <v>8219</v>
      </c>
      <c r="B573" s="6">
        <v>64</v>
      </c>
      <c r="I573" s="6" t="s">
        <v>8221</v>
      </c>
      <c r="J573" s="6">
        <v>9</v>
      </c>
    </row>
    <row r="574" spans="1:10">
      <c r="A574" s="6" t="s">
        <v>8219</v>
      </c>
      <c r="B574" s="6">
        <v>23</v>
      </c>
      <c r="I574" s="6" t="s">
        <v>8221</v>
      </c>
      <c r="J574" s="6">
        <v>1</v>
      </c>
    </row>
    <row r="575" spans="1:10">
      <c r="A575" s="6" t="s">
        <v>8219</v>
      </c>
      <c r="B575" s="6">
        <v>238</v>
      </c>
      <c r="I575" s="6" t="s">
        <v>8221</v>
      </c>
      <c r="J575" s="6">
        <v>0</v>
      </c>
    </row>
    <row r="576" spans="1:10">
      <c r="A576" s="6" t="s">
        <v>8219</v>
      </c>
      <c r="B576" s="6">
        <v>33</v>
      </c>
      <c r="I576" s="6" t="s">
        <v>8221</v>
      </c>
      <c r="J576" s="6">
        <v>1</v>
      </c>
    </row>
    <row r="577" spans="1:10">
      <c r="A577" s="6" t="s">
        <v>8219</v>
      </c>
      <c r="B577" s="6">
        <v>32</v>
      </c>
      <c r="I577" s="6" t="s">
        <v>8221</v>
      </c>
      <c r="J577" s="6">
        <v>5</v>
      </c>
    </row>
    <row r="578" spans="1:10">
      <c r="A578" s="6" t="s">
        <v>8219</v>
      </c>
      <c r="B578" s="6">
        <v>24</v>
      </c>
      <c r="I578" s="6" t="s">
        <v>8221</v>
      </c>
      <c r="J578" s="6">
        <v>85</v>
      </c>
    </row>
    <row r="579" spans="1:10">
      <c r="A579" s="6" t="s">
        <v>8219</v>
      </c>
      <c r="B579" s="6">
        <v>29</v>
      </c>
      <c r="I579" s="6" t="s">
        <v>8221</v>
      </c>
      <c r="J579" s="6">
        <v>3</v>
      </c>
    </row>
    <row r="580" spans="1:10">
      <c r="A580" s="6" t="s">
        <v>8219</v>
      </c>
      <c r="B580" s="6">
        <v>50</v>
      </c>
      <c r="I580" s="6" t="s">
        <v>8221</v>
      </c>
      <c r="J580" s="6">
        <v>4</v>
      </c>
    </row>
    <row r="581" spans="1:10">
      <c r="A581" s="6" t="s">
        <v>8219</v>
      </c>
      <c r="B581" s="6">
        <v>108</v>
      </c>
      <c r="I581" s="6" t="s">
        <v>8221</v>
      </c>
      <c r="J581" s="6">
        <v>3</v>
      </c>
    </row>
    <row r="582" spans="1:10">
      <c r="A582" s="6" t="s">
        <v>8219</v>
      </c>
      <c r="B582" s="6">
        <v>139</v>
      </c>
      <c r="I582" s="6" t="s">
        <v>8221</v>
      </c>
      <c r="J582" s="6">
        <v>5</v>
      </c>
    </row>
    <row r="583" spans="1:10">
      <c r="A583" s="6" t="s">
        <v>8219</v>
      </c>
      <c r="B583" s="6">
        <v>7</v>
      </c>
      <c r="I583" s="6" t="s">
        <v>8221</v>
      </c>
      <c r="J583" s="6">
        <v>17</v>
      </c>
    </row>
    <row r="584" spans="1:10">
      <c r="A584" s="6" t="s">
        <v>8219</v>
      </c>
      <c r="B584" s="6">
        <v>149</v>
      </c>
      <c r="I584" s="6" t="s">
        <v>8221</v>
      </c>
      <c r="J584" s="6">
        <v>3</v>
      </c>
    </row>
    <row r="585" spans="1:10">
      <c r="A585" s="6" t="s">
        <v>8219</v>
      </c>
      <c r="B585" s="6">
        <v>31</v>
      </c>
      <c r="I585" s="6" t="s">
        <v>8221</v>
      </c>
      <c r="J585" s="6">
        <v>2</v>
      </c>
    </row>
    <row r="586" spans="1:10">
      <c r="A586" s="6" t="s">
        <v>8219</v>
      </c>
      <c r="B586" s="6">
        <v>26</v>
      </c>
      <c r="I586" s="6" t="s">
        <v>8221</v>
      </c>
      <c r="J586" s="6">
        <v>6</v>
      </c>
    </row>
    <row r="587" spans="1:10">
      <c r="A587" s="6" t="s">
        <v>8219</v>
      </c>
      <c r="B587" s="6">
        <v>172</v>
      </c>
      <c r="I587" s="6" t="s">
        <v>8221</v>
      </c>
      <c r="J587" s="6">
        <v>0</v>
      </c>
    </row>
    <row r="588" spans="1:10">
      <c r="A588" s="6" t="s">
        <v>8219</v>
      </c>
      <c r="B588" s="6">
        <v>78</v>
      </c>
      <c r="I588" s="6" t="s">
        <v>8221</v>
      </c>
      <c r="J588" s="6">
        <v>1</v>
      </c>
    </row>
    <row r="589" spans="1:10">
      <c r="A589" s="6" t="s">
        <v>8219</v>
      </c>
      <c r="B589" s="6">
        <v>120</v>
      </c>
      <c r="I589" s="6" t="s">
        <v>8221</v>
      </c>
      <c r="J589" s="6">
        <v>3</v>
      </c>
    </row>
    <row r="590" spans="1:10">
      <c r="A590" s="6" t="s">
        <v>8219</v>
      </c>
      <c r="B590" s="6">
        <v>227</v>
      </c>
      <c r="I590" s="6" t="s">
        <v>8221</v>
      </c>
      <c r="J590" s="6">
        <v>13</v>
      </c>
    </row>
    <row r="591" spans="1:10">
      <c r="A591" s="6" t="s">
        <v>8219</v>
      </c>
      <c r="B591" s="6">
        <v>42</v>
      </c>
      <c r="I591" s="6" t="s">
        <v>8221</v>
      </c>
      <c r="J591" s="6">
        <v>1</v>
      </c>
    </row>
    <row r="592" spans="1:10">
      <c r="A592" s="6" t="s">
        <v>8219</v>
      </c>
      <c r="B592" s="6">
        <v>64</v>
      </c>
      <c r="I592" s="6" t="s">
        <v>8221</v>
      </c>
      <c r="J592" s="6">
        <v>1</v>
      </c>
    </row>
    <row r="593" spans="1:10">
      <c r="A593" s="6" t="s">
        <v>8219</v>
      </c>
      <c r="B593" s="6">
        <v>121</v>
      </c>
      <c r="I593" s="6" t="s">
        <v>8221</v>
      </c>
      <c r="J593" s="6">
        <v>9</v>
      </c>
    </row>
    <row r="594" spans="1:10">
      <c r="A594" s="6" t="s">
        <v>8219</v>
      </c>
      <c r="B594" s="6">
        <v>87</v>
      </c>
      <c r="I594" s="6" t="s">
        <v>8221</v>
      </c>
      <c r="J594" s="6">
        <v>0</v>
      </c>
    </row>
    <row r="595" spans="1:10">
      <c r="A595" s="6" t="s">
        <v>8219</v>
      </c>
      <c r="B595" s="6">
        <v>65</v>
      </c>
      <c r="I595" s="6" t="s">
        <v>8221</v>
      </c>
      <c r="J595" s="6">
        <v>2</v>
      </c>
    </row>
    <row r="596" spans="1:10">
      <c r="A596" s="6" t="s">
        <v>8219</v>
      </c>
      <c r="B596" s="6">
        <v>49</v>
      </c>
      <c r="I596" s="6" t="s">
        <v>8221</v>
      </c>
      <c r="J596" s="6">
        <v>1</v>
      </c>
    </row>
    <row r="597" spans="1:10">
      <c r="A597" s="6" t="s">
        <v>8219</v>
      </c>
      <c r="B597" s="6">
        <v>19</v>
      </c>
      <c r="I597" s="6" t="s">
        <v>8221</v>
      </c>
      <c r="J597" s="6">
        <v>10</v>
      </c>
    </row>
    <row r="598" spans="1:10">
      <c r="A598" s="6" t="s">
        <v>8219</v>
      </c>
      <c r="B598" s="6">
        <v>81</v>
      </c>
      <c r="I598" s="6" t="s">
        <v>8221</v>
      </c>
      <c r="J598" s="6">
        <v>3</v>
      </c>
    </row>
    <row r="599" spans="1:10">
      <c r="A599" s="6" t="s">
        <v>8219</v>
      </c>
      <c r="B599" s="6">
        <v>264</v>
      </c>
      <c r="I599" s="6" t="s">
        <v>8221</v>
      </c>
      <c r="J599" s="6">
        <v>2</v>
      </c>
    </row>
    <row r="600" spans="1:10">
      <c r="A600" s="6" t="s">
        <v>8219</v>
      </c>
      <c r="B600" s="6">
        <v>25</v>
      </c>
      <c r="I600" s="6" t="s">
        <v>8221</v>
      </c>
      <c r="J600" s="6">
        <v>2</v>
      </c>
    </row>
    <row r="601" spans="1:10">
      <c r="A601" s="6" t="s">
        <v>8219</v>
      </c>
      <c r="B601" s="6">
        <v>5</v>
      </c>
      <c r="I601" s="6" t="s">
        <v>8221</v>
      </c>
      <c r="J601" s="6">
        <v>1</v>
      </c>
    </row>
    <row r="602" spans="1:10">
      <c r="A602" s="6" t="s">
        <v>8219</v>
      </c>
      <c r="B602" s="6">
        <v>144</v>
      </c>
      <c r="I602" s="6" t="s">
        <v>8221</v>
      </c>
      <c r="J602" s="6">
        <v>14</v>
      </c>
    </row>
    <row r="603" spans="1:10">
      <c r="A603" s="6" t="s">
        <v>8219</v>
      </c>
      <c r="B603" s="6">
        <v>92</v>
      </c>
      <c r="I603" s="6" t="s">
        <v>8221</v>
      </c>
      <c r="J603" s="6">
        <v>0</v>
      </c>
    </row>
    <row r="604" spans="1:10">
      <c r="A604" s="6" t="s">
        <v>8219</v>
      </c>
      <c r="B604" s="6">
        <v>147</v>
      </c>
      <c r="I604" s="6" t="s">
        <v>8221</v>
      </c>
      <c r="J604" s="6">
        <v>0</v>
      </c>
    </row>
    <row r="605" spans="1:10">
      <c r="A605" s="6" t="s">
        <v>8219</v>
      </c>
      <c r="B605" s="6">
        <v>90</v>
      </c>
      <c r="I605" s="6" t="s">
        <v>8221</v>
      </c>
      <c r="J605" s="6">
        <v>4</v>
      </c>
    </row>
    <row r="606" spans="1:10">
      <c r="A606" s="6" t="s">
        <v>8219</v>
      </c>
      <c r="B606" s="6">
        <v>87</v>
      </c>
      <c r="I606" s="6" t="s">
        <v>8221</v>
      </c>
      <c r="J606" s="6">
        <v>3</v>
      </c>
    </row>
    <row r="607" spans="1:10">
      <c r="A607" s="6" t="s">
        <v>8219</v>
      </c>
      <c r="B607" s="6">
        <v>406</v>
      </c>
      <c r="I607" s="6" t="s">
        <v>8221</v>
      </c>
      <c r="J607" s="6">
        <v>0</v>
      </c>
    </row>
    <row r="608" spans="1:10">
      <c r="A608" s="6" t="s">
        <v>8219</v>
      </c>
      <c r="B608" s="6">
        <v>20</v>
      </c>
      <c r="I608" s="6" t="s">
        <v>8221</v>
      </c>
      <c r="J608" s="6">
        <v>5</v>
      </c>
    </row>
    <row r="609" spans="1:10">
      <c r="A609" s="6" t="s">
        <v>8219</v>
      </c>
      <c r="B609" s="6">
        <v>70</v>
      </c>
      <c r="I609" s="6" t="s">
        <v>8221</v>
      </c>
      <c r="J609" s="6">
        <v>47</v>
      </c>
    </row>
    <row r="610" spans="1:10">
      <c r="A610" s="6" t="s">
        <v>8219</v>
      </c>
      <c r="B610" s="6">
        <v>16</v>
      </c>
      <c r="I610" s="6" t="s">
        <v>8221</v>
      </c>
      <c r="J610" s="6">
        <v>0</v>
      </c>
    </row>
    <row r="611" spans="1:10">
      <c r="A611" s="6" t="s">
        <v>8219</v>
      </c>
      <c r="B611" s="6">
        <v>52</v>
      </c>
      <c r="I611" s="6" t="s">
        <v>8221</v>
      </c>
      <c r="J611" s="6">
        <v>10</v>
      </c>
    </row>
    <row r="612" spans="1:10">
      <c r="A612" s="6" t="s">
        <v>8219</v>
      </c>
      <c r="B612" s="6">
        <v>66</v>
      </c>
      <c r="I612" s="6" t="s">
        <v>8221</v>
      </c>
      <c r="J612" s="6">
        <v>11</v>
      </c>
    </row>
    <row r="613" spans="1:10">
      <c r="A613" s="6" t="s">
        <v>8219</v>
      </c>
      <c r="B613" s="6">
        <v>109</v>
      </c>
      <c r="I613" s="6" t="s">
        <v>8221</v>
      </c>
      <c r="J613" s="6">
        <v>2</v>
      </c>
    </row>
    <row r="614" spans="1:10">
      <c r="A614" s="6" t="s">
        <v>8219</v>
      </c>
      <c r="B614" s="6">
        <v>168</v>
      </c>
      <c r="I614" s="6" t="s">
        <v>8221</v>
      </c>
      <c r="J614" s="6">
        <v>2</v>
      </c>
    </row>
    <row r="615" spans="1:10">
      <c r="A615" s="6" t="s">
        <v>8219</v>
      </c>
      <c r="B615" s="6">
        <v>31</v>
      </c>
      <c r="I615" s="6" t="s">
        <v>8221</v>
      </c>
      <c r="J615" s="6">
        <v>22</v>
      </c>
    </row>
    <row r="616" spans="1:10">
      <c r="A616" s="6" t="s">
        <v>8219</v>
      </c>
      <c r="B616" s="6">
        <v>133</v>
      </c>
      <c r="I616" s="6" t="s">
        <v>8221</v>
      </c>
      <c r="J616" s="6">
        <v>8</v>
      </c>
    </row>
    <row r="617" spans="1:10">
      <c r="A617" s="6" t="s">
        <v>8219</v>
      </c>
      <c r="B617" s="6">
        <v>151</v>
      </c>
      <c r="I617" s="6" t="s">
        <v>8221</v>
      </c>
      <c r="J617" s="6">
        <v>6</v>
      </c>
    </row>
    <row r="618" spans="1:10">
      <c r="A618" s="6" t="s">
        <v>8219</v>
      </c>
      <c r="B618" s="6">
        <v>5</v>
      </c>
      <c r="I618" s="6" t="s">
        <v>8221</v>
      </c>
      <c r="J618" s="6">
        <v>1</v>
      </c>
    </row>
    <row r="619" spans="1:10">
      <c r="A619" s="6" t="s">
        <v>8219</v>
      </c>
      <c r="B619" s="6">
        <v>73</v>
      </c>
      <c r="I619" s="6" t="s">
        <v>8221</v>
      </c>
      <c r="J619" s="6">
        <v>3</v>
      </c>
    </row>
    <row r="620" spans="1:10">
      <c r="A620" s="6" t="s">
        <v>8219</v>
      </c>
      <c r="B620" s="6">
        <v>148</v>
      </c>
      <c r="I620" s="6" t="s">
        <v>8221</v>
      </c>
      <c r="J620" s="6">
        <v>0</v>
      </c>
    </row>
    <row r="621" spans="1:10">
      <c r="A621" s="6" t="s">
        <v>8219</v>
      </c>
      <c r="B621" s="6">
        <v>93</v>
      </c>
      <c r="I621" s="6" t="s">
        <v>8221</v>
      </c>
      <c r="J621" s="6">
        <v>0</v>
      </c>
    </row>
    <row r="622" spans="1:10">
      <c r="A622" s="6" t="s">
        <v>8219</v>
      </c>
      <c r="B622" s="6">
        <v>63</v>
      </c>
      <c r="I622" s="6" t="s">
        <v>8221</v>
      </c>
      <c r="J622" s="6">
        <v>0</v>
      </c>
    </row>
    <row r="623" spans="1:10">
      <c r="A623" s="6" t="s">
        <v>8219</v>
      </c>
      <c r="B623" s="6">
        <v>134</v>
      </c>
      <c r="I623" s="6" t="s">
        <v>8221</v>
      </c>
      <c r="J623" s="6">
        <v>0</v>
      </c>
    </row>
    <row r="624" spans="1:10">
      <c r="A624" s="6" t="s">
        <v>8219</v>
      </c>
      <c r="B624" s="6">
        <v>14</v>
      </c>
      <c r="I624" s="6" t="s">
        <v>8221</v>
      </c>
      <c r="J624" s="6">
        <v>0</v>
      </c>
    </row>
    <row r="625" spans="1:10">
      <c r="A625" s="6" t="s">
        <v>8219</v>
      </c>
      <c r="B625" s="6">
        <v>78</v>
      </c>
      <c r="I625" s="6" t="s">
        <v>8221</v>
      </c>
      <c r="J625" s="6">
        <v>3</v>
      </c>
    </row>
    <row r="626" spans="1:10">
      <c r="A626" s="6" t="s">
        <v>8219</v>
      </c>
      <c r="B626" s="6">
        <v>112</v>
      </c>
      <c r="I626" s="6" t="s">
        <v>8221</v>
      </c>
      <c r="J626" s="6">
        <v>0</v>
      </c>
    </row>
    <row r="627" spans="1:10">
      <c r="A627" s="6" t="s">
        <v>8219</v>
      </c>
      <c r="B627" s="6">
        <v>34</v>
      </c>
      <c r="I627" s="6" t="s">
        <v>8221</v>
      </c>
      <c r="J627" s="6">
        <v>0</v>
      </c>
    </row>
    <row r="628" spans="1:10">
      <c r="A628" s="6" t="s">
        <v>8219</v>
      </c>
      <c r="B628" s="6">
        <v>19</v>
      </c>
      <c r="I628" s="6" t="s">
        <v>8221</v>
      </c>
      <c r="J628" s="6">
        <v>1</v>
      </c>
    </row>
    <row r="629" spans="1:10">
      <c r="A629" s="6" t="s">
        <v>8219</v>
      </c>
      <c r="B629" s="6">
        <v>13</v>
      </c>
      <c r="I629" s="6" t="s">
        <v>8221</v>
      </c>
      <c r="J629" s="6">
        <v>6</v>
      </c>
    </row>
    <row r="630" spans="1:10">
      <c r="A630" s="6" t="s">
        <v>8219</v>
      </c>
      <c r="B630" s="6">
        <v>104</v>
      </c>
      <c r="I630" s="6" t="s">
        <v>8221</v>
      </c>
      <c r="J630" s="6">
        <v>1</v>
      </c>
    </row>
    <row r="631" spans="1:10">
      <c r="A631" s="6" t="s">
        <v>8219</v>
      </c>
      <c r="B631" s="6">
        <v>52</v>
      </c>
      <c r="I631" s="6" t="s">
        <v>8221</v>
      </c>
      <c r="J631" s="6">
        <v>2</v>
      </c>
    </row>
    <row r="632" spans="1:10">
      <c r="A632" s="6" t="s">
        <v>8219</v>
      </c>
      <c r="B632" s="6">
        <v>17</v>
      </c>
      <c r="I632" s="6" t="s">
        <v>8221</v>
      </c>
      <c r="J632" s="6">
        <v>0</v>
      </c>
    </row>
    <row r="633" spans="1:10">
      <c r="A633" s="6" t="s">
        <v>8219</v>
      </c>
      <c r="B633" s="6">
        <v>82</v>
      </c>
      <c r="I633" s="6" t="s">
        <v>8221</v>
      </c>
      <c r="J633" s="6">
        <v>3</v>
      </c>
    </row>
    <row r="634" spans="1:10">
      <c r="A634" s="6" t="s">
        <v>8219</v>
      </c>
      <c r="B634" s="6">
        <v>73</v>
      </c>
      <c r="I634" s="6" t="s">
        <v>8221</v>
      </c>
      <c r="J634" s="6">
        <v>3</v>
      </c>
    </row>
    <row r="635" spans="1:10">
      <c r="A635" s="6" t="s">
        <v>8219</v>
      </c>
      <c r="B635" s="6">
        <v>158</v>
      </c>
      <c r="I635" s="6" t="s">
        <v>8221</v>
      </c>
      <c r="J635" s="6">
        <v>0</v>
      </c>
    </row>
    <row r="636" spans="1:10">
      <c r="A636" s="6" t="s">
        <v>8219</v>
      </c>
      <c r="B636" s="6">
        <v>65</v>
      </c>
      <c r="I636" s="6" t="s">
        <v>8221</v>
      </c>
      <c r="J636" s="6">
        <v>6</v>
      </c>
    </row>
    <row r="637" spans="1:10">
      <c r="A637" s="6" t="s">
        <v>8219</v>
      </c>
      <c r="B637" s="6">
        <v>184</v>
      </c>
      <c r="I637" s="6" t="s">
        <v>8221</v>
      </c>
      <c r="J637" s="6">
        <v>0</v>
      </c>
    </row>
    <row r="638" spans="1:10">
      <c r="A638" s="6" t="s">
        <v>8219</v>
      </c>
      <c r="B638" s="6">
        <v>34</v>
      </c>
      <c r="I638" s="6" t="s">
        <v>8221</v>
      </c>
      <c r="J638" s="6">
        <v>19</v>
      </c>
    </row>
    <row r="639" spans="1:10">
      <c r="A639" s="6" t="s">
        <v>8219</v>
      </c>
      <c r="B639" s="6">
        <v>240</v>
      </c>
      <c r="I639" s="6" t="s">
        <v>8221</v>
      </c>
      <c r="J639" s="6">
        <v>1</v>
      </c>
    </row>
    <row r="640" spans="1:10">
      <c r="A640" s="6" t="s">
        <v>8219</v>
      </c>
      <c r="B640" s="6">
        <v>113</v>
      </c>
      <c r="I640" s="6" t="s">
        <v>8221</v>
      </c>
      <c r="J640" s="6">
        <v>2</v>
      </c>
    </row>
    <row r="641" spans="1:10">
      <c r="A641" s="6" t="s">
        <v>8219</v>
      </c>
      <c r="B641" s="6">
        <v>66</v>
      </c>
      <c r="I641" s="6" t="s">
        <v>8221</v>
      </c>
      <c r="J641" s="6">
        <v>0</v>
      </c>
    </row>
    <row r="642" spans="1:10">
      <c r="A642" s="6" t="s">
        <v>8219</v>
      </c>
      <c r="B642" s="6">
        <v>340</v>
      </c>
      <c r="I642" s="6" t="s">
        <v>8221</v>
      </c>
      <c r="J642" s="6">
        <v>11</v>
      </c>
    </row>
    <row r="643" spans="1:10">
      <c r="A643" s="6" t="s">
        <v>8219</v>
      </c>
      <c r="B643" s="6">
        <v>150</v>
      </c>
      <c r="I643" s="6" t="s">
        <v>8221</v>
      </c>
      <c r="J643" s="6">
        <v>0</v>
      </c>
    </row>
    <row r="644" spans="1:10">
      <c r="A644" s="6" t="s">
        <v>8219</v>
      </c>
      <c r="B644" s="6">
        <v>25</v>
      </c>
      <c r="I644" s="6" t="s">
        <v>8221</v>
      </c>
      <c r="J644" s="6">
        <v>0</v>
      </c>
    </row>
    <row r="645" spans="1:10">
      <c r="A645" s="6" t="s">
        <v>8219</v>
      </c>
      <c r="B645" s="6">
        <v>234</v>
      </c>
      <c r="I645" s="6" t="s">
        <v>8221</v>
      </c>
      <c r="J645" s="6">
        <v>1</v>
      </c>
    </row>
    <row r="646" spans="1:10">
      <c r="A646" s="6" t="s">
        <v>8219</v>
      </c>
      <c r="B646" s="6">
        <v>2602</v>
      </c>
      <c r="I646" s="6" t="s">
        <v>8221</v>
      </c>
      <c r="J646" s="6">
        <v>3</v>
      </c>
    </row>
    <row r="647" spans="1:10">
      <c r="A647" s="6" t="s">
        <v>8219</v>
      </c>
      <c r="B647" s="6">
        <v>248</v>
      </c>
      <c r="I647" s="6" t="s">
        <v>8221</v>
      </c>
      <c r="J647" s="6">
        <v>1</v>
      </c>
    </row>
    <row r="648" spans="1:10">
      <c r="A648" s="6" t="s">
        <v>8219</v>
      </c>
      <c r="B648" s="6">
        <v>600</v>
      </c>
      <c r="I648" s="6" t="s">
        <v>8221</v>
      </c>
      <c r="J648" s="6">
        <v>15</v>
      </c>
    </row>
    <row r="649" spans="1:10">
      <c r="A649" s="6" t="s">
        <v>8219</v>
      </c>
      <c r="B649" s="6">
        <v>293</v>
      </c>
      <c r="I649" s="6" t="s">
        <v>8221</v>
      </c>
      <c r="J649" s="6">
        <v>2</v>
      </c>
    </row>
    <row r="650" spans="1:10">
      <c r="A650" s="6" t="s">
        <v>8219</v>
      </c>
      <c r="B650" s="6">
        <v>321</v>
      </c>
      <c r="I650" s="6" t="s">
        <v>8221</v>
      </c>
      <c r="J650" s="6">
        <v>1</v>
      </c>
    </row>
    <row r="651" spans="1:10">
      <c r="A651" s="6" t="s">
        <v>8219</v>
      </c>
      <c r="B651" s="6">
        <v>81</v>
      </c>
      <c r="I651" s="6" t="s">
        <v>8221</v>
      </c>
      <c r="J651" s="6">
        <v>1</v>
      </c>
    </row>
    <row r="652" spans="1:10">
      <c r="A652" s="6" t="s">
        <v>8219</v>
      </c>
      <c r="B652" s="6">
        <v>343</v>
      </c>
      <c r="I652" s="6" t="s">
        <v>8221</v>
      </c>
      <c r="J652" s="6">
        <v>0</v>
      </c>
    </row>
    <row r="653" spans="1:10">
      <c r="A653" s="6" t="s">
        <v>8219</v>
      </c>
      <c r="B653" s="6">
        <v>336</v>
      </c>
      <c r="I653" s="6" t="s">
        <v>8221</v>
      </c>
      <c r="J653" s="6">
        <v>1</v>
      </c>
    </row>
    <row r="654" spans="1:10">
      <c r="A654" s="6" t="s">
        <v>8219</v>
      </c>
      <c r="B654" s="6">
        <v>47</v>
      </c>
      <c r="I654" s="6" t="s">
        <v>8221</v>
      </c>
      <c r="J654" s="6">
        <v>11</v>
      </c>
    </row>
    <row r="655" spans="1:10">
      <c r="A655" s="6" t="s">
        <v>8219</v>
      </c>
      <c r="B655" s="6">
        <v>76</v>
      </c>
      <c r="I655" s="6" t="s">
        <v>8221</v>
      </c>
      <c r="J655" s="6">
        <v>0</v>
      </c>
    </row>
    <row r="656" spans="1:10">
      <c r="A656" s="6" t="s">
        <v>8219</v>
      </c>
      <c r="B656" s="6">
        <v>441</v>
      </c>
      <c r="I656" s="6" t="s">
        <v>8221</v>
      </c>
      <c r="J656" s="6">
        <v>1</v>
      </c>
    </row>
    <row r="657" spans="1:10">
      <c r="A657" s="6" t="s">
        <v>8219</v>
      </c>
      <c r="B657" s="6">
        <v>916</v>
      </c>
      <c r="I657" s="6" t="s">
        <v>8221</v>
      </c>
      <c r="J657" s="6">
        <v>6</v>
      </c>
    </row>
    <row r="658" spans="1:10">
      <c r="A658" s="6" t="s">
        <v>8219</v>
      </c>
      <c r="B658" s="6">
        <v>369</v>
      </c>
      <c r="I658" s="6" t="s">
        <v>8221</v>
      </c>
      <c r="J658" s="6">
        <v>7</v>
      </c>
    </row>
    <row r="659" spans="1:10">
      <c r="A659" s="6" t="s">
        <v>8219</v>
      </c>
      <c r="B659" s="6">
        <v>20242</v>
      </c>
      <c r="I659" s="6" t="s">
        <v>8221</v>
      </c>
      <c r="J659" s="6">
        <v>0</v>
      </c>
    </row>
    <row r="660" spans="1:10">
      <c r="A660" s="6" t="s">
        <v>8219</v>
      </c>
      <c r="B660" s="6">
        <v>71</v>
      </c>
      <c r="I660" s="6" t="s">
        <v>8221</v>
      </c>
      <c r="J660" s="6">
        <v>16</v>
      </c>
    </row>
    <row r="661" spans="1:10">
      <c r="A661" s="6" t="s">
        <v>8219</v>
      </c>
      <c r="B661" s="6">
        <v>635</v>
      </c>
      <c r="I661" s="6" t="s">
        <v>8221</v>
      </c>
      <c r="J661" s="6">
        <v>0</v>
      </c>
    </row>
    <row r="662" spans="1:10">
      <c r="A662" s="6" t="s">
        <v>8219</v>
      </c>
      <c r="B662" s="6">
        <v>885</v>
      </c>
      <c r="I662" s="6" t="s">
        <v>8221</v>
      </c>
      <c r="J662" s="6">
        <v>0</v>
      </c>
    </row>
    <row r="663" spans="1:10">
      <c r="A663" s="6" t="s">
        <v>8219</v>
      </c>
      <c r="B663" s="6">
        <v>329</v>
      </c>
      <c r="I663" s="6" t="s">
        <v>8221</v>
      </c>
      <c r="J663" s="6">
        <v>0</v>
      </c>
    </row>
    <row r="664" spans="1:10">
      <c r="A664" s="6" t="s">
        <v>8219</v>
      </c>
      <c r="B664" s="6">
        <v>71</v>
      </c>
      <c r="I664" s="6" t="s">
        <v>8221</v>
      </c>
      <c r="J664" s="6">
        <v>12</v>
      </c>
    </row>
    <row r="665" spans="1:10">
      <c r="A665" s="6" t="s">
        <v>8219</v>
      </c>
      <c r="B665" s="6">
        <v>269</v>
      </c>
      <c r="I665" s="6" t="s">
        <v>8221</v>
      </c>
      <c r="J665" s="6">
        <v>1</v>
      </c>
    </row>
    <row r="666" spans="1:10">
      <c r="A666" s="6" t="s">
        <v>8219</v>
      </c>
      <c r="B666" s="6">
        <v>345</v>
      </c>
      <c r="I666" s="6" t="s">
        <v>8221</v>
      </c>
      <c r="J666" s="6">
        <v>3</v>
      </c>
    </row>
    <row r="667" spans="1:10">
      <c r="A667" s="6" t="s">
        <v>8219</v>
      </c>
      <c r="B667" s="6">
        <v>43</v>
      </c>
      <c r="I667" s="6" t="s">
        <v>8221</v>
      </c>
      <c r="J667" s="6">
        <v>1</v>
      </c>
    </row>
    <row r="668" spans="1:10">
      <c r="A668" s="6" t="s">
        <v>8219</v>
      </c>
      <c r="B668" s="6">
        <v>33</v>
      </c>
      <c r="I668" s="6" t="s">
        <v>8221</v>
      </c>
      <c r="J668" s="6">
        <v>4</v>
      </c>
    </row>
    <row r="669" spans="1:10">
      <c r="A669" s="6" t="s">
        <v>8219</v>
      </c>
      <c r="B669" s="6">
        <v>211</v>
      </c>
      <c r="I669" s="6" t="s">
        <v>8221</v>
      </c>
      <c r="J669" s="6">
        <v>1</v>
      </c>
    </row>
    <row r="670" spans="1:10">
      <c r="A670" s="6" t="s">
        <v>8219</v>
      </c>
      <c r="B670" s="6">
        <v>196</v>
      </c>
      <c r="I670" s="6" t="s">
        <v>8221</v>
      </c>
      <c r="J670" s="6">
        <v>3</v>
      </c>
    </row>
    <row r="671" spans="1:10">
      <c r="A671" s="6" t="s">
        <v>8219</v>
      </c>
      <c r="B671" s="6">
        <v>405</v>
      </c>
      <c r="I671" s="6" t="s">
        <v>8221</v>
      </c>
      <c r="J671" s="6">
        <v>1</v>
      </c>
    </row>
    <row r="672" spans="1:10">
      <c r="A672" s="6" t="s">
        <v>8219</v>
      </c>
      <c r="B672" s="6">
        <v>206</v>
      </c>
      <c r="I672" s="6" t="s">
        <v>8221</v>
      </c>
      <c r="J672" s="6">
        <v>0</v>
      </c>
    </row>
    <row r="673" spans="1:10">
      <c r="A673" s="6" t="s">
        <v>8219</v>
      </c>
      <c r="B673" s="6">
        <v>335</v>
      </c>
      <c r="I673" s="6" t="s">
        <v>8221</v>
      </c>
      <c r="J673" s="6">
        <v>12</v>
      </c>
    </row>
    <row r="674" spans="1:10">
      <c r="A674" s="6" t="s">
        <v>8219</v>
      </c>
      <c r="B674" s="6">
        <v>215</v>
      </c>
      <c r="I674" s="6" t="s">
        <v>8221</v>
      </c>
      <c r="J674" s="6">
        <v>0</v>
      </c>
    </row>
    <row r="675" spans="1:10">
      <c r="A675" s="6" t="s">
        <v>8219</v>
      </c>
      <c r="B675" s="6">
        <v>176</v>
      </c>
      <c r="I675" s="6" t="s">
        <v>8221</v>
      </c>
      <c r="J675" s="6">
        <v>1</v>
      </c>
    </row>
    <row r="676" spans="1:10">
      <c r="A676" s="6" t="s">
        <v>8219</v>
      </c>
      <c r="B676" s="6">
        <v>555</v>
      </c>
      <c r="I676" s="6" t="s">
        <v>8221</v>
      </c>
      <c r="J676" s="6">
        <v>0</v>
      </c>
    </row>
    <row r="677" spans="1:10">
      <c r="A677" s="6" t="s">
        <v>8219</v>
      </c>
      <c r="B677" s="6">
        <v>116</v>
      </c>
      <c r="I677" s="6" t="s">
        <v>8221</v>
      </c>
      <c r="J677" s="6">
        <v>0</v>
      </c>
    </row>
    <row r="678" spans="1:10">
      <c r="A678" s="6" t="s">
        <v>8219</v>
      </c>
      <c r="B678" s="6">
        <v>615</v>
      </c>
      <c r="I678" s="6" t="s">
        <v>8221</v>
      </c>
      <c r="J678" s="6">
        <v>2</v>
      </c>
    </row>
    <row r="679" spans="1:10">
      <c r="A679" s="6" t="s">
        <v>8219</v>
      </c>
      <c r="B679" s="6">
        <v>236</v>
      </c>
      <c r="I679" s="6" t="s">
        <v>8221</v>
      </c>
      <c r="J679" s="6">
        <v>92</v>
      </c>
    </row>
    <row r="680" spans="1:10">
      <c r="A680" s="6" t="s">
        <v>8219</v>
      </c>
      <c r="B680" s="6">
        <v>145</v>
      </c>
      <c r="I680" s="6" t="s">
        <v>8221</v>
      </c>
      <c r="J680" s="6">
        <v>0</v>
      </c>
    </row>
    <row r="681" spans="1:10">
      <c r="A681" s="6" t="s">
        <v>8219</v>
      </c>
      <c r="B681" s="6">
        <v>167</v>
      </c>
      <c r="I681" s="6" t="s">
        <v>8221</v>
      </c>
      <c r="J681" s="6">
        <v>3</v>
      </c>
    </row>
    <row r="682" spans="1:10">
      <c r="A682" s="6" t="s">
        <v>8219</v>
      </c>
      <c r="B682" s="6">
        <v>235</v>
      </c>
      <c r="I682" s="6" t="s">
        <v>8221</v>
      </c>
      <c r="J682" s="6">
        <v>10</v>
      </c>
    </row>
    <row r="683" spans="1:10">
      <c r="A683" s="6" t="s">
        <v>8219</v>
      </c>
      <c r="B683" s="6">
        <v>452</v>
      </c>
      <c r="I683" s="6" t="s">
        <v>8221</v>
      </c>
      <c r="J683" s="6">
        <v>7</v>
      </c>
    </row>
    <row r="684" spans="1:10">
      <c r="A684" s="6" t="s">
        <v>8219</v>
      </c>
      <c r="B684" s="6">
        <v>241</v>
      </c>
      <c r="I684" s="6" t="s">
        <v>8221</v>
      </c>
      <c r="J684" s="6">
        <v>3</v>
      </c>
    </row>
    <row r="685" spans="1:10">
      <c r="A685" s="6" t="s">
        <v>8219</v>
      </c>
      <c r="B685" s="6">
        <v>28</v>
      </c>
      <c r="I685" s="6" t="s">
        <v>8221</v>
      </c>
      <c r="J685" s="6">
        <v>0</v>
      </c>
    </row>
    <row r="686" spans="1:10">
      <c r="A686" s="6" t="s">
        <v>8219</v>
      </c>
      <c r="B686" s="6">
        <v>140</v>
      </c>
      <c r="I686" s="6" t="s">
        <v>8221</v>
      </c>
      <c r="J686" s="6">
        <v>1</v>
      </c>
    </row>
    <row r="687" spans="1:10">
      <c r="A687" s="6" t="s">
        <v>8219</v>
      </c>
      <c r="B687" s="6">
        <v>280</v>
      </c>
      <c r="I687" s="6" t="s">
        <v>8221</v>
      </c>
      <c r="J687" s="6">
        <v>0</v>
      </c>
    </row>
    <row r="688" spans="1:10">
      <c r="A688" s="6" t="s">
        <v>8219</v>
      </c>
      <c r="B688" s="6">
        <v>70</v>
      </c>
      <c r="I688" s="6" t="s">
        <v>8221</v>
      </c>
      <c r="J688" s="6">
        <v>9</v>
      </c>
    </row>
    <row r="689" spans="1:10">
      <c r="A689" s="6" t="s">
        <v>8219</v>
      </c>
      <c r="B689" s="6">
        <v>160</v>
      </c>
      <c r="I689" s="6" t="s">
        <v>8221</v>
      </c>
      <c r="J689" s="6">
        <v>2</v>
      </c>
    </row>
    <row r="690" spans="1:10">
      <c r="A690" s="6" t="s">
        <v>8219</v>
      </c>
      <c r="B690" s="6">
        <v>141</v>
      </c>
      <c r="I690" s="6" t="s">
        <v>8221</v>
      </c>
      <c r="J690" s="6">
        <v>1</v>
      </c>
    </row>
    <row r="691" spans="1:10">
      <c r="A691" s="6" t="s">
        <v>8219</v>
      </c>
      <c r="B691" s="6">
        <v>874</v>
      </c>
      <c r="I691" s="6" t="s">
        <v>8221</v>
      </c>
      <c r="J691" s="6">
        <v>2</v>
      </c>
    </row>
    <row r="692" spans="1:10">
      <c r="A692" s="6" t="s">
        <v>8219</v>
      </c>
      <c r="B692" s="6">
        <v>73</v>
      </c>
      <c r="I692" s="6" t="s">
        <v>8221</v>
      </c>
      <c r="J692" s="6">
        <v>11</v>
      </c>
    </row>
    <row r="693" spans="1:10">
      <c r="A693" s="6" t="s">
        <v>8219</v>
      </c>
      <c r="B693" s="6">
        <v>294</v>
      </c>
      <c r="I693" s="6" t="s">
        <v>8221</v>
      </c>
      <c r="J693" s="6">
        <v>0</v>
      </c>
    </row>
    <row r="694" spans="1:10">
      <c r="A694" s="6" t="s">
        <v>8219</v>
      </c>
      <c r="B694" s="6">
        <v>740</v>
      </c>
      <c r="I694" s="6" t="s">
        <v>8221</v>
      </c>
      <c r="J694" s="6">
        <v>0</v>
      </c>
    </row>
    <row r="695" spans="1:10">
      <c r="A695" s="6" t="s">
        <v>8219</v>
      </c>
      <c r="B695" s="6">
        <v>369</v>
      </c>
      <c r="I695" s="6" t="s">
        <v>8221</v>
      </c>
      <c r="J695" s="6">
        <v>9</v>
      </c>
    </row>
    <row r="696" spans="1:10">
      <c r="A696" s="6" t="s">
        <v>8219</v>
      </c>
      <c r="B696" s="6">
        <v>110</v>
      </c>
      <c r="I696" s="6" t="s">
        <v>8221</v>
      </c>
      <c r="J696" s="6">
        <v>0</v>
      </c>
    </row>
    <row r="697" spans="1:10">
      <c r="A697" s="6" t="s">
        <v>8219</v>
      </c>
      <c r="B697" s="6">
        <v>455</v>
      </c>
      <c r="I697" s="6" t="s">
        <v>8221</v>
      </c>
      <c r="J697" s="6">
        <v>4</v>
      </c>
    </row>
    <row r="698" spans="1:10">
      <c r="A698" s="6" t="s">
        <v>8219</v>
      </c>
      <c r="B698" s="6">
        <v>224</v>
      </c>
      <c r="I698" s="6" t="s">
        <v>8221</v>
      </c>
      <c r="J698" s="6">
        <v>1</v>
      </c>
    </row>
    <row r="699" spans="1:10">
      <c r="A699" s="6" t="s">
        <v>8219</v>
      </c>
      <c r="B699" s="6">
        <v>46</v>
      </c>
      <c r="I699" s="6" t="s">
        <v>8221</v>
      </c>
      <c r="J699" s="6">
        <v>2</v>
      </c>
    </row>
    <row r="700" spans="1:10">
      <c r="A700" s="6" t="s">
        <v>8219</v>
      </c>
      <c r="B700" s="6">
        <v>284</v>
      </c>
      <c r="I700" s="6" t="s">
        <v>8221</v>
      </c>
      <c r="J700" s="6">
        <v>0</v>
      </c>
    </row>
    <row r="701" spans="1:10">
      <c r="A701" s="6" t="s">
        <v>8219</v>
      </c>
      <c r="B701" s="6">
        <v>98</v>
      </c>
      <c r="I701" s="6" t="s">
        <v>8221</v>
      </c>
      <c r="J701" s="6">
        <v>1</v>
      </c>
    </row>
    <row r="702" spans="1:10">
      <c r="A702" s="6" t="s">
        <v>8219</v>
      </c>
      <c r="B702" s="6">
        <v>56</v>
      </c>
      <c r="I702" s="6" t="s">
        <v>8221</v>
      </c>
      <c r="J702" s="6">
        <v>17</v>
      </c>
    </row>
    <row r="703" spans="1:10">
      <c r="A703" s="6" t="s">
        <v>8219</v>
      </c>
      <c r="B703" s="6">
        <v>32</v>
      </c>
      <c r="I703" s="6" t="s">
        <v>8221</v>
      </c>
      <c r="J703" s="6">
        <v>2</v>
      </c>
    </row>
    <row r="704" spans="1:10">
      <c r="A704" s="6" t="s">
        <v>8219</v>
      </c>
      <c r="B704" s="6">
        <v>30</v>
      </c>
      <c r="I704" s="6" t="s">
        <v>8221</v>
      </c>
      <c r="J704" s="6">
        <v>3</v>
      </c>
    </row>
    <row r="705" spans="1:10">
      <c r="A705" s="6" t="s">
        <v>8219</v>
      </c>
      <c r="B705" s="6">
        <v>70</v>
      </c>
      <c r="I705" s="6" t="s">
        <v>8221</v>
      </c>
      <c r="J705" s="6">
        <v>41</v>
      </c>
    </row>
    <row r="706" spans="1:10">
      <c r="A706" s="6" t="s">
        <v>8219</v>
      </c>
      <c r="B706" s="6">
        <v>44</v>
      </c>
      <c r="I706" s="6" t="s">
        <v>8221</v>
      </c>
      <c r="J706" s="6">
        <v>2</v>
      </c>
    </row>
    <row r="707" spans="1:10">
      <c r="A707" s="6" t="s">
        <v>8219</v>
      </c>
      <c r="B707" s="6">
        <v>92</v>
      </c>
      <c r="I707" s="6" t="s">
        <v>8221</v>
      </c>
      <c r="J707" s="6">
        <v>3</v>
      </c>
    </row>
    <row r="708" spans="1:10">
      <c r="A708" s="6" t="s">
        <v>8219</v>
      </c>
      <c r="B708" s="6">
        <v>205</v>
      </c>
      <c r="I708" s="6" t="s">
        <v>8221</v>
      </c>
      <c r="J708" s="6">
        <v>8</v>
      </c>
    </row>
    <row r="709" spans="1:10">
      <c r="A709" s="6" t="s">
        <v>8219</v>
      </c>
      <c r="B709" s="6">
        <v>23</v>
      </c>
      <c r="I709" s="6" t="s">
        <v>8221</v>
      </c>
      <c r="J709" s="6">
        <v>0</v>
      </c>
    </row>
    <row r="710" spans="1:10">
      <c r="A710" s="6" t="s">
        <v>8219</v>
      </c>
      <c r="B710" s="6">
        <v>4</v>
      </c>
      <c r="I710" s="6" t="s">
        <v>8221</v>
      </c>
      <c r="J710" s="6">
        <v>1</v>
      </c>
    </row>
    <row r="711" spans="1:10">
      <c r="A711" s="6" t="s">
        <v>8219</v>
      </c>
      <c r="B711" s="6">
        <v>112</v>
      </c>
      <c r="I711" s="6" t="s">
        <v>8221</v>
      </c>
      <c r="J711" s="6">
        <v>3</v>
      </c>
    </row>
    <row r="712" spans="1:10">
      <c r="A712" s="6" t="s">
        <v>8219</v>
      </c>
      <c r="B712" s="6">
        <v>27</v>
      </c>
      <c r="I712" s="6" t="s">
        <v>8221</v>
      </c>
      <c r="J712" s="6">
        <v>4</v>
      </c>
    </row>
    <row r="713" spans="1:10">
      <c r="A713" s="6" t="s">
        <v>8219</v>
      </c>
      <c r="B713" s="6">
        <v>11</v>
      </c>
      <c r="I713" s="6" t="s">
        <v>8221</v>
      </c>
      <c r="J713" s="6">
        <v>9</v>
      </c>
    </row>
    <row r="714" spans="1:10">
      <c r="A714" s="6" t="s">
        <v>8219</v>
      </c>
      <c r="B714" s="6">
        <v>26</v>
      </c>
      <c r="I714" s="6" t="s">
        <v>8221</v>
      </c>
      <c r="J714" s="6">
        <v>16</v>
      </c>
    </row>
    <row r="715" spans="1:10">
      <c r="A715" s="6" t="s">
        <v>8219</v>
      </c>
      <c r="B715" s="6">
        <v>77</v>
      </c>
      <c r="I715" s="6" t="s">
        <v>8221</v>
      </c>
      <c r="J715" s="6">
        <v>1</v>
      </c>
    </row>
    <row r="716" spans="1:10">
      <c r="A716" s="6" t="s">
        <v>8219</v>
      </c>
      <c r="B716" s="6">
        <v>136</v>
      </c>
      <c r="I716" s="6" t="s">
        <v>8221</v>
      </c>
      <c r="J716" s="6">
        <v>7</v>
      </c>
    </row>
    <row r="717" spans="1:10">
      <c r="A717" s="6" t="s">
        <v>8219</v>
      </c>
      <c r="B717" s="6">
        <v>157</v>
      </c>
      <c r="I717" s="6" t="s">
        <v>8221</v>
      </c>
      <c r="J717" s="6">
        <v>0</v>
      </c>
    </row>
    <row r="718" spans="1:10">
      <c r="A718" s="6" t="s">
        <v>8219</v>
      </c>
      <c r="B718" s="6">
        <v>158</v>
      </c>
      <c r="I718" s="6" t="s">
        <v>8221</v>
      </c>
      <c r="J718" s="6">
        <v>0</v>
      </c>
    </row>
    <row r="719" spans="1:10">
      <c r="A719" s="6" t="s">
        <v>8219</v>
      </c>
      <c r="B719" s="6">
        <v>27</v>
      </c>
      <c r="I719" s="6" t="s">
        <v>8221</v>
      </c>
      <c r="J719" s="6">
        <v>0</v>
      </c>
    </row>
    <row r="720" spans="1:10">
      <c r="A720" s="6" t="s">
        <v>8219</v>
      </c>
      <c r="B720" s="6">
        <v>23</v>
      </c>
      <c r="I720" s="6" t="s">
        <v>8221</v>
      </c>
      <c r="J720" s="6">
        <v>0</v>
      </c>
    </row>
    <row r="721" spans="1:10">
      <c r="A721" s="6" t="s">
        <v>8219</v>
      </c>
      <c r="B721" s="6">
        <v>17</v>
      </c>
      <c r="I721" s="6" t="s">
        <v>8221</v>
      </c>
      <c r="J721" s="6">
        <v>0</v>
      </c>
    </row>
    <row r="722" spans="1:10">
      <c r="A722" s="6" t="s">
        <v>8219</v>
      </c>
      <c r="B722" s="6">
        <v>37</v>
      </c>
      <c r="I722" s="6" t="s">
        <v>8221</v>
      </c>
      <c r="J722" s="6">
        <v>1</v>
      </c>
    </row>
    <row r="723" spans="1:10">
      <c r="A723" s="6" t="s">
        <v>8219</v>
      </c>
      <c r="B723" s="6">
        <v>65</v>
      </c>
      <c r="I723" s="6" t="s">
        <v>8221</v>
      </c>
      <c r="J723" s="6">
        <v>2</v>
      </c>
    </row>
    <row r="724" spans="1:10">
      <c r="A724" s="6" t="s">
        <v>8219</v>
      </c>
      <c r="B724" s="6">
        <v>18</v>
      </c>
      <c r="I724" s="6" t="s">
        <v>8221</v>
      </c>
      <c r="J724" s="6">
        <v>1</v>
      </c>
    </row>
    <row r="725" spans="1:10">
      <c r="A725" s="6" t="s">
        <v>8219</v>
      </c>
      <c r="B725" s="6">
        <v>25</v>
      </c>
      <c r="I725" s="6" t="s">
        <v>8221</v>
      </c>
      <c r="J725" s="6">
        <v>15</v>
      </c>
    </row>
    <row r="726" spans="1:10">
      <c r="A726" s="6" t="s">
        <v>8219</v>
      </c>
      <c r="B726" s="6">
        <v>104</v>
      </c>
      <c r="I726" s="6" t="s">
        <v>8221</v>
      </c>
      <c r="J726" s="6">
        <v>1</v>
      </c>
    </row>
    <row r="727" spans="1:10">
      <c r="A727" s="6" t="s">
        <v>8219</v>
      </c>
      <c r="B727" s="6">
        <v>108</v>
      </c>
      <c r="I727" s="6" t="s">
        <v>8221</v>
      </c>
      <c r="J727" s="6">
        <v>1</v>
      </c>
    </row>
    <row r="728" spans="1:10">
      <c r="A728" s="6" t="s">
        <v>8219</v>
      </c>
      <c r="B728" s="6">
        <v>38</v>
      </c>
      <c r="I728" s="6" t="s">
        <v>8221</v>
      </c>
      <c r="J728" s="6">
        <v>0</v>
      </c>
    </row>
    <row r="729" spans="1:10">
      <c r="A729" s="6" t="s">
        <v>8219</v>
      </c>
      <c r="B729" s="6">
        <v>88</v>
      </c>
      <c r="I729" s="6" t="s">
        <v>8221</v>
      </c>
      <c r="J729" s="6">
        <v>39</v>
      </c>
    </row>
    <row r="730" spans="1:10">
      <c r="A730" s="6" t="s">
        <v>8219</v>
      </c>
      <c r="B730" s="6">
        <v>82</v>
      </c>
      <c r="I730" s="6" t="s">
        <v>8221</v>
      </c>
      <c r="J730" s="6">
        <v>103</v>
      </c>
    </row>
    <row r="731" spans="1:10">
      <c r="A731" s="6" t="s">
        <v>8219</v>
      </c>
      <c r="B731" s="6">
        <v>126</v>
      </c>
      <c r="I731" s="6" t="s">
        <v>8221</v>
      </c>
      <c r="J731" s="6">
        <v>0</v>
      </c>
    </row>
    <row r="732" spans="1:10">
      <c r="A732" s="6" t="s">
        <v>8219</v>
      </c>
      <c r="B732" s="6">
        <v>133</v>
      </c>
      <c r="I732" s="6" t="s">
        <v>8221</v>
      </c>
      <c r="J732" s="6">
        <v>39</v>
      </c>
    </row>
    <row r="733" spans="1:10">
      <c r="A733" s="6" t="s">
        <v>8219</v>
      </c>
      <c r="B733" s="6">
        <v>47</v>
      </c>
      <c r="I733" s="6" t="s">
        <v>8221</v>
      </c>
      <c r="J733" s="6">
        <v>15</v>
      </c>
    </row>
    <row r="734" spans="1:10">
      <c r="A734" s="6" t="s">
        <v>8219</v>
      </c>
      <c r="B734" s="6">
        <v>58</v>
      </c>
      <c r="I734" s="6" t="s">
        <v>8221</v>
      </c>
      <c r="J734" s="6">
        <v>22</v>
      </c>
    </row>
    <row r="735" spans="1:10">
      <c r="A735" s="6" t="s">
        <v>8219</v>
      </c>
      <c r="B735" s="6">
        <v>32</v>
      </c>
      <c r="I735" s="6" t="s">
        <v>8221</v>
      </c>
      <c r="J735" s="6">
        <v>92</v>
      </c>
    </row>
    <row r="736" spans="1:10">
      <c r="A736" s="6" t="s">
        <v>8219</v>
      </c>
      <c r="B736" s="6">
        <v>37</v>
      </c>
      <c r="I736" s="6" t="s">
        <v>8221</v>
      </c>
      <c r="J736" s="6">
        <v>25</v>
      </c>
    </row>
    <row r="737" spans="1:10">
      <c r="A737" s="6" t="s">
        <v>8219</v>
      </c>
      <c r="B737" s="6">
        <v>87</v>
      </c>
      <c r="I737" s="6" t="s">
        <v>8221</v>
      </c>
      <c r="J737" s="6">
        <v>19</v>
      </c>
    </row>
    <row r="738" spans="1:10">
      <c r="A738" s="6" t="s">
        <v>8219</v>
      </c>
      <c r="B738" s="6">
        <v>15</v>
      </c>
      <c r="I738" s="6" t="s">
        <v>8221</v>
      </c>
      <c r="J738" s="6">
        <v>19</v>
      </c>
    </row>
    <row r="739" spans="1:10">
      <c r="A739" s="6" t="s">
        <v>8219</v>
      </c>
      <c r="B739" s="6">
        <v>27</v>
      </c>
      <c r="I739" s="6" t="s">
        <v>8221</v>
      </c>
      <c r="J739" s="6">
        <v>13</v>
      </c>
    </row>
    <row r="740" spans="1:10">
      <c r="A740" s="6" t="s">
        <v>8219</v>
      </c>
      <c r="B740" s="6">
        <v>19</v>
      </c>
      <c r="I740" s="6" t="s">
        <v>8221</v>
      </c>
      <c r="J740" s="6">
        <v>124</v>
      </c>
    </row>
    <row r="741" spans="1:10">
      <c r="A741" s="6" t="s">
        <v>8219</v>
      </c>
      <c r="B741" s="6">
        <v>17</v>
      </c>
      <c r="I741" s="6" t="s">
        <v>8221</v>
      </c>
      <c r="J741" s="6">
        <v>4</v>
      </c>
    </row>
    <row r="742" spans="1:10">
      <c r="A742" s="6" t="s">
        <v>8219</v>
      </c>
      <c r="B742" s="6">
        <v>26</v>
      </c>
      <c r="I742" s="6" t="s">
        <v>8221</v>
      </c>
      <c r="J742" s="6">
        <v>10</v>
      </c>
    </row>
    <row r="743" spans="1:10">
      <c r="A743" s="6" t="s">
        <v>8219</v>
      </c>
      <c r="B743" s="6">
        <v>28</v>
      </c>
      <c r="I743" s="6" t="s">
        <v>8221</v>
      </c>
      <c r="J743" s="6">
        <v>15</v>
      </c>
    </row>
    <row r="744" spans="1:10">
      <c r="A744" s="6" t="s">
        <v>8219</v>
      </c>
      <c r="B744" s="6">
        <v>37</v>
      </c>
      <c r="I744" s="6" t="s">
        <v>8221</v>
      </c>
      <c r="J744" s="6">
        <v>38</v>
      </c>
    </row>
    <row r="745" spans="1:10">
      <c r="A745" s="6" t="s">
        <v>8219</v>
      </c>
      <c r="B745" s="6">
        <v>128</v>
      </c>
      <c r="I745" s="6" t="s">
        <v>8221</v>
      </c>
      <c r="J745" s="6">
        <v>152</v>
      </c>
    </row>
    <row r="746" spans="1:10">
      <c r="A746" s="6" t="s">
        <v>8219</v>
      </c>
      <c r="B746" s="6">
        <v>10</v>
      </c>
      <c r="I746" s="6" t="s">
        <v>8221</v>
      </c>
      <c r="J746" s="6">
        <v>24</v>
      </c>
    </row>
    <row r="747" spans="1:10">
      <c r="A747" s="6" t="s">
        <v>8219</v>
      </c>
      <c r="B747" s="6">
        <v>83</v>
      </c>
      <c r="I747" s="6" t="s">
        <v>8221</v>
      </c>
      <c r="J747" s="6">
        <v>76</v>
      </c>
    </row>
    <row r="748" spans="1:10">
      <c r="A748" s="6" t="s">
        <v>8219</v>
      </c>
      <c r="B748" s="6">
        <v>46</v>
      </c>
      <c r="I748" s="6" t="s">
        <v>8221</v>
      </c>
      <c r="J748" s="6">
        <v>185</v>
      </c>
    </row>
    <row r="749" spans="1:10">
      <c r="A749" s="6" t="s">
        <v>8219</v>
      </c>
      <c r="B749" s="6">
        <v>90</v>
      </c>
      <c r="I749" s="6" t="s">
        <v>8221</v>
      </c>
      <c r="J749" s="6">
        <v>33</v>
      </c>
    </row>
    <row r="750" spans="1:10">
      <c r="A750" s="6" t="s">
        <v>8219</v>
      </c>
      <c r="B750" s="6">
        <v>81</v>
      </c>
      <c r="I750" s="6" t="s">
        <v>8221</v>
      </c>
      <c r="J750" s="6">
        <v>108</v>
      </c>
    </row>
    <row r="751" spans="1:10">
      <c r="A751" s="6" t="s">
        <v>8219</v>
      </c>
      <c r="B751" s="6">
        <v>32</v>
      </c>
      <c r="I751" s="6" t="s">
        <v>8221</v>
      </c>
      <c r="J751" s="6">
        <v>29</v>
      </c>
    </row>
    <row r="752" spans="1:10">
      <c r="A752" s="6" t="s">
        <v>8219</v>
      </c>
      <c r="B752" s="6">
        <v>20</v>
      </c>
      <c r="I752" s="6" t="s">
        <v>8221</v>
      </c>
      <c r="J752" s="6">
        <v>24</v>
      </c>
    </row>
    <row r="753" spans="1:10">
      <c r="A753" s="6" t="s">
        <v>8219</v>
      </c>
      <c r="B753" s="6">
        <v>70</v>
      </c>
      <c r="I753" s="6" t="s">
        <v>8221</v>
      </c>
      <c r="J753" s="6">
        <v>4</v>
      </c>
    </row>
    <row r="754" spans="1:10">
      <c r="A754" s="6" t="s">
        <v>8219</v>
      </c>
      <c r="B754" s="6">
        <v>168</v>
      </c>
      <c r="I754" s="6" t="s">
        <v>8221</v>
      </c>
      <c r="J754" s="6">
        <v>4</v>
      </c>
    </row>
    <row r="755" spans="1:10">
      <c r="A755" s="6" t="s">
        <v>8219</v>
      </c>
      <c r="B755" s="6">
        <v>34</v>
      </c>
      <c r="I755" s="6" t="s">
        <v>8221</v>
      </c>
      <c r="J755" s="6">
        <v>15</v>
      </c>
    </row>
    <row r="756" spans="1:10">
      <c r="A756" s="6" t="s">
        <v>8219</v>
      </c>
      <c r="B756" s="6">
        <v>48</v>
      </c>
      <c r="I756" s="6" t="s">
        <v>8221</v>
      </c>
      <c r="J756" s="6">
        <v>4</v>
      </c>
    </row>
    <row r="757" spans="1:10">
      <c r="A757" s="6" t="s">
        <v>8219</v>
      </c>
      <c r="B757" s="6">
        <v>48</v>
      </c>
      <c r="I757" s="6" t="s">
        <v>8221</v>
      </c>
      <c r="J757" s="6">
        <v>139</v>
      </c>
    </row>
    <row r="758" spans="1:10">
      <c r="A758" s="6" t="s">
        <v>8219</v>
      </c>
      <c r="B758" s="6">
        <v>221</v>
      </c>
      <c r="I758" s="6" t="s">
        <v>8221</v>
      </c>
      <c r="J758" s="6">
        <v>2</v>
      </c>
    </row>
    <row r="759" spans="1:10">
      <c r="A759" s="6" t="s">
        <v>8219</v>
      </c>
      <c r="B759" s="6">
        <v>107</v>
      </c>
      <c r="I759" s="6" t="s">
        <v>8221</v>
      </c>
      <c r="J759" s="6">
        <v>18</v>
      </c>
    </row>
    <row r="760" spans="1:10">
      <c r="A760" s="6" t="s">
        <v>8219</v>
      </c>
      <c r="B760" s="6">
        <v>45</v>
      </c>
      <c r="I760" s="6" t="s">
        <v>8221</v>
      </c>
      <c r="J760" s="6">
        <v>81</v>
      </c>
    </row>
    <row r="761" spans="1:10">
      <c r="A761" s="6" t="s">
        <v>8219</v>
      </c>
      <c r="B761" s="6">
        <v>36</v>
      </c>
      <c r="I761" s="6" t="s">
        <v>8221</v>
      </c>
      <c r="J761" s="6">
        <v>86</v>
      </c>
    </row>
    <row r="762" spans="1:10">
      <c r="A762" s="6" t="s">
        <v>8219</v>
      </c>
      <c r="B762" s="6">
        <v>101</v>
      </c>
      <c r="I762" s="6" t="s">
        <v>8221</v>
      </c>
      <c r="J762" s="6">
        <v>140</v>
      </c>
    </row>
    <row r="763" spans="1:10">
      <c r="A763" s="6" t="s">
        <v>8219</v>
      </c>
      <c r="B763" s="6">
        <v>62</v>
      </c>
      <c r="I763" s="6" t="s">
        <v>8221</v>
      </c>
      <c r="J763" s="6">
        <v>37</v>
      </c>
    </row>
    <row r="764" spans="1:10">
      <c r="A764" s="6" t="s">
        <v>8219</v>
      </c>
      <c r="B764" s="6">
        <v>32</v>
      </c>
      <c r="I764" s="6" t="s">
        <v>8221</v>
      </c>
      <c r="J764" s="6">
        <v>6</v>
      </c>
    </row>
    <row r="765" spans="1:10">
      <c r="A765" s="6" t="s">
        <v>8219</v>
      </c>
      <c r="B765" s="6">
        <v>89</v>
      </c>
      <c r="I765" s="6" t="s">
        <v>8221</v>
      </c>
      <c r="J765" s="6">
        <v>113</v>
      </c>
    </row>
    <row r="766" spans="1:10">
      <c r="A766" s="6" t="s">
        <v>8219</v>
      </c>
      <c r="B766" s="6">
        <v>93</v>
      </c>
      <c r="I766" s="6" t="s">
        <v>8221</v>
      </c>
      <c r="J766" s="6">
        <v>37</v>
      </c>
    </row>
    <row r="767" spans="1:10">
      <c r="A767" s="6" t="s">
        <v>8219</v>
      </c>
      <c r="B767" s="6">
        <v>98</v>
      </c>
      <c r="I767" s="6" t="s">
        <v>8221</v>
      </c>
      <c r="J767" s="6">
        <v>18</v>
      </c>
    </row>
    <row r="768" spans="1:10">
      <c r="A768" s="6" t="s">
        <v>8219</v>
      </c>
      <c r="B768" s="6">
        <v>82</v>
      </c>
      <c r="I768" s="6" t="s">
        <v>8221</v>
      </c>
      <c r="J768" s="6">
        <v>75</v>
      </c>
    </row>
    <row r="769" spans="1:10">
      <c r="A769" s="6" t="s">
        <v>8219</v>
      </c>
      <c r="B769" s="6">
        <v>116</v>
      </c>
      <c r="I769" s="6" t="s">
        <v>8221</v>
      </c>
      <c r="J769" s="6">
        <v>52</v>
      </c>
    </row>
    <row r="770" spans="1:10">
      <c r="A770" s="6" t="s">
        <v>8219</v>
      </c>
      <c r="B770" s="6">
        <v>52</v>
      </c>
      <c r="I770" s="6" t="s">
        <v>8221</v>
      </c>
      <c r="J770" s="6">
        <v>122</v>
      </c>
    </row>
    <row r="771" spans="1:10">
      <c r="A771" s="6" t="s">
        <v>8219</v>
      </c>
      <c r="B771" s="6">
        <v>23</v>
      </c>
      <c r="I771" s="6" t="s">
        <v>8221</v>
      </c>
      <c r="J771" s="6">
        <v>8</v>
      </c>
    </row>
    <row r="772" spans="1:10">
      <c r="A772" s="6" t="s">
        <v>8219</v>
      </c>
      <c r="B772" s="6">
        <v>77</v>
      </c>
      <c r="I772" s="6" t="s">
        <v>8221</v>
      </c>
      <c r="J772" s="6">
        <v>8</v>
      </c>
    </row>
    <row r="773" spans="1:10">
      <c r="A773" s="6" t="s">
        <v>8219</v>
      </c>
      <c r="B773" s="6">
        <v>49</v>
      </c>
      <c r="I773" s="6" t="s">
        <v>8221</v>
      </c>
      <c r="J773" s="6">
        <v>96</v>
      </c>
    </row>
    <row r="774" spans="1:10">
      <c r="A774" s="6" t="s">
        <v>8219</v>
      </c>
      <c r="B774" s="6">
        <v>59</v>
      </c>
      <c r="I774" s="6" t="s">
        <v>8221</v>
      </c>
      <c r="J774" s="6">
        <v>9</v>
      </c>
    </row>
    <row r="775" spans="1:10">
      <c r="A775" s="6" t="s">
        <v>8219</v>
      </c>
      <c r="B775" s="6">
        <v>113</v>
      </c>
      <c r="I775" s="6" t="s">
        <v>8221</v>
      </c>
      <c r="J775" s="6">
        <v>2</v>
      </c>
    </row>
    <row r="776" spans="1:10">
      <c r="A776" s="6" t="s">
        <v>8219</v>
      </c>
      <c r="B776" s="6">
        <v>34</v>
      </c>
      <c r="I776" s="6" t="s">
        <v>8221</v>
      </c>
      <c r="J776" s="6">
        <v>26</v>
      </c>
    </row>
    <row r="777" spans="1:10">
      <c r="A777" s="6" t="s">
        <v>8219</v>
      </c>
      <c r="B777" s="6">
        <v>42</v>
      </c>
      <c r="I777" s="6" t="s">
        <v>8221</v>
      </c>
      <c r="J777" s="6">
        <v>23</v>
      </c>
    </row>
    <row r="778" spans="1:10">
      <c r="A778" s="6" t="s">
        <v>8219</v>
      </c>
      <c r="B778" s="6">
        <v>42</v>
      </c>
      <c r="I778" s="6" t="s">
        <v>8221</v>
      </c>
      <c r="J778" s="6">
        <v>0</v>
      </c>
    </row>
    <row r="779" spans="1:10">
      <c r="A779" s="6" t="s">
        <v>8219</v>
      </c>
      <c r="B779" s="6">
        <v>49</v>
      </c>
      <c r="I779" s="6" t="s">
        <v>8221</v>
      </c>
      <c r="J779" s="6">
        <v>140</v>
      </c>
    </row>
    <row r="780" spans="1:10">
      <c r="A780" s="6" t="s">
        <v>8219</v>
      </c>
      <c r="B780" s="6">
        <v>56</v>
      </c>
      <c r="I780" s="6" t="s">
        <v>8221</v>
      </c>
      <c r="J780" s="6">
        <v>0</v>
      </c>
    </row>
    <row r="781" spans="1:10">
      <c r="A781" s="6" t="s">
        <v>8219</v>
      </c>
      <c r="B781" s="6">
        <v>25</v>
      </c>
      <c r="I781" s="6" t="s">
        <v>8221</v>
      </c>
      <c r="J781" s="6">
        <v>6</v>
      </c>
    </row>
    <row r="782" spans="1:10">
      <c r="A782" s="6" t="s">
        <v>8219</v>
      </c>
      <c r="B782" s="6">
        <v>52</v>
      </c>
      <c r="I782" s="6" t="s">
        <v>8221</v>
      </c>
      <c r="J782" s="6">
        <v>100</v>
      </c>
    </row>
    <row r="783" spans="1:10">
      <c r="A783" s="6" t="s">
        <v>8219</v>
      </c>
      <c r="B783" s="6">
        <v>34</v>
      </c>
      <c r="I783" s="6" t="s">
        <v>8221</v>
      </c>
      <c r="J783" s="6">
        <v>0</v>
      </c>
    </row>
    <row r="784" spans="1:10">
      <c r="A784" s="6" t="s">
        <v>8219</v>
      </c>
      <c r="B784" s="6">
        <v>67</v>
      </c>
      <c r="I784" s="6" t="s">
        <v>8221</v>
      </c>
      <c r="J784" s="6">
        <v>4</v>
      </c>
    </row>
    <row r="785" spans="1:10">
      <c r="A785" s="6" t="s">
        <v>8219</v>
      </c>
      <c r="B785" s="6">
        <v>70</v>
      </c>
      <c r="I785" s="6" t="s">
        <v>8221</v>
      </c>
      <c r="J785" s="6">
        <v>8</v>
      </c>
    </row>
    <row r="786" spans="1:10">
      <c r="A786" s="6" t="s">
        <v>8219</v>
      </c>
      <c r="B786" s="6">
        <v>89</v>
      </c>
      <c r="I786" s="6" t="s">
        <v>8221</v>
      </c>
      <c r="J786" s="6">
        <v>0</v>
      </c>
    </row>
    <row r="787" spans="1:10">
      <c r="A787" s="6" t="s">
        <v>8219</v>
      </c>
      <c r="B787" s="6">
        <v>107</v>
      </c>
      <c r="I787" s="6" t="s">
        <v>8221</v>
      </c>
      <c r="J787" s="6">
        <v>16</v>
      </c>
    </row>
    <row r="788" spans="1:10">
      <c r="A788" s="6" t="s">
        <v>8219</v>
      </c>
      <c r="B788" s="6">
        <v>159</v>
      </c>
      <c r="I788" s="6" t="s">
        <v>8221</v>
      </c>
      <c r="J788" s="6">
        <v>2</v>
      </c>
    </row>
    <row r="789" spans="1:10">
      <c r="A789" s="6" t="s">
        <v>8219</v>
      </c>
      <c r="B789" s="6">
        <v>181</v>
      </c>
      <c r="I789" s="6" t="s">
        <v>8221</v>
      </c>
      <c r="J789" s="6">
        <v>48</v>
      </c>
    </row>
    <row r="790" spans="1:10">
      <c r="A790" s="6" t="s">
        <v>8219</v>
      </c>
      <c r="B790" s="6">
        <v>131</v>
      </c>
      <c r="I790" s="6" t="s">
        <v>8221</v>
      </c>
      <c r="J790" s="6">
        <v>2</v>
      </c>
    </row>
    <row r="791" spans="1:10">
      <c r="A791" s="6" t="s">
        <v>8219</v>
      </c>
      <c r="B791" s="6">
        <v>125</v>
      </c>
      <c r="I791" s="6" t="s">
        <v>8221</v>
      </c>
      <c r="J791" s="6">
        <v>2</v>
      </c>
    </row>
    <row r="792" spans="1:10">
      <c r="A792" s="6" t="s">
        <v>8219</v>
      </c>
      <c r="B792" s="6">
        <v>61</v>
      </c>
      <c r="I792" s="6" t="s">
        <v>8221</v>
      </c>
      <c r="J792" s="6">
        <v>1</v>
      </c>
    </row>
    <row r="793" spans="1:10">
      <c r="A793" s="6" t="s">
        <v>8219</v>
      </c>
      <c r="B793" s="6">
        <v>90</v>
      </c>
      <c r="I793" s="6" t="s">
        <v>8221</v>
      </c>
      <c r="J793" s="6">
        <v>17</v>
      </c>
    </row>
    <row r="794" spans="1:10">
      <c r="A794" s="6" t="s">
        <v>8219</v>
      </c>
      <c r="B794" s="6">
        <v>35</v>
      </c>
      <c r="I794" s="6" t="s">
        <v>8221</v>
      </c>
      <c r="J794" s="6">
        <v>0</v>
      </c>
    </row>
    <row r="795" spans="1:10">
      <c r="A795" s="6" t="s">
        <v>8219</v>
      </c>
      <c r="B795" s="6">
        <v>90</v>
      </c>
      <c r="I795" s="6" t="s">
        <v>8221</v>
      </c>
      <c r="J795" s="6">
        <v>11</v>
      </c>
    </row>
    <row r="796" spans="1:10">
      <c r="A796" s="6" t="s">
        <v>8219</v>
      </c>
      <c r="B796" s="6">
        <v>4</v>
      </c>
      <c r="I796" s="6" t="s">
        <v>8221</v>
      </c>
      <c r="J796" s="6">
        <v>95</v>
      </c>
    </row>
    <row r="797" spans="1:10">
      <c r="A797" s="6" t="s">
        <v>8219</v>
      </c>
      <c r="B797" s="6">
        <v>120</v>
      </c>
      <c r="I797" s="6" t="s">
        <v>8221</v>
      </c>
      <c r="J797" s="6">
        <v>13</v>
      </c>
    </row>
    <row r="798" spans="1:10">
      <c r="A798" s="6" t="s">
        <v>8219</v>
      </c>
      <c r="B798" s="6">
        <v>14</v>
      </c>
      <c r="I798" s="6" t="s">
        <v>8221</v>
      </c>
      <c r="J798" s="6">
        <v>2</v>
      </c>
    </row>
    <row r="799" spans="1:10">
      <c r="A799" s="6" t="s">
        <v>8219</v>
      </c>
      <c r="B799" s="6">
        <v>27</v>
      </c>
      <c r="I799" s="6" t="s">
        <v>8221</v>
      </c>
      <c r="J799" s="6">
        <v>2</v>
      </c>
    </row>
    <row r="800" spans="1:10">
      <c r="A800" s="6" t="s">
        <v>8219</v>
      </c>
      <c r="B800" s="6">
        <v>49</v>
      </c>
      <c r="I800" s="6" t="s">
        <v>8221</v>
      </c>
      <c r="J800" s="6">
        <v>3</v>
      </c>
    </row>
    <row r="801" spans="1:10">
      <c r="A801" s="6" t="s">
        <v>8219</v>
      </c>
      <c r="B801" s="6">
        <v>102</v>
      </c>
      <c r="I801" s="6" t="s">
        <v>8221</v>
      </c>
      <c r="J801" s="6">
        <v>0</v>
      </c>
    </row>
    <row r="802" spans="1:10">
      <c r="A802" s="6" t="s">
        <v>8219</v>
      </c>
      <c r="B802" s="6">
        <v>3</v>
      </c>
      <c r="I802" s="6" t="s">
        <v>8221</v>
      </c>
      <c r="J802" s="6">
        <v>0</v>
      </c>
    </row>
    <row r="803" spans="1:10">
      <c r="A803" s="6" t="s">
        <v>8219</v>
      </c>
      <c r="B803" s="6">
        <v>25</v>
      </c>
      <c r="I803" s="6" t="s">
        <v>8221</v>
      </c>
      <c r="J803" s="6">
        <v>0</v>
      </c>
    </row>
    <row r="804" spans="1:10">
      <c r="A804" s="6" t="s">
        <v>8219</v>
      </c>
      <c r="B804" s="6">
        <v>118</v>
      </c>
      <c r="I804" s="6" t="s">
        <v>8221</v>
      </c>
      <c r="J804" s="6">
        <v>2</v>
      </c>
    </row>
    <row r="805" spans="1:10">
      <c r="A805" s="6" t="s">
        <v>8219</v>
      </c>
      <c r="B805" s="6">
        <v>57</v>
      </c>
      <c r="I805" s="6" t="s">
        <v>8221</v>
      </c>
      <c r="J805" s="6">
        <v>24</v>
      </c>
    </row>
    <row r="806" spans="1:10">
      <c r="A806" s="6" t="s">
        <v>8219</v>
      </c>
      <c r="B806" s="6">
        <v>11</v>
      </c>
      <c r="I806" s="6" t="s">
        <v>8221</v>
      </c>
      <c r="J806" s="6">
        <v>25</v>
      </c>
    </row>
    <row r="807" spans="1:10">
      <c r="A807" s="6" t="s">
        <v>8219</v>
      </c>
      <c r="B807" s="6">
        <v>33</v>
      </c>
      <c r="I807" s="6" t="s">
        <v>8221</v>
      </c>
      <c r="J807" s="6">
        <v>3</v>
      </c>
    </row>
    <row r="808" spans="1:10">
      <c r="A808" s="6" t="s">
        <v>8219</v>
      </c>
      <c r="B808" s="6">
        <v>40</v>
      </c>
      <c r="I808" s="6" t="s">
        <v>8221</v>
      </c>
      <c r="J808" s="6">
        <v>41</v>
      </c>
    </row>
    <row r="809" spans="1:10">
      <c r="A809" s="6" t="s">
        <v>8219</v>
      </c>
      <c r="B809" s="6">
        <v>50</v>
      </c>
      <c r="I809" s="6" t="s">
        <v>8221</v>
      </c>
      <c r="J809" s="6">
        <v>2</v>
      </c>
    </row>
    <row r="810" spans="1:10">
      <c r="A810" s="6" t="s">
        <v>8219</v>
      </c>
      <c r="B810" s="6">
        <v>38</v>
      </c>
      <c r="I810" s="6" t="s">
        <v>8221</v>
      </c>
      <c r="J810" s="6">
        <v>4</v>
      </c>
    </row>
    <row r="811" spans="1:10">
      <c r="A811" s="6" t="s">
        <v>8219</v>
      </c>
      <c r="B811" s="6">
        <v>96</v>
      </c>
      <c r="I811" s="6" t="s">
        <v>8221</v>
      </c>
      <c r="J811" s="6">
        <v>99</v>
      </c>
    </row>
    <row r="812" spans="1:10">
      <c r="A812" s="6" t="s">
        <v>8219</v>
      </c>
      <c r="B812" s="6">
        <v>48</v>
      </c>
      <c r="I812" s="6" t="s">
        <v>8221</v>
      </c>
      <c r="J812" s="6">
        <v>4</v>
      </c>
    </row>
    <row r="813" spans="1:10">
      <c r="A813" s="6" t="s">
        <v>8219</v>
      </c>
      <c r="B813" s="6">
        <v>33</v>
      </c>
      <c r="I813" s="6" t="s">
        <v>8221</v>
      </c>
      <c r="J813" s="6">
        <v>4</v>
      </c>
    </row>
    <row r="814" spans="1:10">
      <c r="A814" s="6" t="s">
        <v>8219</v>
      </c>
      <c r="B814" s="6">
        <v>226</v>
      </c>
      <c r="I814" s="6" t="s">
        <v>8221</v>
      </c>
      <c r="J814" s="6">
        <v>38</v>
      </c>
    </row>
    <row r="815" spans="1:10">
      <c r="A815" s="6" t="s">
        <v>8219</v>
      </c>
      <c r="B815" s="6">
        <v>14</v>
      </c>
      <c r="I815" s="6" t="s">
        <v>8221</v>
      </c>
      <c r="J815" s="6">
        <v>285</v>
      </c>
    </row>
    <row r="816" spans="1:10">
      <c r="A816" s="6" t="s">
        <v>8219</v>
      </c>
      <c r="B816" s="6">
        <v>20</v>
      </c>
      <c r="I816" s="6" t="s">
        <v>8221</v>
      </c>
      <c r="J816" s="6">
        <v>1</v>
      </c>
    </row>
    <row r="817" spans="1:10">
      <c r="A817" s="6" t="s">
        <v>8219</v>
      </c>
      <c r="B817" s="6">
        <v>25</v>
      </c>
      <c r="I817" s="6" t="s">
        <v>8221</v>
      </c>
      <c r="J817" s="6">
        <v>42</v>
      </c>
    </row>
    <row r="818" spans="1:10">
      <c r="A818" s="6" t="s">
        <v>8219</v>
      </c>
      <c r="B818" s="6">
        <v>90</v>
      </c>
      <c r="I818" s="6" t="s">
        <v>8221</v>
      </c>
      <c r="J818" s="6">
        <v>26</v>
      </c>
    </row>
    <row r="819" spans="1:10">
      <c r="A819" s="6" t="s">
        <v>8219</v>
      </c>
      <c r="B819" s="6">
        <v>11</v>
      </c>
      <c r="I819" s="6" t="s">
        <v>8221</v>
      </c>
      <c r="J819" s="6">
        <v>2</v>
      </c>
    </row>
    <row r="820" spans="1:10">
      <c r="A820" s="6" t="s">
        <v>8219</v>
      </c>
      <c r="B820" s="6">
        <v>55</v>
      </c>
      <c r="I820" s="6" t="s">
        <v>8221</v>
      </c>
      <c r="J820" s="6">
        <v>4</v>
      </c>
    </row>
    <row r="821" spans="1:10">
      <c r="A821" s="6" t="s">
        <v>8219</v>
      </c>
      <c r="B821" s="6">
        <v>30</v>
      </c>
      <c r="I821" s="6" t="s">
        <v>8221</v>
      </c>
      <c r="J821" s="6">
        <v>6</v>
      </c>
    </row>
    <row r="822" spans="1:10">
      <c r="A822" s="6" t="s">
        <v>8219</v>
      </c>
      <c r="B822" s="6">
        <v>28</v>
      </c>
      <c r="I822" s="6" t="s">
        <v>8221</v>
      </c>
      <c r="J822" s="6">
        <v>70</v>
      </c>
    </row>
    <row r="823" spans="1:10">
      <c r="A823" s="6" t="s">
        <v>8219</v>
      </c>
      <c r="B823" s="6">
        <v>45</v>
      </c>
      <c r="I823" s="6" t="s">
        <v>8221</v>
      </c>
      <c r="J823" s="6">
        <v>9</v>
      </c>
    </row>
    <row r="824" spans="1:10">
      <c r="A824" s="6" t="s">
        <v>8219</v>
      </c>
      <c r="B824" s="6">
        <v>13</v>
      </c>
      <c r="I824" s="6" t="s">
        <v>8221</v>
      </c>
      <c r="J824" s="6">
        <v>8</v>
      </c>
    </row>
    <row r="825" spans="1:10">
      <c r="A825" s="6" t="s">
        <v>8219</v>
      </c>
      <c r="B825" s="6">
        <v>40</v>
      </c>
      <c r="I825" s="6" t="s">
        <v>8221</v>
      </c>
      <c r="J825" s="6">
        <v>105</v>
      </c>
    </row>
    <row r="826" spans="1:10">
      <c r="A826" s="6" t="s">
        <v>8219</v>
      </c>
      <c r="B826" s="6">
        <v>21</v>
      </c>
      <c r="I826" s="6" t="s">
        <v>8221</v>
      </c>
      <c r="J826" s="6">
        <v>12</v>
      </c>
    </row>
    <row r="827" spans="1:10">
      <c r="A827" s="6" t="s">
        <v>8219</v>
      </c>
      <c r="B827" s="6">
        <v>134</v>
      </c>
      <c r="I827" s="6" t="s">
        <v>8221</v>
      </c>
      <c r="J827" s="6">
        <v>0</v>
      </c>
    </row>
    <row r="828" spans="1:10">
      <c r="A828" s="6" t="s">
        <v>8219</v>
      </c>
      <c r="B828" s="6">
        <v>20</v>
      </c>
      <c r="I828" s="6" t="s">
        <v>8221</v>
      </c>
      <c r="J828" s="6">
        <v>16</v>
      </c>
    </row>
    <row r="829" spans="1:10">
      <c r="A829" s="6" t="s">
        <v>8219</v>
      </c>
      <c r="B829" s="6">
        <v>19</v>
      </c>
      <c r="I829" s="6" t="s">
        <v>8221</v>
      </c>
      <c r="J829" s="6">
        <v>7</v>
      </c>
    </row>
    <row r="830" spans="1:10">
      <c r="A830" s="6" t="s">
        <v>8219</v>
      </c>
      <c r="B830" s="6">
        <v>209</v>
      </c>
      <c r="I830" s="6" t="s">
        <v>8221</v>
      </c>
      <c r="J830" s="6">
        <v>4</v>
      </c>
    </row>
    <row r="831" spans="1:10">
      <c r="A831" s="6" t="s">
        <v>8219</v>
      </c>
      <c r="B831" s="6">
        <v>38</v>
      </c>
      <c r="I831" s="6" t="s">
        <v>8221</v>
      </c>
      <c r="J831" s="6">
        <v>1</v>
      </c>
    </row>
    <row r="832" spans="1:10">
      <c r="A832" s="6" t="s">
        <v>8219</v>
      </c>
      <c r="B832" s="6">
        <v>24</v>
      </c>
      <c r="I832" s="6" t="s">
        <v>8221</v>
      </c>
      <c r="J832" s="6">
        <v>28</v>
      </c>
    </row>
    <row r="833" spans="1:10">
      <c r="A833" s="6" t="s">
        <v>8219</v>
      </c>
      <c r="B833" s="6">
        <v>8</v>
      </c>
      <c r="I833" s="6" t="s">
        <v>8221</v>
      </c>
      <c r="J833" s="6">
        <v>1</v>
      </c>
    </row>
    <row r="834" spans="1:10">
      <c r="A834" s="6" t="s">
        <v>8219</v>
      </c>
      <c r="B834" s="6">
        <v>179</v>
      </c>
      <c r="I834" s="6" t="s">
        <v>8221</v>
      </c>
      <c r="J834" s="6">
        <v>1</v>
      </c>
    </row>
    <row r="835" spans="1:10">
      <c r="A835" s="6" t="s">
        <v>8219</v>
      </c>
      <c r="B835" s="6">
        <v>26</v>
      </c>
      <c r="I835" s="6" t="s">
        <v>8221</v>
      </c>
      <c r="J835" s="6">
        <v>5</v>
      </c>
    </row>
    <row r="836" spans="1:10">
      <c r="A836" s="6" t="s">
        <v>8219</v>
      </c>
      <c r="B836" s="6">
        <v>131</v>
      </c>
      <c r="I836" s="6" t="s">
        <v>8221</v>
      </c>
      <c r="J836" s="6">
        <v>3</v>
      </c>
    </row>
    <row r="837" spans="1:10">
      <c r="A837" s="6" t="s">
        <v>8219</v>
      </c>
      <c r="B837" s="6">
        <v>14</v>
      </c>
      <c r="I837" s="6" t="s">
        <v>8221</v>
      </c>
      <c r="J837" s="6">
        <v>2</v>
      </c>
    </row>
    <row r="838" spans="1:10">
      <c r="A838" s="6" t="s">
        <v>8219</v>
      </c>
      <c r="B838" s="6">
        <v>174</v>
      </c>
      <c r="I838" s="6" t="s">
        <v>8221</v>
      </c>
      <c r="J838" s="6">
        <v>0</v>
      </c>
    </row>
    <row r="839" spans="1:10">
      <c r="A839" s="6" t="s">
        <v>8219</v>
      </c>
      <c r="B839" s="6">
        <v>191</v>
      </c>
      <c r="I839" s="6" t="s">
        <v>8221</v>
      </c>
      <c r="J839" s="6">
        <v>0</v>
      </c>
    </row>
    <row r="840" spans="1:10">
      <c r="A840" s="6" t="s">
        <v>8219</v>
      </c>
      <c r="B840" s="6">
        <v>38</v>
      </c>
      <c r="I840" s="6" t="s">
        <v>8221</v>
      </c>
      <c r="J840" s="6">
        <v>3</v>
      </c>
    </row>
    <row r="841" spans="1:10">
      <c r="A841" s="6" t="s">
        <v>8219</v>
      </c>
      <c r="B841" s="6">
        <v>22</v>
      </c>
      <c r="I841" s="6" t="s">
        <v>8221</v>
      </c>
      <c r="J841" s="6">
        <v>0</v>
      </c>
    </row>
    <row r="842" spans="1:10">
      <c r="A842" s="6" t="s">
        <v>8219</v>
      </c>
      <c r="B842" s="6">
        <v>149</v>
      </c>
      <c r="I842" s="6" t="s">
        <v>8221</v>
      </c>
      <c r="J842" s="6">
        <v>0</v>
      </c>
    </row>
    <row r="843" spans="1:10">
      <c r="A843" s="6" t="s">
        <v>8219</v>
      </c>
      <c r="B843" s="6">
        <v>56</v>
      </c>
      <c r="I843" s="6" t="s">
        <v>8221</v>
      </c>
      <c r="J843" s="6">
        <v>3</v>
      </c>
    </row>
    <row r="844" spans="1:10">
      <c r="A844" s="6" t="s">
        <v>8219</v>
      </c>
      <c r="B844" s="6">
        <v>19</v>
      </c>
      <c r="I844" s="6" t="s">
        <v>8221</v>
      </c>
      <c r="J844" s="6">
        <v>7</v>
      </c>
    </row>
    <row r="845" spans="1:10">
      <c r="A845" s="6" t="s">
        <v>8219</v>
      </c>
      <c r="B845" s="6">
        <v>70</v>
      </c>
      <c r="I845" s="6" t="s">
        <v>8221</v>
      </c>
      <c r="J845" s="6">
        <v>25</v>
      </c>
    </row>
    <row r="846" spans="1:10">
      <c r="A846" s="6" t="s">
        <v>8219</v>
      </c>
      <c r="B846" s="6">
        <v>81</v>
      </c>
      <c r="I846" s="6" t="s">
        <v>8221</v>
      </c>
      <c r="J846" s="6">
        <v>10</v>
      </c>
    </row>
    <row r="847" spans="1:10">
      <c r="A847" s="6" t="s">
        <v>8219</v>
      </c>
      <c r="B847" s="6">
        <v>32</v>
      </c>
      <c r="I847" s="6" t="s">
        <v>8221</v>
      </c>
      <c r="J847" s="6">
        <v>3</v>
      </c>
    </row>
    <row r="848" spans="1:10">
      <c r="A848" s="6" t="s">
        <v>8219</v>
      </c>
      <c r="B848" s="6">
        <v>26</v>
      </c>
      <c r="I848" s="6" t="s">
        <v>8221</v>
      </c>
      <c r="J848" s="6">
        <v>5</v>
      </c>
    </row>
    <row r="849" spans="1:10">
      <c r="A849" s="6" t="s">
        <v>8219</v>
      </c>
      <c r="B849" s="6">
        <v>105</v>
      </c>
      <c r="I849" s="6" t="s">
        <v>8221</v>
      </c>
      <c r="J849" s="6">
        <v>5</v>
      </c>
    </row>
    <row r="850" spans="1:10">
      <c r="A850" s="6" t="s">
        <v>8219</v>
      </c>
      <c r="B850" s="6">
        <v>29</v>
      </c>
      <c r="I850" s="6" t="s">
        <v>8221</v>
      </c>
      <c r="J850" s="6">
        <v>27</v>
      </c>
    </row>
    <row r="851" spans="1:10">
      <c r="A851" s="6" t="s">
        <v>8219</v>
      </c>
      <c r="B851" s="6">
        <v>8</v>
      </c>
      <c r="I851" s="6" t="s">
        <v>8221</v>
      </c>
      <c r="J851" s="6">
        <v>2</v>
      </c>
    </row>
    <row r="852" spans="1:10">
      <c r="A852" s="6" t="s">
        <v>8219</v>
      </c>
      <c r="B852" s="6">
        <v>89</v>
      </c>
      <c r="I852" s="6" t="s">
        <v>8221</v>
      </c>
      <c r="J852" s="6">
        <v>236</v>
      </c>
    </row>
    <row r="853" spans="1:10">
      <c r="A853" s="6" t="s">
        <v>8219</v>
      </c>
      <c r="B853" s="6">
        <v>44</v>
      </c>
      <c r="I853" s="6" t="s">
        <v>8221</v>
      </c>
      <c r="J853" s="6">
        <v>1</v>
      </c>
    </row>
    <row r="854" spans="1:10">
      <c r="A854" s="6" t="s">
        <v>8219</v>
      </c>
      <c r="B854" s="6">
        <v>246</v>
      </c>
      <c r="I854" s="6" t="s">
        <v>8221</v>
      </c>
      <c r="J854" s="6">
        <v>12</v>
      </c>
    </row>
    <row r="855" spans="1:10">
      <c r="A855" s="6" t="s">
        <v>8219</v>
      </c>
      <c r="B855" s="6">
        <v>120</v>
      </c>
      <c r="I855" s="6" t="s">
        <v>8221</v>
      </c>
      <c r="J855" s="6">
        <v>4</v>
      </c>
    </row>
    <row r="856" spans="1:10">
      <c r="A856" s="6" t="s">
        <v>8219</v>
      </c>
      <c r="B856" s="6">
        <v>26</v>
      </c>
      <c r="I856" s="6" t="s">
        <v>8221</v>
      </c>
      <c r="J856" s="6">
        <v>3</v>
      </c>
    </row>
    <row r="857" spans="1:10">
      <c r="A857" s="6" t="s">
        <v>8219</v>
      </c>
      <c r="B857" s="6">
        <v>45</v>
      </c>
      <c r="I857" s="6" t="s">
        <v>8221</v>
      </c>
      <c r="J857" s="6">
        <v>99</v>
      </c>
    </row>
    <row r="858" spans="1:10">
      <c r="A858" s="6" t="s">
        <v>8219</v>
      </c>
      <c r="B858" s="6">
        <v>20</v>
      </c>
      <c r="I858" s="6" t="s">
        <v>8221</v>
      </c>
      <c r="J858" s="6">
        <v>3</v>
      </c>
    </row>
    <row r="859" spans="1:10">
      <c r="A859" s="6" t="s">
        <v>8219</v>
      </c>
      <c r="B859" s="6">
        <v>47</v>
      </c>
      <c r="I859" s="6" t="s">
        <v>8221</v>
      </c>
      <c r="J859" s="6">
        <v>3</v>
      </c>
    </row>
    <row r="860" spans="1:10">
      <c r="A860" s="6" t="s">
        <v>8219</v>
      </c>
      <c r="B860" s="6">
        <v>13</v>
      </c>
      <c r="I860" s="6" t="s">
        <v>8221</v>
      </c>
      <c r="J860" s="6">
        <v>22</v>
      </c>
    </row>
    <row r="861" spans="1:10">
      <c r="A861" s="6" t="s">
        <v>8219</v>
      </c>
      <c r="B861" s="6">
        <v>183</v>
      </c>
      <c r="I861" s="6" t="s">
        <v>8221</v>
      </c>
      <c r="J861" s="6">
        <v>4</v>
      </c>
    </row>
    <row r="862" spans="1:10">
      <c r="A862" s="6" t="s">
        <v>8219</v>
      </c>
      <c r="B862" s="6">
        <v>21</v>
      </c>
      <c r="I862" s="6" t="s">
        <v>8221</v>
      </c>
      <c r="J862" s="6">
        <v>534</v>
      </c>
    </row>
    <row r="863" spans="1:10">
      <c r="A863" s="6" t="s">
        <v>8219</v>
      </c>
      <c r="B863" s="6">
        <v>42</v>
      </c>
      <c r="I863" s="6" t="s">
        <v>8221</v>
      </c>
      <c r="J863" s="6">
        <v>12</v>
      </c>
    </row>
    <row r="864" spans="1:10">
      <c r="A864" s="6" t="s">
        <v>8219</v>
      </c>
      <c r="B864" s="6">
        <v>54</v>
      </c>
      <c r="I864" s="6" t="s">
        <v>8221</v>
      </c>
      <c r="J864" s="6">
        <v>56</v>
      </c>
    </row>
    <row r="865" spans="1:10">
      <c r="A865" s="6" t="s">
        <v>8219</v>
      </c>
      <c r="B865" s="6">
        <v>38</v>
      </c>
      <c r="I865" s="6" t="s">
        <v>8221</v>
      </c>
      <c r="J865" s="6">
        <v>11</v>
      </c>
    </row>
    <row r="866" spans="1:10">
      <c r="A866" s="6" t="s">
        <v>8219</v>
      </c>
      <c r="B866" s="6">
        <v>64</v>
      </c>
      <c r="I866" s="6" t="s">
        <v>8221</v>
      </c>
      <c r="J866" s="6">
        <v>0</v>
      </c>
    </row>
    <row r="867" spans="1:10">
      <c r="A867" s="6" t="s">
        <v>8219</v>
      </c>
      <c r="B867" s="6">
        <v>13</v>
      </c>
      <c r="I867" s="6" t="s">
        <v>8221</v>
      </c>
      <c r="J867" s="6">
        <v>12</v>
      </c>
    </row>
    <row r="868" spans="1:10">
      <c r="A868" s="6" t="s">
        <v>8219</v>
      </c>
      <c r="B868" s="6">
        <v>33</v>
      </c>
      <c r="I868" s="6" t="s">
        <v>8221</v>
      </c>
      <c r="J868" s="6">
        <v>5</v>
      </c>
    </row>
    <row r="869" spans="1:10">
      <c r="A869" s="6" t="s">
        <v>8219</v>
      </c>
      <c r="B869" s="6">
        <v>52</v>
      </c>
      <c r="I869" s="6" t="s">
        <v>8221</v>
      </c>
      <c r="J869" s="6">
        <v>24</v>
      </c>
    </row>
    <row r="870" spans="1:10">
      <c r="A870" s="6" t="s">
        <v>8219</v>
      </c>
      <c r="B870" s="6">
        <v>107</v>
      </c>
      <c r="I870" s="6" t="s">
        <v>8221</v>
      </c>
      <c r="J870" s="6">
        <v>89</v>
      </c>
    </row>
    <row r="871" spans="1:10">
      <c r="A871" s="6" t="s">
        <v>8219</v>
      </c>
      <c r="B871" s="6">
        <v>11</v>
      </c>
      <c r="I871" s="6" t="s">
        <v>8221</v>
      </c>
      <c r="J871" s="6">
        <v>1</v>
      </c>
    </row>
    <row r="872" spans="1:10">
      <c r="A872" s="6" t="s">
        <v>8219</v>
      </c>
      <c r="B872" s="6">
        <v>34</v>
      </c>
      <c r="I872" s="6" t="s">
        <v>8221</v>
      </c>
      <c r="J872" s="6">
        <v>55</v>
      </c>
    </row>
    <row r="873" spans="1:10">
      <c r="A873" s="6" t="s">
        <v>8219</v>
      </c>
      <c r="B873" s="6">
        <v>75</v>
      </c>
      <c r="I873" s="6" t="s">
        <v>8221</v>
      </c>
      <c r="J873" s="6">
        <v>2</v>
      </c>
    </row>
    <row r="874" spans="1:10">
      <c r="A874" s="6" t="s">
        <v>8219</v>
      </c>
      <c r="B874" s="6">
        <v>26</v>
      </c>
      <c r="I874" s="6" t="s">
        <v>8221</v>
      </c>
      <c r="J874" s="6">
        <v>0</v>
      </c>
    </row>
    <row r="875" spans="1:10">
      <c r="A875" s="6" t="s">
        <v>8219</v>
      </c>
      <c r="B875" s="6">
        <v>50</v>
      </c>
      <c r="I875" s="6" t="s">
        <v>8221</v>
      </c>
      <c r="J875" s="6">
        <v>4</v>
      </c>
    </row>
    <row r="876" spans="1:10">
      <c r="A876" s="6" t="s">
        <v>8219</v>
      </c>
      <c r="B876" s="6">
        <v>80</v>
      </c>
      <c r="I876" s="6" t="s">
        <v>8221</v>
      </c>
      <c r="J876" s="6">
        <v>6</v>
      </c>
    </row>
    <row r="877" spans="1:10">
      <c r="A877" s="6" t="s">
        <v>8219</v>
      </c>
      <c r="B877" s="6">
        <v>110</v>
      </c>
      <c r="I877" s="6" t="s">
        <v>8221</v>
      </c>
      <c r="J877" s="6">
        <v>4</v>
      </c>
    </row>
    <row r="878" spans="1:10">
      <c r="A878" s="6" t="s">
        <v>8219</v>
      </c>
      <c r="B878" s="6">
        <v>77</v>
      </c>
      <c r="I878" s="6" t="s">
        <v>8221</v>
      </c>
      <c r="J878" s="6">
        <v>4</v>
      </c>
    </row>
    <row r="879" spans="1:10">
      <c r="A879" s="6" t="s">
        <v>8219</v>
      </c>
      <c r="B879" s="6">
        <v>50</v>
      </c>
      <c r="I879" s="6" t="s">
        <v>8221</v>
      </c>
      <c r="J879" s="6">
        <v>2</v>
      </c>
    </row>
    <row r="880" spans="1:10">
      <c r="A880" s="6" t="s">
        <v>8219</v>
      </c>
      <c r="B880" s="6">
        <v>145</v>
      </c>
      <c r="I880" s="6" t="s">
        <v>8221</v>
      </c>
      <c r="J880" s="6">
        <v>5</v>
      </c>
    </row>
    <row r="881" spans="1:10">
      <c r="A881" s="6" t="s">
        <v>8219</v>
      </c>
      <c r="B881" s="6">
        <v>29</v>
      </c>
      <c r="I881" s="6" t="s">
        <v>8221</v>
      </c>
      <c r="J881" s="6">
        <v>83</v>
      </c>
    </row>
    <row r="882" spans="1:10">
      <c r="A882" s="6" t="s">
        <v>8219</v>
      </c>
      <c r="B882" s="6">
        <v>114</v>
      </c>
      <c r="I882" s="6" t="s">
        <v>8221</v>
      </c>
      <c r="J882" s="6">
        <v>57</v>
      </c>
    </row>
    <row r="883" spans="1:10">
      <c r="A883" s="6" t="s">
        <v>8219</v>
      </c>
      <c r="B883" s="6">
        <v>96</v>
      </c>
      <c r="I883" s="6" t="s">
        <v>8221</v>
      </c>
      <c r="J883" s="6">
        <v>311</v>
      </c>
    </row>
    <row r="884" spans="1:10">
      <c r="A884" s="6" t="s">
        <v>8219</v>
      </c>
      <c r="B884" s="6">
        <v>31</v>
      </c>
      <c r="I884" s="6" t="s">
        <v>8221</v>
      </c>
      <c r="J884" s="6">
        <v>2</v>
      </c>
    </row>
    <row r="885" spans="1:10">
      <c r="A885" s="6" t="s">
        <v>8219</v>
      </c>
      <c r="B885" s="6">
        <v>4883</v>
      </c>
      <c r="I885" s="6" t="s">
        <v>8221</v>
      </c>
      <c r="J885" s="6">
        <v>16</v>
      </c>
    </row>
    <row r="886" spans="1:10">
      <c r="A886" s="6" t="s">
        <v>8219</v>
      </c>
      <c r="B886" s="6">
        <v>95</v>
      </c>
      <c r="I886" s="6" t="s">
        <v>8221</v>
      </c>
      <c r="J886" s="6">
        <v>9</v>
      </c>
    </row>
    <row r="887" spans="1:10">
      <c r="A887" s="6" t="s">
        <v>8219</v>
      </c>
      <c r="B887" s="6">
        <v>2478</v>
      </c>
      <c r="I887" s="6" t="s">
        <v>8221</v>
      </c>
      <c r="J887" s="6">
        <v>1</v>
      </c>
    </row>
    <row r="888" spans="1:10">
      <c r="A888" s="6" t="s">
        <v>8219</v>
      </c>
      <c r="B888" s="6">
        <v>1789</v>
      </c>
      <c r="I888" s="6" t="s">
        <v>8221</v>
      </c>
      <c r="J888" s="6">
        <v>12</v>
      </c>
    </row>
    <row r="889" spans="1:10">
      <c r="A889" s="6" t="s">
        <v>8219</v>
      </c>
      <c r="B889" s="6">
        <v>680</v>
      </c>
      <c r="I889" s="6" t="s">
        <v>8221</v>
      </c>
      <c r="J889" s="6">
        <v>0</v>
      </c>
    </row>
    <row r="890" spans="1:10">
      <c r="A890" s="6" t="s">
        <v>8219</v>
      </c>
      <c r="B890" s="6">
        <v>70</v>
      </c>
      <c r="I890" s="6" t="s">
        <v>8221</v>
      </c>
      <c r="J890" s="6">
        <v>20</v>
      </c>
    </row>
    <row r="891" spans="1:10">
      <c r="A891" s="6" t="s">
        <v>8219</v>
      </c>
      <c r="B891" s="6">
        <v>23</v>
      </c>
      <c r="I891" s="6" t="s">
        <v>8221</v>
      </c>
      <c r="J891" s="6">
        <v>16</v>
      </c>
    </row>
    <row r="892" spans="1:10">
      <c r="A892" s="6" t="s">
        <v>8219</v>
      </c>
      <c r="B892" s="6">
        <v>4245</v>
      </c>
      <c r="I892" s="6" t="s">
        <v>8221</v>
      </c>
      <c r="J892" s="6">
        <v>33</v>
      </c>
    </row>
    <row r="893" spans="1:10">
      <c r="A893" s="6" t="s">
        <v>8219</v>
      </c>
      <c r="B893" s="6">
        <v>943</v>
      </c>
      <c r="I893" s="6" t="s">
        <v>8221</v>
      </c>
      <c r="J893" s="6">
        <v>2</v>
      </c>
    </row>
    <row r="894" spans="1:10">
      <c r="A894" s="6" t="s">
        <v>8219</v>
      </c>
      <c r="B894" s="6">
        <v>1876</v>
      </c>
      <c r="I894" s="6" t="s">
        <v>8221</v>
      </c>
      <c r="J894" s="6">
        <v>6</v>
      </c>
    </row>
    <row r="895" spans="1:10">
      <c r="A895" s="6" t="s">
        <v>8219</v>
      </c>
      <c r="B895" s="6">
        <v>834</v>
      </c>
      <c r="I895" s="6" t="s">
        <v>8221</v>
      </c>
      <c r="J895" s="6">
        <v>0</v>
      </c>
    </row>
    <row r="896" spans="1:10">
      <c r="A896" s="6" t="s">
        <v>8219</v>
      </c>
      <c r="B896" s="6">
        <v>682</v>
      </c>
      <c r="I896" s="6" t="s">
        <v>8221</v>
      </c>
      <c r="J896" s="6">
        <v>3</v>
      </c>
    </row>
    <row r="897" spans="1:10">
      <c r="A897" s="6" t="s">
        <v>8219</v>
      </c>
      <c r="B897" s="6">
        <v>147</v>
      </c>
      <c r="I897" s="6" t="s">
        <v>8221</v>
      </c>
      <c r="J897" s="6">
        <v>0</v>
      </c>
    </row>
    <row r="898" spans="1:10">
      <c r="A898" s="6" t="s">
        <v>8219</v>
      </c>
      <c r="B898" s="6">
        <v>415</v>
      </c>
      <c r="I898" s="6" t="s">
        <v>8221</v>
      </c>
      <c r="J898" s="6">
        <v>3</v>
      </c>
    </row>
    <row r="899" spans="1:10">
      <c r="A899" s="6" t="s">
        <v>8219</v>
      </c>
      <c r="B899" s="6">
        <v>290</v>
      </c>
      <c r="I899" s="6" t="s">
        <v>8221</v>
      </c>
      <c r="J899" s="6">
        <v>13</v>
      </c>
    </row>
    <row r="900" spans="1:10">
      <c r="A900" s="6" t="s">
        <v>8219</v>
      </c>
      <c r="B900" s="6">
        <v>365</v>
      </c>
      <c r="I900" s="6" t="s">
        <v>8221</v>
      </c>
      <c r="J900" s="6">
        <v>6</v>
      </c>
    </row>
    <row r="901" spans="1:10">
      <c r="A901" s="6" t="s">
        <v>8219</v>
      </c>
      <c r="B901" s="6">
        <v>660</v>
      </c>
      <c r="I901" s="6" t="s">
        <v>8221</v>
      </c>
      <c r="J901" s="6">
        <v>1</v>
      </c>
    </row>
    <row r="902" spans="1:10">
      <c r="A902" s="6" t="s">
        <v>8219</v>
      </c>
      <c r="B902" s="6">
        <v>1356</v>
      </c>
      <c r="I902" s="6" t="s">
        <v>8221</v>
      </c>
      <c r="J902" s="6">
        <v>0</v>
      </c>
    </row>
    <row r="903" spans="1:10">
      <c r="A903" s="6" t="s">
        <v>8219</v>
      </c>
      <c r="B903" s="6">
        <v>424</v>
      </c>
      <c r="I903" s="6" t="s">
        <v>8221</v>
      </c>
      <c r="J903" s="6">
        <v>5</v>
      </c>
    </row>
    <row r="904" spans="1:10">
      <c r="A904" s="6" t="s">
        <v>8219</v>
      </c>
      <c r="B904" s="6">
        <v>33</v>
      </c>
      <c r="I904" s="6" t="s">
        <v>8221</v>
      </c>
      <c r="J904" s="6">
        <v>0</v>
      </c>
    </row>
    <row r="905" spans="1:10">
      <c r="A905" s="6" t="s">
        <v>8219</v>
      </c>
      <c r="B905" s="6">
        <v>1633</v>
      </c>
      <c r="I905" s="6" t="s">
        <v>8221</v>
      </c>
      <c r="J905" s="6">
        <v>36</v>
      </c>
    </row>
    <row r="906" spans="1:10">
      <c r="A906" s="6" t="s">
        <v>8219</v>
      </c>
      <c r="B906" s="6">
        <v>306</v>
      </c>
      <c r="I906" s="6" t="s">
        <v>8221</v>
      </c>
      <c r="J906" s="6">
        <v>1</v>
      </c>
    </row>
    <row r="907" spans="1:10">
      <c r="A907" s="6" t="s">
        <v>8219</v>
      </c>
      <c r="B907" s="6">
        <v>205</v>
      </c>
      <c r="I907" s="6" t="s">
        <v>8221</v>
      </c>
      <c r="J907" s="6">
        <v>1</v>
      </c>
    </row>
    <row r="908" spans="1:10">
      <c r="A908" s="6" t="s">
        <v>8219</v>
      </c>
      <c r="B908" s="6">
        <v>1281</v>
      </c>
      <c r="I908" s="6" t="s">
        <v>8221</v>
      </c>
      <c r="J908" s="6">
        <v>1</v>
      </c>
    </row>
    <row r="909" spans="1:10">
      <c r="A909" s="6" t="s">
        <v>8219</v>
      </c>
      <c r="B909" s="6">
        <v>103</v>
      </c>
      <c r="I909" s="6" t="s">
        <v>8221</v>
      </c>
      <c r="J909" s="6">
        <v>9</v>
      </c>
    </row>
    <row r="910" spans="1:10">
      <c r="A910" s="6" t="s">
        <v>8219</v>
      </c>
      <c r="B910" s="6">
        <v>1513</v>
      </c>
      <c r="I910" s="6" t="s">
        <v>8221</v>
      </c>
      <c r="J910" s="6">
        <v>1</v>
      </c>
    </row>
    <row r="911" spans="1:10">
      <c r="A911" s="6" t="s">
        <v>8219</v>
      </c>
      <c r="B911" s="6">
        <v>405</v>
      </c>
      <c r="I911" s="6" t="s">
        <v>8221</v>
      </c>
      <c r="J911" s="6">
        <v>0</v>
      </c>
    </row>
    <row r="912" spans="1:10">
      <c r="A912" s="6" t="s">
        <v>8219</v>
      </c>
      <c r="B912" s="6">
        <v>510</v>
      </c>
      <c r="I912" s="6" t="s">
        <v>8221</v>
      </c>
      <c r="J912" s="6">
        <v>1</v>
      </c>
    </row>
    <row r="913" spans="1:10">
      <c r="A913" s="6" t="s">
        <v>8219</v>
      </c>
      <c r="B913" s="6">
        <v>1887</v>
      </c>
      <c r="I913" s="6" t="s">
        <v>8221</v>
      </c>
      <c r="J913" s="6">
        <v>1</v>
      </c>
    </row>
    <row r="914" spans="1:10">
      <c r="A914" s="6" t="s">
        <v>8219</v>
      </c>
      <c r="B914" s="6">
        <v>701</v>
      </c>
      <c r="I914" s="6" t="s">
        <v>8221</v>
      </c>
      <c r="J914" s="6">
        <v>4</v>
      </c>
    </row>
    <row r="915" spans="1:10">
      <c r="A915" s="6" t="s">
        <v>8219</v>
      </c>
      <c r="B915" s="6">
        <v>3863</v>
      </c>
      <c r="I915" s="6" t="s">
        <v>8221</v>
      </c>
      <c r="J915" s="6">
        <v>2</v>
      </c>
    </row>
    <row r="916" spans="1:10">
      <c r="A916" s="6" t="s">
        <v>8219</v>
      </c>
      <c r="B916" s="6">
        <v>238</v>
      </c>
      <c r="I916" s="6" t="s">
        <v>8221</v>
      </c>
      <c r="J916" s="6">
        <v>2</v>
      </c>
    </row>
    <row r="917" spans="1:10">
      <c r="A917" s="6" t="s">
        <v>8219</v>
      </c>
      <c r="B917" s="6">
        <v>2051</v>
      </c>
      <c r="I917" s="6" t="s">
        <v>8221</v>
      </c>
      <c r="J917" s="6">
        <v>2</v>
      </c>
    </row>
    <row r="918" spans="1:10">
      <c r="A918" s="6" t="s">
        <v>8219</v>
      </c>
      <c r="B918" s="6">
        <v>402</v>
      </c>
      <c r="I918" s="6" t="s">
        <v>8221</v>
      </c>
      <c r="J918" s="6">
        <v>0</v>
      </c>
    </row>
    <row r="919" spans="1:10">
      <c r="A919" s="6" t="s">
        <v>8219</v>
      </c>
      <c r="B919" s="6">
        <v>253</v>
      </c>
      <c r="I919" s="6" t="s">
        <v>8221</v>
      </c>
      <c r="J919" s="6">
        <v>2</v>
      </c>
    </row>
    <row r="920" spans="1:10">
      <c r="A920" s="6" t="s">
        <v>8219</v>
      </c>
      <c r="B920" s="6">
        <v>473</v>
      </c>
      <c r="I920" s="6" t="s">
        <v>8221</v>
      </c>
      <c r="J920" s="6">
        <v>4</v>
      </c>
    </row>
    <row r="921" spans="1:10">
      <c r="A921" s="6" t="s">
        <v>8219</v>
      </c>
      <c r="B921" s="6">
        <v>821</v>
      </c>
      <c r="I921" s="6" t="s">
        <v>8221</v>
      </c>
      <c r="J921" s="6">
        <v>2</v>
      </c>
    </row>
    <row r="922" spans="1:10">
      <c r="A922" s="6" t="s">
        <v>8219</v>
      </c>
      <c r="B922" s="6">
        <v>388</v>
      </c>
      <c r="I922" s="6" t="s">
        <v>8221</v>
      </c>
      <c r="J922" s="6">
        <v>0</v>
      </c>
    </row>
    <row r="923" spans="1:10">
      <c r="A923" s="6" t="s">
        <v>8219</v>
      </c>
      <c r="B923" s="6">
        <v>813</v>
      </c>
      <c r="I923" s="6" t="s">
        <v>8221</v>
      </c>
      <c r="J923" s="6">
        <v>1</v>
      </c>
    </row>
    <row r="924" spans="1:10">
      <c r="A924" s="6" t="s">
        <v>8219</v>
      </c>
      <c r="B924" s="6">
        <v>1945</v>
      </c>
      <c r="I924" s="6" t="s">
        <v>8221</v>
      </c>
      <c r="J924" s="6">
        <v>0</v>
      </c>
    </row>
    <row r="925" spans="1:10">
      <c r="A925" s="6" t="s">
        <v>8219</v>
      </c>
      <c r="B925" s="6">
        <v>1637</v>
      </c>
      <c r="I925" s="6" t="s">
        <v>8221</v>
      </c>
      <c r="J925" s="6">
        <v>2</v>
      </c>
    </row>
    <row r="926" spans="1:10">
      <c r="A926" s="6" t="s">
        <v>8219</v>
      </c>
      <c r="B926" s="6">
        <v>1375</v>
      </c>
      <c r="I926" s="6" t="s">
        <v>8221</v>
      </c>
      <c r="J926" s="6">
        <v>7</v>
      </c>
    </row>
    <row r="927" spans="1:10">
      <c r="A927" s="6" t="s">
        <v>8219</v>
      </c>
      <c r="B927" s="6">
        <v>17</v>
      </c>
      <c r="I927" s="6" t="s">
        <v>8221</v>
      </c>
      <c r="J927" s="6">
        <v>5</v>
      </c>
    </row>
    <row r="928" spans="1:10">
      <c r="A928" s="6" t="s">
        <v>8219</v>
      </c>
      <c r="B928" s="6">
        <v>354</v>
      </c>
      <c r="I928" s="6" t="s">
        <v>8221</v>
      </c>
      <c r="J928" s="6">
        <v>0</v>
      </c>
    </row>
    <row r="929" spans="1:10">
      <c r="A929" s="6" t="s">
        <v>8219</v>
      </c>
      <c r="B929" s="6">
        <v>191</v>
      </c>
      <c r="I929" s="6" t="s">
        <v>8221</v>
      </c>
      <c r="J929" s="6">
        <v>0</v>
      </c>
    </row>
    <row r="930" spans="1:10">
      <c r="A930" s="6" t="s">
        <v>8219</v>
      </c>
      <c r="B930" s="6">
        <v>303</v>
      </c>
      <c r="I930" s="6" t="s">
        <v>8221</v>
      </c>
      <c r="J930" s="6">
        <v>0</v>
      </c>
    </row>
    <row r="931" spans="1:10">
      <c r="A931" s="6" t="s">
        <v>8219</v>
      </c>
      <c r="B931" s="6">
        <v>137</v>
      </c>
      <c r="I931" s="6" t="s">
        <v>8221</v>
      </c>
      <c r="J931" s="6">
        <v>2</v>
      </c>
    </row>
    <row r="932" spans="1:10">
      <c r="A932" s="6" t="s">
        <v>8219</v>
      </c>
      <c r="B932" s="6">
        <v>41</v>
      </c>
      <c r="I932" s="6" t="s">
        <v>8221</v>
      </c>
      <c r="J932" s="6">
        <v>0</v>
      </c>
    </row>
    <row r="933" spans="1:10">
      <c r="A933" s="6" t="s">
        <v>8219</v>
      </c>
      <c r="B933" s="6">
        <v>398</v>
      </c>
      <c r="I933" s="6" t="s">
        <v>8221</v>
      </c>
      <c r="J933" s="6">
        <v>0</v>
      </c>
    </row>
    <row r="934" spans="1:10">
      <c r="A934" s="6" t="s">
        <v>8219</v>
      </c>
      <c r="B934" s="6">
        <v>1737</v>
      </c>
      <c r="I934" s="6" t="s">
        <v>8221</v>
      </c>
      <c r="J934" s="6">
        <v>28</v>
      </c>
    </row>
    <row r="935" spans="1:10">
      <c r="A935" s="6" t="s">
        <v>8219</v>
      </c>
      <c r="B935" s="6">
        <v>971</v>
      </c>
      <c r="I935" s="6" t="s">
        <v>8221</v>
      </c>
      <c r="J935" s="6">
        <v>2</v>
      </c>
    </row>
    <row r="936" spans="1:10">
      <c r="A936" s="6" t="s">
        <v>8219</v>
      </c>
      <c r="B936" s="6">
        <v>183</v>
      </c>
      <c r="I936" s="6" t="s">
        <v>8221</v>
      </c>
      <c r="J936" s="6">
        <v>0</v>
      </c>
    </row>
    <row r="937" spans="1:10">
      <c r="A937" s="6" t="s">
        <v>8219</v>
      </c>
      <c r="B937" s="6">
        <v>4562</v>
      </c>
      <c r="I937" s="6" t="s">
        <v>8221</v>
      </c>
      <c r="J937" s="6">
        <v>0</v>
      </c>
    </row>
    <row r="938" spans="1:10">
      <c r="A938" s="6" t="s">
        <v>8219</v>
      </c>
      <c r="B938" s="6">
        <v>26457</v>
      </c>
      <c r="I938" s="6" t="s">
        <v>8221</v>
      </c>
      <c r="J938" s="6">
        <v>0</v>
      </c>
    </row>
    <row r="939" spans="1:10">
      <c r="A939" s="6" t="s">
        <v>8219</v>
      </c>
      <c r="B939" s="6">
        <v>162</v>
      </c>
      <c r="I939" s="6" t="s">
        <v>8221</v>
      </c>
      <c r="J939" s="6">
        <v>4</v>
      </c>
    </row>
    <row r="940" spans="1:10">
      <c r="A940" s="6" t="s">
        <v>8219</v>
      </c>
      <c r="B940" s="6">
        <v>479</v>
      </c>
      <c r="I940" s="6" t="s">
        <v>8221</v>
      </c>
      <c r="J940" s="6">
        <v>12</v>
      </c>
    </row>
    <row r="941" spans="1:10">
      <c r="A941" s="6" t="s">
        <v>8219</v>
      </c>
      <c r="B941" s="6">
        <v>426</v>
      </c>
      <c r="I941" s="6" t="s">
        <v>8221</v>
      </c>
      <c r="J941" s="6">
        <v>0</v>
      </c>
    </row>
    <row r="942" spans="1:10">
      <c r="A942" s="6" t="s">
        <v>8219</v>
      </c>
      <c r="B942" s="6">
        <v>450</v>
      </c>
      <c r="I942" s="6" t="s">
        <v>8221</v>
      </c>
      <c r="J942" s="6">
        <v>33</v>
      </c>
    </row>
    <row r="943" spans="1:10">
      <c r="A943" s="6" t="s">
        <v>8219</v>
      </c>
      <c r="B943" s="6">
        <v>1780</v>
      </c>
      <c r="I943" s="6" t="s">
        <v>8221</v>
      </c>
      <c r="J943" s="6">
        <v>0</v>
      </c>
    </row>
    <row r="944" spans="1:10">
      <c r="A944" s="6" t="s">
        <v>8219</v>
      </c>
      <c r="B944" s="6">
        <v>122</v>
      </c>
      <c r="I944" s="6" t="s">
        <v>8221</v>
      </c>
      <c r="J944" s="6">
        <v>4</v>
      </c>
    </row>
    <row r="945" spans="1:10">
      <c r="A945" s="6" t="s">
        <v>8219</v>
      </c>
      <c r="B945" s="6">
        <v>95</v>
      </c>
      <c r="I945" s="6" t="s">
        <v>8221</v>
      </c>
      <c r="J945" s="6">
        <v>0</v>
      </c>
    </row>
    <row r="946" spans="1:10">
      <c r="A946" s="6" t="s">
        <v>8219</v>
      </c>
      <c r="B946" s="6">
        <v>325</v>
      </c>
      <c r="I946" s="6" t="s">
        <v>8221</v>
      </c>
      <c r="J946" s="6">
        <v>11</v>
      </c>
    </row>
    <row r="947" spans="1:10">
      <c r="A947" s="6" t="s">
        <v>8219</v>
      </c>
      <c r="B947" s="6">
        <v>353</v>
      </c>
      <c r="I947" s="6" t="s">
        <v>8221</v>
      </c>
      <c r="J947" s="6">
        <v>1</v>
      </c>
    </row>
    <row r="948" spans="1:10">
      <c r="A948" s="6" t="s">
        <v>8219</v>
      </c>
      <c r="B948" s="6">
        <v>105</v>
      </c>
      <c r="I948" s="6" t="s">
        <v>8221</v>
      </c>
      <c r="J948" s="6">
        <v>5</v>
      </c>
    </row>
    <row r="949" spans="1:10">
      <c r="A949" s="6" t="s">
        <v>8219</v>
      </c>
      <c r="B949" s="6">
        <v>729</v>
      </c>
      <c r="I949" s="6" t="s">
        <v>8221</v>
      </c>
      <c r="J949" s="6">
        <v>0</v>
      </c>
    </row>
    <row r="950" spans="1:10">
      <c r="A950" s="6" t="s">
        <v>8219</v>
      </c>
      <c r="B950" s="6">
        <v>454</v>
      </c>
      <c r="I950" s="6" t="s">
        <v>8221</v>
      </c>
      <c r="J950" s="6">
        <v>1</v>
      </c>
    </row>
    <row r="951" spans="1:10">
      <c r="A951" s="6" t="s">
        <v>8219</v>
      </c>
      <c r="B951" s="6">
        <v>539</v>
      </c>
      <c r="I951" s="6" t="s">
        <v>8221</v>
      </c>
      <c r="J951" s="6">
        <v>1</v>
      </c>
    </row>
    <row r="952" spans="1:10">
      <c r="A952" s="6" t="s">
        <v>8219</v>
      </c>
      <c r="B952" s="6">
        <v>79</v>
      </c>
      <c r="I952" s="6" t="s">
        <v>8221</v>
      </c>
      <c r="J952" s="6">
        <v>6</v>
      </c>
    </row>
    <row r="953" spans="1:10">
      <c r="A953" s="6" t="s">
        <v>8219</v>
      </c>
      <c r="B953" s="6">
        <v>94</v>
      </c>
      <c r="I953" s="6" t="s">
        <v>8221</v>
      </c>
      <c r="J953" s="6">
        <v>8</v>
      </c>
    </row>
    <row r="954" spans="1:10">
      <c r="A954" s="6" t="s">
        <v>8219</v>
      </c>
      <c r="B954" s="6">
        <v>625</v>
      </c>
      <c r="I954" s="6" t="s">
        <v>8221</v>
      </c>
      <c r="J954" s="6">
        <v>1</v>
      </c>
    </row>
    <row r="955" spans="1:10">
      <c r="A955" s="6" t="s">
        <v>8219</v>
      </c>
      <c r="B955" s="6">
        <v>508</v>
      </c>
      <c r="I955" s="6" t="s">
        <v>8221</v>
      </c>
      <c r="J955" s="6">
        <v>0</v>
      </c>
    </row>
    <row r="956" spans="1:10">
      <c r="A956" s="6" t="s">
        <v>8219</v>
      </c>
      <c r="B956" s="6">
        <v>531</v>
      </c>
      <c r="I956" s="6" t="s">
        <v>8221</v>
      </c>
      <c r="J956" s="6">
        <v>2</v>
      </c>
    </row>
    <row r="957" spans="1:10">
      <c r="A957" s="6" t="s">
        <v>8219</v>
      </c>
      <c r="B957" s="6">
        <v>158</v>
      </c>
      <c r="I957" s="6" t="s">
        <v>8221</v>
      </c>
      <c r="J957" s="6">
        <v>1</v>
      </c>
    </row>
    <row r="958" spans="1:10">
      <c r="A958" s="6" t="s">
        <v>8219</v>
      </c>
      <c r="B958" s="6">
        <v>508</v>
      </c>
      <c r="I958" s="6" t="s">
        <v>8221</v>
      </c>
      <c r="J958" s="6">
        <v>0</v>
      </c>
    </row>
    <row r="959" spans="1:10">
      <c r="A959" s="6" t="s">
        <v>8219</v>
      </c>
      <c r="B959" s="6">
        <v>644</v>
      </c>
      <c r="I959" s="6" t="s">
        <v>8221</v>
      </c>
      <c r="J959" s="6">
        <v>1</v>
      </c>
    </row>
    <row r="960" spans="1:10">
      <c r="A960" s="6" t="s">
        <v>8219</v>
      </c>
      <c r="B960" s="6">
        <v>848</v>
      </c>
      <c r="I960" s="6" t="s">
        <v>8221</v>
      </c>
      <c r="J960" s="6">
        <v>19</v>
      </c>
    </row>
    <row r="961" spans="1:10">
      <c r="A961" s="6" t="s">
        <v>8219</v>
      </c>
      <c r="B961" s="6">
        <v>429</v>
      </c>
      <c r="I961" s="6" t="s">
        <v>8221</v>
      </c>
      <c r="J961" s="6">
        <v>27</v>
      </c>
    </row>
    <row r="962" spans="1:10">
      <c r="A962" s="6" t="s">
        <v>8219</v>
      </c>
      <c r="B962" s="6">
        <v>204</v>
      </c>
      <c r="I962" s="6" t="s">
        <v>8221</v>
      </c>
      <c r="J962" s="6">
        <v>7</v>
      </c>
    </row>
    <row r="963" spans="1:10">
      <c r="A963" s="6" t="s">
        <v>8219</v>
      </c>
      <c r="B963" s="6">
        <v>379</v>
      </c>
      <c r="I963" s="6" t="s">
        <v>8221</v>
      </c>
      <c r="J963" s="6">
        <v>14</v>
      </c>
    </row>
    <row r="964" spans="1:10">
      <c r="A964" s="6" t="s">
        <v>8219</v>
      </c>
      <c r="B964" s="6">
        <v>271</v>
      </c>
      <c r="I964" s="6" t="s">
        <v>8221</v>
      </c>
      <c r="J964" s="6">
        <v>5</v>
      </c>
    </row>
    <row r="965" spans="1:10">
      <c r="A965" s="6" t="s">
        <v>8219</v>
      </c>
      <c r="B965" s="6">
        <v>120</v>
      </c>
      <c r="I965" s="6" t="s">
        <v>8221</v>
      </c>
      <c r="J965" s="6">
        <v>30</v>
      </c>
    </row>
    <row r="966" spans="1:10">
      <c r="A966" s="6" t="s">
        <v>8219</v>
      </c>
      <c r="B966" s="6">
        <v>140</v>
      </c>
      <c r="I966" s="6" t="s">
        <v>8221</v>
      </c>
      <c r="J966" s="6">
        <v>1</v>
      </c>
    </row>
    <row r="967" spans="1:10">
      <c r="A967" s="6" t="s">
        <v>8219</v>
      </c>
      <c r="B967" s="6">
        <v>193</v>
      </c>
      <c r="I967" s="6" t="s">
        <v>8221</v>
      </c>
      <c r="J967" s="6">
        <v>0</v>
      </c>
    </row>
    <row r="968" spans="1:10">
      <c r="A968" s="6" t="s">
        <v>8219</v>
      </c>
      <c r="B968" s="6">
        <v>180</v>
      </c>
      <c r="I968" s="6" t="s">
        <v>8221</v>
      </c>
      <c r="J968" s="6">
        <v>60</v>
      </c>
    </row>
    <row r="969" spans="1:10">
      <c r="A969" s="6" t="s">
        <v>8219</v>
      </c>
      <c r="B969" s="6">
        <v>263</v>
      </c>
      <c r="I969" s="6" t="s">
        <v>8221</v>
      </c>
      <c r="J969" s="6">
        <v>84</v>
      </c>
    </row>
    <row r="970" spans="1:10">
      <c r="A970" s="6" t="s">
        <v>8219</v>
      </c>
      <c r="B970" s="6">
        <v>217</v>
      </c>
      <c r="I970" s="6" t="s">
        <v>8221</v>
      </c>
      <c r="J970" s="6">
        <v>47</v>
      </c>
    </row>
    <row r="971" spans="1:10">
      <c r="A971" s="6" t="s">
        <v>8219</v>
      </c>
      <c r="B971" s="6">
        <v>443</v>
      </c>
      <c r="I971" s="6" t="s">
        <v>8221</v>
      </c>
      <c r="J971" s="6">
        <v>66</v>
      </c>
    </row>
    <row r="972" spans="1:10">
      <c r="A972" s="6" t="s">
        <v>8219</v>
      </c>
      <c r="B972" s="6">
        <v>1373</v>
      </c>
      <c r="I972" s="6" t="s">
        <v>8221</v>
      </c>
      <c r="J972" s="6">
        <v>171</v>
      </c>
    </row>
    <row r="973" spans="1:10">
      <c r="A973" s="6" t="s">
        <v>8219</v>
      </c>
      <c r="B973" s="6">
        <v>742</v>
      </c>
      <c r="I973" s="6" t="s">
        <v>8221</v>
      </c>
      <c r="J973" s="6">
        <v>29</v>
      </c>
    </row>
    <row r="974" spans="1:10">
      <c r="A974" s="6" t="s">
        <v>8219</v>
      </c>
      <c r="B974" s="6">
        <v>170</v>
      </c>
      <c r="I974" s="6" t="s">
        <v>8221</v>
      </c>
      <c r="J974" s="6">
        <v>9</v>
      </c>
    </row>
    <row r="975" spans="1:10">
      <c r="A975" s="6" t="s">
        <v>8219</v>
      </c>
      <c r="B975" s="6">
        <v>242</v>
      </c>
      <c r="I975" s="6" t="s">
        <v>8221</v>
      </c>
      <c r="J975" s="6">
        <v>27</v>
      </c>
    </row>
    <row r="976" spans="1:10">
      <c r="A976" s="6" t="s">
        <v>8219</v>
      </c>
      <c r="B976" s="6">
        <v>541</v>
      </c>
      <c r="I976" s="6" t="s">
        <v>8221</v>
      </c>
      <c r="J976" s="6">
        <v>2</v>
      </c>
    </row>
    <row r="977" spans="1:10">
      <c r="A977" s="6" t="s">
        <v>8219</v>
      </c>
      <c r="B977" s="6">
        <v>121</v>
      </c>
      <c r="I977" s="6" t="s">
        <v>8221</v>
      </c>
      <c r="J977" s="6">
        <v>3</v>
      </c>
    </row>
    <row r="978" spans="1:10">
      <c r="A978" s="6" t="s">
        <v>8219</v>
      </c>
      <c r="B978" s="6">
        <v>621</v>
      </c>
      <c r="I978" s="6" t="s">
        <v>8221</v>
      </c>
      <c r="J978" s="6">
        <v>4</v>
      </c>
    </row>
    <row r="979" spans="1:10">
      <c r="A979" s="6" t="s">
        <v>8219</v>
      </c>
      <c r="B979" s="6">
        <v>101</v>
      </c>
      <c r="I979" s="6" t="s">
        <v>8221</v>
      </c>
      <c r="J979" s="6">
        <v>2</v>
      </c>
    </row>
    <row r="980" spans="1:10">
      <c r="A980" s="6" t="s">
        <v>8219</v>
      </c>
      <c r="B980" s="6">
        <v>554</v>
      </c>
      <c r="I980" s="6" t="s">
        <v>8221</v>
      </c>
      <c r="J980" s="6">
        <v>20</v>
      </c>
    </row>
    <row r="981" spans="1:10">
      <c r="A981" s="6" t="s">
        <v>8219</v>
      </c>
      <c r="B981" s="6">
        <v>666</v>
      </c>
      <c r="I981" s="6" t="s">
        <v>8221</v>
      </c>
      <c r="J981" s="6">
        <v>3</v>
      </c>
    </row>
    <row r="982" spans="1:10">
      <c r="A982" s="6" t="s">
        <v>8219</v>
      </c>
      <c r="B982" s="6">
        <v>410</v>
      </c>
      <c r="I982" s="6" t="s">
        <v>8221</v>
      </c>
      <c r="J982" s="6">
        <v>4</v>
      </c>
    </row>
    <row r="983" spans="1:10">
      <c r="A983" s="6" t="s">
        <v>8219</v>
      </c>
      <c r="B983" s="6">
        <v>375</v>
      </c>
      <c r="I983" s="6" t="s">
        <v>8221</v>
      </c>
      <c r="J983" s="6">
        <v>1</v>
      </c>
    </row>
    <row r="984" spans="1:10">
      <c r="A984" s="6" t="s">
        <v>8219</v>
      </c>
      <c r="B984" s="6">
        <v>1364</v>
      </c>
      <c r="I984" s="6" t="s">
        <v>8221</v>
      </c>
      <c r="J984" s="6">
        <v>0</v>
      </c>
    </row>
    <row r="985" spans="1:10">
      <c r="A985" s="6" t="s">
        <v>8219</v>
      </c>
      <c r="B985" s="6">
        <v>35</v>
      </c>
      <c r="I985" s="6" t="s">
        <v>8221</v>
      </c>
      <c r="J985" s="6">
        <v>0</v>
      </c>
    </row>
    <row r="986" spans="1:10">
      <c r="A986" s="6" t="s">
        <v>8219</v>
      </c>
      <c r="B986" s="6">
        <v>203</v>
      </c>
      <c r="I986" s="6" t="s">
        <v>8221</v>
      </c>
      <c r="J986" s="6">
        <v>14</v>
      </c>
    </row>
    <row r="987" spans="1:10">
      <c r="A987" s="6" t="s">
        <v>8219</v>
      </c>
      <c r="B987" s="6">
        <v>49</v>
      </c>
      <c r="I987" s="6" t="s">
        <v>8221</v>
      </c>
      <c r="J987" s="6">
        <v>1</v>
      </c>
    </row>
    <row r="988" spans="1:10">
      <c r="A988" s="6" t="s">
        <v>8219</v>
      </c>
      <c r="B988" s="6">
        <v>5812</v>
      </c>
      <c r="I988" s="6" t="s">
        <v>8221</v>
      </c>
      <c r="J988" s="6">
        <v>118</v>
      </c>
    </row>
    <row r="989" spans="1:10">
      <c r="A989" s="6" t="s">
        <v>8219</v>
      </c>
      <c r="B989" s="6">
        <v>1556</v>
      </c>
      <c r="I989" s="6" t="s">
        <v>8221</v>
      </c>
      <c r="J989" s="6">
        <v>2</v>
      </c>
    </row>
    <row r="990" spans="1:10">
      <c r="A990" s="6" t="s">
        <v>8219</v>
      </c>
      <c r="B990" s="6">
        <v>65</v>
      </c>
      <c r="I990" s="6" t="s">
        <v>8221</v>
      </c>
      <c r="J990" s="6">
        <v>1</v>
      </c>
    </row>
    <row r="991" spans="1:10">
      <c r="A991" s="6" t="s">
        <v>8219</v>
      </c>
      <c r="B991" s="6">
        <v>10</v>
      </c>
      <c r="I991" s="6" t="s">
        <v>8221</v>
      </c>
      <c r="J991" s="6">
        <v>3</v>
      </c>
    </row>
    <row r="992" spans="1:10">
      <c r="A992" s="6" t="s">
        <v>8219</v>
      </c>
      <c r="B992" s="6">
        <v>76</v>
      </c>
      <c r="I992" s="6" t="s">
        <v>8221</v>
      </c>
      <c r="J992" s="6">
        <v>1</v>
      </c>
    </row>
    <row r="993" spans="1:10">
      <c r="A993" s="6" t="s">
        <v>8219</v>
      </c>
      <c r="B993" s="6">
        <v>263</v>
      </c>
      <c r="I993" s="6" t="s">
        <v>8221</v>
      </c>
      <c r="J993" s="6">
        <v>3</v>
      </c>
    </row>
    <row r="994" spans="1:10">
      <c r="A994" s="6" t="s">
        <v>8219</v>
      </c>
      <c r="B994" s="6">
        <v>1530</v>
      </c>
      <c r="I994" s="6" t="s">
        <v>8221</v>
      </c>
      <c r="J994" s="6">
        <v>38</v>
      </c>
    </row>
    <row r="995" spans="1:10">
      <c r="A995" s="6" t="s">
        <v>8219</v>
      </c>
      <c r="B995" s="6">
        <v>278</v>
      </c>
      <c r="I995" s="6" t="s">
        <v>8221</v>
      </c>
      <c r="J995" s="6">
        <v>52</v>
      </c>
    </row>
    <row r="996" spans="1:10">
      <c r="A996" s="6" t="s">
        <v>8219</v>
      </c>
      <c r="B996" s="6">
        <v>350</v>
      </c>
      <c r="I996" s="6" t="s">
        <v>8221</v>
      </c>
      <c r="J996" s="6">
        <v>2</v>
      </c>
    </row>
    <row r="997" spans="1:10">
      <c r="A997" s="6" t="s">
        <v>8219</v>
      </c>
      <c r="B997" s="6">
        <v>470</v>
      </c>
      <c r="I997" s="6" t="s">
        <v>8221</v>
      </c>
      <c r="J997" s="6">
        <v>0</v>
      </c>
    </row>
    <row r="998" spans="1:10">
      <c r="A998" s="6" t="s">
        <v>8219</v>
      </c>
      <c r="B998" s="6">
        <v>3</v>
      </c>
      <c r="I998" s="6" t="s">
        <v>8221</v>
      </c>
      <c r="J998" s="6">
        <v>4</v>
      </c>
    </row>
    <row r="999" spans="1:10">
      <c r="A999" s="6" t="s">
        <v>8219</v>
      </c>
      <c r="B999" s="6">
        <v>8200</v>
      </c>
      <c r="I999" s="6" t="s">
        <v>8221</v>
      </c>
      <c r="J999" s="6">
        <v>4</v>
      </c>
    </row>
    <row r="1000" spans="1:10">
      <c r="A1000" s="6" t="s">
        <v>8219</v>
      </c>
      <c r="B1000" s="6">
        <v>8359</v>
      </c>
      <c r="I1000" s="6" t="s">
        <v>8221</v>
      </c>
      <c r="J1000" s="6">
        <v>18</v>
      </c>
    </row>
    <row r="1001" spans="1:10">
      <c r="A1001" s="6" t="s">
        <v>8219</v>
      </c>
      <c r="B1001" s="6">
        <v>188</v>
      </c>
      <c r="I1001" s="6" t="s">
        <v>8221</v>
      </c>
      <c r="J1001" s="6">
        <v>0</v>
      </c>
    </row>
    <row r="1002" spans="1:10">
      <c r="A1002" s="6" t="s">
        <v>8219</v>
      </c>
      <c r="B1002" s="6">
        <v>48</v>
      </c>
      <c r="I1002" s="6" t="s">
        <v>8221</v>
      </c>
      <c r="J1002" s="6">
        <v>22</v>
      </c>
    </row>
    <row r="1003" spans="1:10">
      <c r="A1003" s="6" t="s">
        <v>8219</v>
      </c>
      <c r="B1003" s="6">
        <v>607</v>
      </c>
      <c r="I1003" s="6" t="s">
        <v>8221</v>
      </c>
      <c r="J1003" s="6">
        <v>49</v>
      </c>
    </row>
    <row r="1004" spans="1:10">
      <c r="A1004" s="6" t="s">
        <v>8219</v>
      </c>
      <c r="B1004" s="6">
        <v>50</v>
      </c>
      <c r="I1004" s="6" t="s">
        <v>8221</v>
      </c>
      <c r="J1004" s="6">
        <v>19</v>
      </c>
    </row>
    <row r="1005" spans="1:10">
      <c r="A1005" s="6" t="s">
        <v>8219</v>
      </c>
      <c r="B1005" s="6">
        <v>55</v>
      </c>
      <c r="I1005" s="6" t="s">
        <v>8221</v>
      </c>
      <c r="J1005" s="6">
        <v>4</v>
      </c>
    </row>
    <row r="1006" spans="1:10">
      <c r="A1006" s="6" t="s">
        <v>8219</v>
      </c>
      <c r="B1006" s="6">
        <v>38</v>
      </c>
      <c r="I1006" s="6" t="s">
        <v>8221</v>
      </c>
      <c r="J1006" s="6">
        <v>4</v>
      </c>
    </row>
    <row r="1007" spans="1:10">
      <c r="A1007" s="6" t="s">
        <v>8219</v>
      </c>
      <c r="B1007" s="6">
        <v>25</v>
      </c>
      <c r="I1007" s="6" t="s">
        <v>8221</v>
      </c>
      <c r="J1007" s="6">
        <v>2</v>
      </c>
    </row>
    <row r="1008" spans="1:10">
      <c r="A1008" s="6" t="s">
        <v>8219</v>
      </c>
      <c r="B1008" s="6">
        <v>46</v>
      </c>
      <c r="I1008" s="6" t="s">
        <v>8221</v>
      </c>
      <c r="J1008" s="6">
        <v>0</v>
      </c>
    </row>
    <row r="1009" spans="1:10">
      <c r="A1009" s="6" t="s">
        <v>8219</v>
      </c>
      <c r="B1009" s="6">
        <v>83</v>
      </c>
      <c r="I1009" s="6" t="s">
        <v>8221</v>
      </c>
      <c r="J1009" s="6">
        <v>0</v>
      </c>
    </row>
    <row r="1010" spans="1:10">
      <c r="A1010" s="6" t="s">
        <v>8219</v>
      </c>
      <c r="B1010" s="6">
        <v>35</v>
      </c>
      <c r="I1010" s="6" t="s">
        <v>8221</v>
      </c>
      <c r="J1010" s="6">
        <v>14</v>
      </c>
    </row>
    <row r="1011" spans="1:10">
      <c r="A1011" s="6" t="s">
        <v>8219</v>
      </c>
      <c r="B1011" s="6">
        <v>25</v>
      </c>
      <c r="I1011" s="6" t="s">
        <v>8221</v>
      </c>
      <c r="J1011" s="6">
        <v>8</v>
      </c>
    </row>
    <row r="1012" spans="1:10">
      <c r="A1012" s="6" t="s">
        <v>8219</v>
      </c>
      <c r="B1012" s="6">
        <v>75</v>
      </c>
      <c r="I1012" s="6" t="s">
        <v>8221</v>
      </c>
      <c r="J1012" s="6">
        <v>0</v>
      </c>
    </row>
    <row r="1013" spans="1:10">
      <c r="A1013" s="6" t="s">
        <v>8219</v>
      </c>
      <c r="B1013" s="6">
        <v>62</v>
      </c>
      <c r="I1013" s="6" t="s">
        <v>8221</v>
      </c>
      <c r="J1013" s="6">
        <v>15</v>
      </c>
    </row>
    <row r="1014" spans="1:10">
      <c r="A1014" s="6" t="s">
        <v>8219</v>
      </c>
      <c r="B1014" s="6">
        <v>160</v>
      </c>
      <c r="I1014" s="6" t="s">
        <v>8221</v>
      </c>
      <c r="J1014" s="6">
        <v>33</v>
      </c>
    </row>
    <row r="1015" spans="1:10">
      <c r="A1015" s="6" t="s">
        <v>8219</v>
      </c>
      <c r="B1015" s="6">
        <v>246</v>
      </c>
      <c r="I1015" s="6" t="s">
        <v>8221</v>
      </c>
      <c r="J1015" s="6">
        <v>2</v>
      </c>
    </row>
    <row r="1016" spans="1:10">
      <c r="A1016" s="6" t="s">
        <v>8219</v>
      </c>
      <c r="B1016" s="6">
        <v>55</v>
      </c>
      <c r="I1016" s="6" t="s">
        <v>8221</v>
      </c>
      <c r="J1016" s="6">
        <v>6</v>
      </c>
    </row>
    <row r="1017" spans="1:10">
      <c r="A1017" s="6" t="s">
        <v>8219</v>
      </c>
      <c r="B1017" s="6">
        <v>23</v>
      </c>
      <c r="I1017" s="6" t="s">
        <v>8221</v>
      </c>
      <c r="J1017" s="6">
        <v>2</v>
      </c>
    </row>
    <row r="1018" spans="1:10">
      <c r="A1018" s="6" t="s">
        <v>8219</v>
      </c>
      <c r="B1018" s="6">
        <v>72</v>
      </c>
      <c r="I1018" s="6" t="s">
        <v>8221</v>
      </c>
      <c r="J1018" s="6">
        <v>0</v>
      </c>
    </row>
    <row r="1019" spans="1:10">
      <c r="A1019" s="6" t="s">
        <v>8219</v>
      </c>
      <c r="B1019" s="6">
        <v>22</v>
      </c>
      <c r="I1019" s="6" t="s">
        <v>8221</v>
      </c>
      <c r="J1019" s="6">
        <v>4</v>
      </c>
    </row>
    <row r="1020" spans="1:10">
      <c r="A1020" s="6" t="s">
        <v>8219</v>
      </c>
      <c r="B1020" s="6">
        <v>14</v>
      </c>
      <c r="I1020" s="6" t="s">
        <v>8221</v>
      </c>
      <c r="J1020" s="6">
        <v>1</v>
      </c>
    </row>
    <row r="1021" spans="1:10">
      <c r="A1021" s="6" t="s">
        <v>8219</v>
      </c>
      <c r="B1021" s="6">
        <v>38</v>
      </c>
      <c r="I1021" s="6" t="s">
        <v>8221</v>
      </c>
      <c r="J1021" s="6">
        <v>3</v>
      </c>
    </row>
    <row r="1022" spans="1:10">
      <c r="A1022" s="6" t="s">
        <v>8219</v>
      </c>
      <c r="B1022" s="6">
        <v>32</v>
      </c>
      <c r="I1022" s="6" t="s">
        <v>8221</v>
      </c>
      <c r="J1022" s="6">
        <v>4</v>
      </c>
    </row>
    <row r="1023" spans="1:10">
      <c r="A1023" s="6" t="s">
        <v>8219</v>
      </c>
      <c r="B1023" s="6">
        <v>63</v>
      </c>
      <c r="I1023" s="6" t="s">
        <v>8221</v>
      </c>
      <c r="J1023" s="6">
        <v>0</v>
      </c>
    </row>
    <row r="1024" spans="1:10">
      <c r="A1024" s="6" t="s">
        <v>8219</v>
      </c>
      <c r="B1024" s="6">
        <v>27</v>
      </c>
      <c r="I1024" s="6" t="s">
        <v>8221</v>
      </c>
      <c r="J1024" s="6">
        <v>4</v>
      </c>
    </row>
    <row r="1025" spans="1:10">
      <c r="A1025" s="6" t="s">
        <v>8219</v>
      </c>
      <c r="B1025" s="6">
        <v>44</v>
      </c>
      <c r="I1025" s="6" t="s">
        <v>8221</v>
      </c>
      <c r="J1025" s="6">
        <v>3</v>
      </c>
    </row>
    <row r="1026" spans="1:10">
      <c r="A1026" s="6" t="s">
        <v>8219</v>
      </c>
      <c r="B1026" s="6">
        <v>38</v>
      </c>
      <c r="I1026" s="6" t="s">
        <v>8221</v>
      </c>
      <c r="J1026" s="6">
        <v>34</v>
      </c>
    </row>
    <row r="1027" spans="1:10">
      <c r="A1027" s="6" t="s">
        <v>8219</v>
      </c>
      <c r="B1027" s="6">
        <v>115</v>
      </c>
      <c r="I1027" s="6" t="s">
        <v>8221</v>
      </c>
      <c r="J1027" s="6">
        <v>2</v>
      </c>
    </row>
    <row r="1028" spans="1:10">
      <c r="A1028" s="6" t="s">
        <v>8219</v>
      </c>
      <c r="B1028" s="6">
        <v>37</v>
      </c>
      <c r="I1028" s="6" t="s">
        <v>8221</v>
      </c>
      <c r="J1028" s="6">
        <v>33</v>
      </c>
    </row>
    <row r="1029" spans="1:10">
      <c r="A1029" s="6" t="s">
        <v>8219</v>
      </c>
      <c r="B1029" s="6">
        <v>99</v>
      </c>
      <c r="I1029" s="6" t="s">
        <v>8221</v>
      </c>
      <c r="J1029" s="6">
        <v>0</v>
      </c>
    </row>
    <row r="1030" spans="1:10">
      <c r="A1030" s="6" t="s">
        <v>8219</v>
      </c>
      <c r="B1030" s="6">
        <v>44</v>
      </c>
      <c r="I1030" s="6" t="s">
        <v>8221</v>
      </c>
      <c r="J1030" s="6">
        <v>0</v>
      </c>
    </row>
    <row r="1031" spans="1:10">
      <c r="A1031" s="6" t="s">
        <v>8219</v>
      </c>
      <c r="B1031" s="6">
        <v>58</v>
      </c>
      <c r="I1031" s="6" t="s">
        <v>8221</v>
      </c>
      <c r="J1031" s="6">
        <v>1</v>
      </c>
    </row>
    <row r="1032" spans="1:10">
      <c r="A1032" s="6" t="s">
        <v>8219</v>
      </c>
      <c r="B1032" s="6">
        <v>191</v>
      </c>
      <c r="I1032" s="6" t="s">
        <v>8221</v>
      </c>
      <c r="J1032" s="6">
        <v>13</v>
      </c>
    </row>
    <row r="1033" spans="1:10">
      <c r="A1033" s="6" t="s">
        <v>8219</v>
      </c>
      <c r="B1033" s="6">
        <v>40</v>
      </c>
      <c r="I1033" s="6" t="s">
        <v>8221</v>
      </c>
      <c r="J1033" s="6">
        <v>2</v>
      </c>
    </row>
    <row r="1034" spans="1:10">
      <c r="A1034" s="6" t="s">
        <v>8219</v>
      </c>
      <c r="B1034" s="6">
        <v>38</v>
      </c>
      <c r="I1034" s="6" t="s">
        <v>8221</v>
      </c>
      <c r="J1034" s="6">
        <v>36</v>
      </c>
    </row>
    <row r="1035" spans="1:10">
      <c r="A1035" s="6" t="s">
        <v>8219</v>
      </c>
      <c r="B1035" s="6">
        <v>39</v>
      </c>
      <c r="I1035" s="6" t="s">
        <v>8221</v>
      </c>
      <c r="J1035" s="6">
        <v>1</v>
      </c>
    </row>
    <row r="1036" spans="1:10">
      <c r="A1036" s="6" t="s">
        <v>8219</v>
      </c>
      <c r="B1036" s="6">
        <v>11</v>
      </c>
      <c r="I1036" s="6" t="s">
        <v>8221</v>
      </c>
      <c r="J1036" s="6">
        <v>15</v>
      </c>
    </row>
    <row r="1037" spans="1:10">
      <c r="A1037" s="6" t="s">
        <v>8219</v>
      </c>
      <c r="B1037" s="6">
        <v>107</v>
      </c>
      <c r="I1037" s="6" t="s">
        <v>8221</v>
      </c>
      <c r="J1037" s="6">
        <v>1</v>
      </c>
    </row>
    <row r="1038" spans="1:10">
      <c r="A1038" s="6" t="s">
        <v>8219</v>
      </c>
      <c r="B1038" s="6">
        <v>147</v>
      </c>
      <c r="I1038" s="6" t="s">
        <v>8221</v>
      </c>
      <c r="J1038" s="6">
        <v>0</v>
      </c>
    </row>
    <row r="1039" spans="1:10">
      <c r="A1039" s="6" t="s">
        <v>8219</v>
      </c>
      <c r="B1039" s="6">
        <v>36</v>
      </c>
      <c r="I1039" s="6" t="s">
        <v>8221</v>
      </c>
      <c r="J1039" s="6">
        <v>1</v>
      </c>
    </row>
    <row r="1040" spans="1:10">
      <c r="A1040" s="6" t="s">
        <v>8219</v>
      </c>
      <c r="B1040" s="6">
        <v>92</v>
      </c>
      <c r="I1040" s="6" t="s">
        <v>8221</v>
      </c>
      <c r="J1040" s="6">
        <v>0</v>
      </c>
    </row>
    <row r="1041" spans="1:10">
      <c r="A1041" s="6" t="s">
        <v>8219</v>
      </c>
      <c r="B1041" s="6">
        <v>35</v>
      </c>
      <c r="I1041" s="6" t="s">
        <v>8221</v>
      </c>
      <c r="J1041" s="6">
        <v>0</v>
      </c>
    </row>
    <row r="1042" spans="1:10">
      <c r="A1042" s="6" t="s">
        <v>8219</v>
      </c>
      <c r="B1042" s="6">
        <v>17</v>
      </c>
      <c r="I1042" s="6" t="s">
        <v>8221</v>
      </c>
      <c r="J1042" s="6">
        <v>1</v>
      </c>
    </row>
    <row r="1043" spans="1:10">
      <c r="A1043" s="6" t="s">
        <v>8219</v>
      </c>
      <c r="B1043" s="6">
        <v>22</v>
      </c>
      <c r="I1043" s="6" t="s">
        <v>8221</v>
      </c>
      <c r="J1043" s="6">
        <v>39</v>
      </c>
    </row>
    <row r="1044" spans="1:10">
      <c r="A1044" s="6" t="s">
        <v>8219</v>
      </c>
      <c r="B1044" s="6">
        <v>69</v>
      </c>
      <c r="I1044" s="6" t="s">
        <v>8221</v>
      </c>
      <c r="J1044" s="6">
        <v>0</v>
      </c>
    </row>
    <row r="1045" spans="1:10">
      <c r="A1045" s="6" t="s">
        <v>8219</v>
      </c>
      <c r="B1045" s="6">
        <v>13</v>
      </c>
      <c r="I1045" s="6" t="s">
        <v>8221</v>
      </c>
      <c r="J1045" s="6">
        <v>0</v>
      </c>
    </row>
    <row r="1046" spans="1:10">
      <c r="A1046" s="6" t="s">
        <v>8219</v>
      </c>
      <c r="B1046" s="6">
        <v>58</v>
      </c>
      <c r="I1046" s="6" t="s">
        <v>8221</v>
      </c>
      <c r="J1046" s="6">
        <v>3</v>
      </c>
    </row>
    <row r="1047" spans="1:10">
      <c r="A1047" s="6" t="s">
        <v>8219</v>
      </c>
      <c r="B1047" s="6">
        <v>44</v>
      </c>
      <c r="I1047" s="6" t="s">
        <v>8221</v>
      </c>
      <c r="J1047" s="6">
        <v>1</v>
      </c>
    </row>
    <row r="1048" spans="1:10">
      <c r="A1048" s="6" t="s">
        <v>8219</v>
      </c>
      <c r="B1048" s="6">
        <v>83</v>
      </c>
      <c r="I1048" s="6" t="s">
        <v>8221</v>
      </c>
      <c r="J1048" s="6">
        <v>13</v>
      </c>
    </row>
    <row r="1049" spans="1:10">
      <c r="A1049" s="6" t="s">
        <v>8219</v>
      </c>
      <c r="B1049" s="6">
        <v>117</v>
      </c>
      <c r="I1049" s="6" t="s">
        <v>8221</v>
      </c>
      <c r="J1049" s="6">
        <v>0</v>
      </c>
    </row>
    <row r="1050" spans="1:10">
      <c r="A1050" s="6" t="s">
        <v>8219</v>
      </c>
      <c r="B1050" s="6">
        <v>32</v>
      </c>
      <c r="I1050" s="6" t="s">
        <v>8221</v>
      </c>
      <c r="J1050" s="6">
        <v>6</v>
      </c>
    </row>
    <row r="1051" spans="1:10">
      <c r="A1051" s="6" t="s">
        <v>8219</v>
      </c>
      <c r="B1051" s="6">
        <v>8</v>
      </c>
      <c r="I1051" s="6" t="s">
        <v>8221</v>
      </c>
      <c r="J1051" s="6">
        <v>0</v>
      </c>
    </row>
    <row r="1052" spans="1:10">
      <c r="A1052" s="6" t="s">
        <v>8219</v>
      </c>
      <c r="B1052" s="6">
        <v>340</v>
      </c>
      <c r="I1052" s="6" t="s">
        <v>8221</v>
      </c>
      <c r="J1052" s="6">
        <v>14</v>
      </c>
    </row>
    <row r="1053" spans="1:10">
      <c r="A1053" s="6" t="s">
        <v>8219</v>
      </c>
      <c r="B1053" s="6">
        <v>7</v>
      </c>
      <c r="I1053" s="6" t="s">
        <v>8221</v>
      </c>
      <c r="J1053" s="6">
        <v>5</v>
      </c>
    </row>
    <row r="1054" spans="1:10">
      <c r="A1054" s="6" t="s">
        <v>8219</v>
      </c>
      <c r="B1054" s="6">
        <v>19</v>
      </c>
      <c r="I1054" s="6" t="s">
        <v>8221</v>
      </c>
      <c r="J1054" s="6">
        <v>6</v>
      </c>
    </row>
    <row r="1055" spans="1:10">
      <c r="A1055" s="6" t="s">
        <v>8219</v>
      </c>
      <c r="B1055" s="6">
        <v>47</v>
      </c>
      <c r="I1055" s="6" t="s">
        <v>8221</v>
      </c>
      <c r="J1055" s="6">
        <v>15</v>
      </c>
    </row>
    <row r="1056" spans="1:10">
      <c r="A1056" s="6" t="s">
        <v>8219</v>
      </c>
      <c r="B1056" s="6">
        <v>13</v>
      </c>
      <c r="I1056" s="6" t="s">
        <v>8221</v>
      </c>
      <c r="J1056" s="6">
        <v>0</v>
      </c>
    </row>
    <row r="1057" spans="1:10">
      <c r="A1057" s="6" t="s">
        <v>8219</v>
      </c>
      <c r="B1057" s="6">
        <v>90</v>
      </c>
      <c r="I1057" s="6" t="s">
        <v>8221</v>
      </c>
      <c r="J1057" s="6">
        <v>1</v>
      </c>
    </row>
    <row r="1058" spans="1:10">
      <c r="A1058" s="6" t="s">
        <v>8219</v>
      </c>
      <c r="B1058" s="6">
        <v>63</v>
      </c>
      <c r="I1058" s="6" t="s">
        <v>8221</v>
      </c>
      <c r="J1058" s="6">
        <v>9</v>
      </c>
    </row>
    <row r="1059" spans="1:10">
      <c r="A1059" s="6" t="s">
        <v>8219</v>
      </c>
      <c r="B1059" s="6">
        <v>26</v>
      </c>
      <c r="I1059" s="6" t="s">
        <v>8221</v>
      </c>
      <c r="J1059" s="6">
        <v>3</v>
      </c>
    </row>
    <row r="1060" spans="1:10">
      <c r="A1060" s="6" t="s">
        <v>8219</v>
      </c>
      <c r="B1060" s="6">
        <v>71</v>
      </c>
      <c r="I1060" s="6" t="s">
        <v>8221</v>
      </c>
      <c r="J1060" s="6">
        <v>3</v>
      </c>
    </row>
    <row r="1061" spans="1:10">
      <c r="A1061" s="6" t="s">
        <v>8219</v>
      </c>
      <c r="B1061" s="6">
        <v>38</v>
      </c>
      <c r="I1061" s="6" t="s">
        <v>8221</v>
      </c>
      <c r="J1061" s="6">
        <v>1</v>
      </c>
    </row>
    <row r="1062" spans="1:10">
      <c r="A1062" s="6" t="s">
        <v>8219</v>
      </c>
      <c r="B1062" s="6">
        <v>859</v>
      </c>
      <c r="I1062" s="6" t="s">
        <v>8221</v>
      </c>
      <c r="J1062" s="6">
        <v>3</v>
      </c>
    </row>
    <row r="1063" spans="1:10">
      <c r="A1063" s="6" t="s">
        <v>8219</v>
      </c>
      <c r="B1063" s="6">
        <v>21</v>
      </c>
      <c r="I1063" s="6" t="s">
        <v>8221</v>
      </c>
      <c r="J1063" s="6">
        <v>0</v>
      </c>
    </row>
    <row r="1064" spans="1:10">
      <c r="A1064" s="6" t="s">
        <v>8219</v>
      </c>
      <c r="B1064" s="6">
        <v>78</v>
      </c>
      <c r="I1064" s="6" t="s">
        <v>8221</v>
      </c>
      <c r="J1064" s="6">
        <v>2</v>
      </c>
    </row>
    <row r="1065" spans="1:10">
      <c r="A1065" s="6" t="s">
        <v>8219</v>
      </c>
      <c r="B1065" s="6">
        <v>53</v>
      </c>
      <c r="I1065" s="6" t="s">
        <v>8221</v>
      </c>
      <c r="J1065" s="6">
        <v>10</v>
      </c>
    </row>
    <row r="1066" spans="1:10">
      <c r="A1066" s="6" t="s">
        <v>8219</v>
      </c>
      <c r="B1066" s="6">
        <v>356</v>
      </c>
      <c r="I1066" s="6" t="s">
        <v>8221</v>
      </c>
      <c r="J1066" s="6">
        <v>60</v>
      </c>
    </row>
    <row r="1067" spans="1:10">
      <c r="A1067" s="6" t="s">
        <v>8219</v>
      </c>
      <c r="B1067" s="6">
        <v>279</v>
      </c>
      <c r="I1067" s="6" t="s">
        <v>8221</v>
      </c>
      <c r="J1067" s="6">
        <v>5</v>
      </c>
    </row>
    <row r="1068" spans="1:10">
      <c r="A1068" s="6" t="s">
        <v>8219</v>
      </c>
      <c r="B1068" s="6">
        <v>266</v>
      </c>
      <c r="I1068" s="6" t="s">
        <v>8221</v>
      </c>
      <c r="J1068" s="6">
        <v>9</v>
      </c>
    </row>
    <row r="1069" spans="1:10">
      <c r="A1069" s="6" t="s">
        <v>8219</v>
      </c>
      <c r="B1069" s="6">
        <v>623</v>
      </c>
      <c r="I1069" s="6" t="s">
        <v>8221</v>
      </c>
      <c r="J1069" s="6">
        <v>13</v>
      </c>
    </row>
    <row r="1070" spans="1:10">
      <c r="A1070" s="6" t="s">
        <v>8219</v>
      </c>
      <c r="B1070" s="6">
        <v>392</v>
      </c>
      <c r="I1070" s="6" t="s">
        <v>8221</v>
      </c>
      <c r="J1070" s="6">
        <v>0</v>
      </c>
    </row>
    <row r="1071" spans="1:10">
      <c r="A1071" s="6" t="s">
        <v>8219</v>
      </c>
      <c r="B1071" s="6">
        <v>3562</v>
      </c>
      <c r="I1071" s="6" t="s">
        <v>8221</v>
      </c>
      <c r="J1071" s="6">
        <v>8</v>
      </c>
    </row>
    <row r="1072" spans="1:10">
      <c r="A1072" s="6" t="s">
        <v>8219</v>
      </c>
      <c r="B1072" s="6">
        <v>514</v>
      </c>
      <c r="I1072" s="6" t="s">
        <v>8221</v>
      </c>
      <c r="J1072" s="6">
        <v>3</v>
      </c>
    </row>
    <row r="1073" spans="1:10">
      <c r="A1073" s="6" t="s">
        <v>8219</v>
      </c>
      <c r="B1073" s="6">
        <v>88</v>
      </c>
      <c r="I1073" s="6" t="s">
        <v>8221</v>
      </c>
      <c r="J1073" s="6">
        <v>3</v>
      </c>
    </row>
    <row r="1074" spans="1:10">
      <c r="A1074" s="6" t="s">
        <v>8219</v>
      </c>
      <c r="B1074" s="6">
        <v>537</v>
      </c>
      <c r="I1074" s="6" t="s">
        <v>8221</v>
      </c>
      <c r="J1074" s="6">
        <v>0</v>
      </c>
    </row>
    <row r="1075" spans="1:10">
      <c r="A1075" s="6" t="s">
        <v>8219</v>
      </c>
      <c r="B1075" s="6">
        <v>25</v>
      </c>
      <c r="I1075" s="6" t="s">
        <v>8221</v>
      </c>
      <c r="J1075" s="6">
        <v>6</v>
      </c>
    </row>
    <row r="1076" spans="1:10">
      <c r="A1076" s="6" t="s">
        <v>8219</v>
      </c>
      <c r="B1076" s="6">
        <v>3238</v>
      </c>
      <c r="I1076" s="6" t="s">
        <v>8221</v>
      </c>
      <c r="J1076" s="6">
        <v>4</v>
      </c>
    </row>
    <row r="1077" spans="1:10">
      <c r="A1077" s="6" t="s">
        <v>8219</v>
      </c>
      <c r="B1077" s="6">
        <v>897</v>
      </c>
      <c r="I1077" s="6" t="s">
        <v>8221</v>
      </c>
      <c r="J1077" s="6">
        <v>1</v>
      </c>
    </row>
    <row r="1078" spans="1:10">
      <c r="A1078" s="6" t="s">
        <v>8219</v>
      </c>
      <c r="B1078" s="6">
        <v>878</v>
      </c>
      <c r="I1078" s="6" t="s">
        <v>8221</v>
      </c>
      <c r="J1078" s="6">
        <v>29</v>
      </c>
    </row>
    <row r="1079" spans="1:10">
      <c r="A1079" s="6" t="s">
        <v>8219</v>
      </c>
      <c r="B1079" s="6">
        <v>115</v>
      </c>
      <c r="I1079" s="6" t="s">
        <v>8221</v>
      </c>
      <c r="J1079" s="6">
        <v>0</v>
      </c>
    </row>
    <row r="1080" spans="1:10">
      <c r="A1080" s="6" t="s">
        <v>8219</v>
      </c>
      <c r="B1080" s="6">
        <v>234</v>
      </c>
      <c r="I1080" s="6" t="s">
        <v>8221</v>
      </c>
      <c r="J1080" s="6">
        <v>4</v>
      </c>
    </row>
    <row r="1081" spans="1:10">
      <c r="A1081" s="6" t="s">
        <v>8219</v>
      </c>
      <c r="B1081" s="6">
        <v>4330</v>
      </c>
      <c r="I1081" s="6" t="s">
        <v>8221</v>
      </c>
      <c r="J1081" s="6">
        <v>5</v>
      </c>
    </row>
    <row r="1082" spans="1:10">
      <c r="A1082" s="6" t="s">
        <v>8219</v>
      </c>
      <c r="B1082" s="6">
        <v>651</v>
      </c>
      <c r="I1082" s="6" t="s">
        <v>8221</v>
      </c>
      <c r="J1082" s="6">
        <v>4</v>
      </c>
    </row>
    <row r="1083" spans="1:10">
      <c r="A1083" s="6" t="s">
        <v>8219</v>
      </c>
      <c r="B1083" s="6">
        <v>251</v>
      </c>
      <c r="I1083" s="6" t="s">
        <v>8221</v>
      </c>
      <c r="J1083" s="6">
        <v>5</v>
      </c>
    </row>
    <row r="1084" spans="1:10">
      <c r="A1084" s="6" t="s">
        <v>8219</v>
      </c>
      <c r="B1084" s="6">
        <v>263</v>
      </c>
      <c r="I1084" s="6" t="s">
        <v>8221</v>
      </c>
      <c r="J1084" s="6">
        <v>1</v>
      </c>
    </row>
    <row r="1085" spans="1:10">
      <c r="A1085" s="6" t="s">
        <v>8219</v>
      </c>
      <c r="B1085" s="6">
        <v>28</v>
      </c>
      <c r="I1085" s="6" t="s">
        <v>8221</v>
      </c>
      <c r="J1085" s="6">
        <v>1</v>
      </c>
    </row>
    <row r="1086" spans="1:10">
      <c r="A1086" s="6" t="s">
        <v>8219</v>
      </c>
      <c r="B1086" s="6">
        <v>721</v>
      </c>
      <c r="I1086" s="6" t="s">
        <v>8221</v>
      </c>
      <c r="J1086" s="6">
        <v>0</v>
      </c>
    </row>
    <row r="1087" spans="1:10">
      <c r="A1087" s="6" t="s">
        <v>8219</v>
      </c>
      <c r="B1087" s="6">
        <v>50</v>
      </c>
      <c r="I1087" s="6" t="s">
        <v>8221</v>
      </c>
      <c r="J1087" s="6">
        <v>14</v>
      </c>
    </row>
    <row r="1088" spans="1:10">
      <c r="A1088" s="6" t="s">
        <v>8219</v>
      </c>
      <c r="B1088" s="6">
        <v>73</v>
      </c>
      <c r="I1088" s="6" t="s">
        <v>8221</v>
      </c>
      <c r="J1088" s="6">
        <v>3</v>
      </c>
    </row>
    <row r="1089" spans="1:10">
      <c r="A1089" s="6" t="s">
        <v>8219</v>
      </c>
      <c r="B1089" s="6">
        <v>27</v>
      </c>
      <c r="I1089" s="6" t="s">
        <v>8221</v>
      </c>
      <c r="J1089" s="6">
        <v>10</v>
      </c>
    </row>
    <row r="1090" spans="1:10">
      <c r="A1090" s="6" t="s">
        <v>8219</v>
      </c>
      <c r="B1090" s="6">
        <v>34</v>
      </c>
      <c r="I1090" s="6" t="s">
        <v>8221</v>
      </c>
      <c r="J1090" s="6">
        <v>17</v>
      </c>
    </row>
    <row r="1091" spans="1:10">
      <c r="A1091" s="6" t="s">
        <v>8219</v>
      </c>
      <c r="B1091" s="6">
        <v>7</v>
      </c>
      <c r="I1091" s="6" t="s">
        <v>8221</v>
      </c>
      <c r="J1091" s="6">
        <v>2</v>
      </c>
    </row>
    <row r="1092" spans="1:10">
      <c r="A1092" s="6" t="s">
        <v>8219</v>
      </c>
      <c r="B1092" s="6">
        <v>24</v>
      </c>
      <c r="I1092" s="6" t="s">
        <v>8221</v>
      </c>
      <c r="J1092" s="6">
        <v>0</v>
      </c>
    </row>
    <row r="1093" spans="1:10">
      <c r="A1093" s="6" t="s">
        <v>8219</v>
      </c>
      <c r="B1093" s="6">
        <v>15</v>
      </c>
      <c r="I1093" s="6" t="s">
        <v>8221</v>
      </c>
      <c r="J1093" s="6">
        <v>4</v>
      </c>
    </row>
    <row r="1094" spans="1:10">
      <c r="A1094" s="6" t="s">
        <v>8219</v>
      </c>
      <c r="B1094" s="6">
        <v>72</v>
      </c>
      <c r="I1094" s="6" t="s">
        <v>8221</v>
      </c>
      <c r="J1094" s="6">
        <v>12</v>
      </c>
    </row>
    <row r="1095" spans="1:10">
      <c r="A1095" s="6" t="s">
        <v>8219</v>
      </c>
      <c r="B1095" s="6">
        <v>120</v>
      </c>
      <c r="I1095" s="6" t="s">
        <v>8221</v>
      </c>
      <c r="J1095" s="6">
        <v>3</v>
      </c>
    </row>
    <row r="1096" spans="1:10">
      <c r="A1096" s="6" t="s">
        <v>8219</v>
      </c>
      <c r="B1096" s="6">
        <v>123</v>
      </c>
      <c r="I1096" s="6" t="s">
        <v>8221</v>
      </c>
      <c r="J1096" s="6">
        <v>12</v>
      </c>
    </row>
    <row r="1097" spans="1:10">
      <c r="A1097" s="6" t="s">
        <v>8219</v>
      </c>
      <c r="B1097" s="6">
        <v>1</v>
      </c>
      <c r="I1097" s="6" t="s">
        <v>8221</v>
      </c>
      <c r="J1097" s="6">
        <v>0</v>
      </c>
    </row>
    <row r="1098" spans="1:10">
      <c r="A1098" s="6" t="s">
        <v>8219</v>
      </c>
      <c r="B1098" s="6">
        <v>24</v>
      </c>
      <c r="I1098" s="6" t="s">
        <v>8221</v>
      </c>
      <c r="J1098" s="6">
        <v>7</v>
      </c>
    </row>
    <row r="1099" spans="1:10">
      <c r="A1099" s="6" t="s">
        <v>8219</v>
      </c>
      <c r="B1099" s="6">
        <v>33</v>
      </c>
      <c r="I1099" s="6" t="s">
        <v>8221</v>
      </c>
      <c r="J1099" s="6">
        <v>2</v>
      </c>
    </row>
    <row r="1100" spans="1:10">
      <c r="A1100" s="6" t="s">
        <v>8219</v>
      </c>
      <c r="B1100" s="6">
        <v>14</v>
      </c>
      <c r="I1100" s="6" t="s">
        <v>8221</v>
      </c>
      <c r="J1100" s="6">
        <v>1</v>
      </c>
    </row>
    <row r="1101" spans="1:10">
      <c r="A1101" s="6" t="s">
        <v>8219</v>
      </c>
      <c r="B1101" s="6">
        <v>9</v>
      </c>
      <c r="I1101" s="6" t="s">
        <v>8221</v>
      </c>
      <c r="J1101" s="6">
        <v>4</v>
      </c>
    </row>
    <row r="1102" spans="1:10">
      <c r="A1102" s="6" t="s">
        <v>8219</v>
      </c>
      <c r="B1102" s="6">
        <v>76</v>
      </c>
      <c r="I1102" s="6" t="s">
        <v>8221</v>
      </c>
      <c r="J1102" s="6">
        <v>4</v>
      </c>
    </row>
    <row r="1103" spans="1:10">
      <c r="A1103" s="6" t="s">
        <v>8219</v>
      </c>
      <c r="B1103" s="6">
        <v>19</v>
      </c>
      <c r="I1103" s="6" t="s">
        <v>8221</v>
      </c>
      <c r="J1103" s="6">
        <v>17</v>
      </c>
    </row>
    <row r="1104" spans="1:10">
      <c r="A1104" s="6" t="s">
        <v>8219</v>
      </c>
      <c r="B1104" s="6">
        <v>69</v>
      </c>
      <c r="I1104" s="6" t="s">
        <v>8221</v>
      </c>
      <c r="J1104" s="6">
        <v>7</v>
      </c>
    </row>
    <row r="1105" spans="1:10">
      <c r="A1105" s="6" t="s">
        <v>8219</v>
      </c>
      <c r="B1105" s="6">
        <v>218</v>
      </c>
      <c r="I1105" s="6" t="s">
        <v>8221</v>
      </c>
      <c r="J1105" s="6">
        <v>2</v>
      </c>
    </row>
    <row r="1106" spans="1:10">
      <c r="A1106" s="6" t="s">
        <v>8219</v>
      </c>
      <c r="B1106" s="6">
        <v>30</v>
      </c>
      <c r="I1106" s="6" t="s">
        <v>8221</v>
      </c>
      <c r="J1106" s="6">
        <v>5</v>
      </c>
    </row>
    <row r="1107" spans="1:10">
      <c r="A1107" s="6" t="s">
        <v>8219</v>
      </c>
      <c r="B1107" s="6">
        <v>100</v>
      </c>
      <c r="I1107" s="6" t="s">
        <v>8221</v>
      </c>
      <c r="J1107" s="6">
        <v>1</v>
      </c>
    </row>
    <row r="1108" spans="1:10">
      <c r="A1108" s="6" t="s">
        <v>8219</v>
      </c>
      <c r="B1108" s="6">
        <v>296</v>
      </c>
      <c r="I1108" s="6" t="s">
        <v>8221</v>
      </c>
      <c r="J1108" s="6">
        <v>1</v>
      </c>
    </row>
    <row r="1109" spans="1:10">
      <c r="A1109" s="6" t="s">
        <v>8219</v>
      </c>
      <c r="B1109" s="6">
        <v>1204</v>
      </c>
      <c r="I1109" s="6" t="s">
        <v>8221</v>
      </c>
      <c r="J1109" s="6">
        <v>14</v>
      </c>
    </row>
    <row r="1110" spans="1:10">
      <c r="A1110" s="6" t="s">
        <v>8219</v>
      </c>
      <c r="B1110" s="6">
        <v>321</v>
      </c>
      <c r="I1110" s="6" t="s">
        <v>8221</v>
      </c>
      <c r="J1110" s="6">
        <v>26</v>
      </c>
    </row>
    <row r="1111" spans="1:10">
      <c r="A1111" s="6" t="s">
        <v>8219</v>
      </c>
      <c r="B1111" s="6">
        <v>301</v>
      </c>
      <c r="I1111" s="6" t="s">
        <v>8221</v>
      </c>
      <c r="J1111" s="6">
        <v>2</v>
      </c>
    </row>
    <row r="1112" spans="1:10">
      <c r="A1112" s="6" t="s">
        <v>8219</v>
      </c>
      <c r="B1112" s="6">
        <v>144</v>
      </c>
      <c r="I1112" s="6" t="s">
        <v>8221</v>
      </c>
      <c r="J1112" s="6">
        <v>1</v>
      </c>
    </row>
    <row r="1113" spans="1:10">
      <c r="A1113" s="6" t="s">
        <v>8219</v>
      </c>
      <c r="B1113" s="6">
        <v>539</v>
      </c>
      <c r="I1113" s="6" t="s">
        <v>8221</v>
      </c>
      <c r="J1113" s="6">
        <v>3</v>
      </c>
    </row>
    <row r="1114" spans="1:10">
      <c r="A1114" s="6" t="s">
        <v>8219</v>
      </c>
      <c r="B1114" s="6">
        <v>498</v>
      </c>
      <c r="I1114" s="6" t="s">
        <v>8221</v>
      </c>
      <c r="J1114" s="6">
        <v>7</v>
      </c>
    </row>
    <row r="1115" spans="1:10">
      <c r="A1115" s="6" t="s">
        <v>8219</v>
      </c>
      <c r="B1115" s="6">
        <v>1113</v>
      </c>
      <c r="I1115" s="6" t="s">
        <v>8221</v>
      </c>
      <c r="J1115" s="6">
        <v>9</v>
      </c>
    </row>
    <row r="1116" spans="1:10">
      <c r="A1116" s="6" t="s">
        <v>8219</v>
      </c>
      <c r="B1116" s="6">
        <v>988</v>
      </c>
      <c r="I1116" s="6" t="s">
        <v>8221</v>
      </c>
      <c r="J1116" s="6">
        <v>20</v>
      </c>
    </row>
    <row r="1117" spans="1:10">
      <c r="A1117" s="6" t="s">
        <v>8219</v>
      </c>
      <c r="B1117" s="6">
        <v>391</v>
      </c>
      <c r="I1117" s="6" t="s">
        <v>8221</v>
      </c>
      <c r="J1117" s="6">
        <v>6</v>
      </c>
    </row>
    <row r="1118" spans="1:10">
      <c r="A1118" s="6" t="s">
        <v>8219</v>
      </c>
      <c r="B1118" s="6">
        <v>28</v>
      </c>
      <c r="I1118" s="6" t="s">
        <v>8221</v>
      </c>
      <c r="J1118" s="6">
        <v>13</v>
      </c>
    </row>
    <row r="1119" spans="1:10">
      <c r="A1119" s="6" t="s">
        <v>8219</v>
      </c>
      <c r="B1119" s="6">
        <v>147</v>
      </c>
      <c r="I1119" s="6" t="s">
        <v>8221</v>
      </c>
      <c r="J1119" s="6">
        <v>1</v>
      </c>
    </row>
    <row r="1120" spans="1:10">
      <c r="A1120" s="6" t="s">
        <v>8219</v>
      </c>
      <c r="B1120" s="6">
        <v>680</v>
      </c>
      <c r="I1120" s="6" t="s">
        <v>8221</v>
      </c>
      <c r="J1120" s="6">
        <v>202</v>
      </c>
    </row>
    <row r="1121" spans="1:10">
      <c r="A1121" s="6" t="s">
        <v>8219</v>
      </c>
      <c r="B1121" s="6">
        <v>983</v>
      </c>
      <c r="I1121" s="6" t="s">
        <v>8221</v>
      </c>
      <c r="J1121" s="6">
        <v>0</v>
      </c>
    </row>
    <row r="1122" spans="1:10">
      <c r="A1122" s="6" t="s">
        <v>8219</v>
      </c>
      <c r="B1122" s="6">
        <v>79</v>
      </c>
      <c r="I1122" s="6" t="s">
        <v>8221</v>
      </c>
      <c r="J1122" s="6">
        <v>1</v>
      </c>
    </row>
    <row r="1123" spans="1:10">
      <c r="A1123" s="6" t="s">
        <v>8219</v>
      </c>
      <c r="B1123" s="6">
        <v>426</v>
      </c>
      <c r="I1123" s="6" t="s">
        <v>8221</v>
      </c>
      <c r="J1123" s="6">
        <v>0</v>
      </c>
    </row>
    <row r="1124" spans="1:10">
      <c r="A1124" s="6" t="s">
        <v>8219</v>
      </c>
      <c r="B1124" s="6">
        <v>96</v>
      </c>
      <c r="I1124" s="6" t="s">
        <v>8221</v>
      </c>
      <c r="J1124" s="6">
        <v>2</v>
      </c>
    </row>
    <row r="1125" spans="1:10">
      <c r="A1125" s="6" t="s">
        <v>8219</v>
      </c>
      <c r="B1125" s="6">
        <v>163</v>
      </c>
      <c r="I1125" s="6" t="s">
        <v>8221</v>
      </c>
      <c r="J1125" s="6">
        <v>13</v>
      </c>
    </row>
    <row r="1126" spans="1:10">
      <c r="A1126" s="6" t="s">
        <v>8219</v>
      </c>
      <c r="B1126" s="6">
        <v>2525</v>
      </c>
      <c r="I1126" s="6" t="s">
        <v>8221</v>
      </c>
      <c r="J1126" s="6">
        <v>9</v>
      </c>
    </row>
    <row r="1127" spans="1:10">
      <c r="A1127" s="6" t="s">
        <v>8219</v>
      </c>
      <c r="B1127" s="6">
        <v>2035</v>
      </c>
      <c r="I1127" s="6" t="s">
        <v>8221</v>
      </c>
      <c r="J1127" s="6">
        <v>2</v>
      </c>
    </row>
    <row r="1128" spans="1:10">
      <c r="A1128" s="6" t="s">
        <v>8219</v>
      </c>
      <c r="B1128" s="6">
        <v>290</v>
      </c>
      <c r="I1128" s="6" t="s">
        <v>8221</v>
      </c>
      <c r="J1128" s="6">
        <v>0</v>
      </c>
    </row>
    <row r="1129" spans="1:10">
      <c r="A1129" s="6" t="s">
        <v>8219</v>
      </c>
      <c r="B1129" s="6">
        <v>1980</v>
      </c>
      <c r="I1129" s="6" t="s">
        <v>8221</v>
      </c>
      <c r="J1129" s="6">
        <v>35</v>
      </c>
    </row>
    <row r="1130" spans="1:10">
      <c r="A1130" s="6" t="s">
        <v>8219</v>
      </c>
      <c r="B1130" s="6">
        <v>57</v>
      </c>
      <c r="I1130" s="6" t="s">
        <v>8221</v>
      </c>
      <c r="J1130" s="6">
        <v>2</v>
      </c>
    </row>
    <row r="1131" spans="1:10">
      <c r="A1131" s="6" t="s">
        <v>8219</v>
      </c>
      <c r="B1131" s="6">
        <v>380</v>
      </c>
      <c r="I1131" s="6" t="s">
        <v>8221</v>
      </c>
      <c r="J1131" s="6">
        <v>3</v>
      </c>
    </row>
    <row r="1132" spans="1:10">
      <c r="A1132" s="6" t="s">
        <v>8219</v>
      </c>
      <c r="B1132" s="6">
        <v>128</v>
      </c>
      <c r="I1132" s="6" t="s">
        <v>8221</v>
      </c>
      <c r="J1132" s="6">
        <v>0</v>
      </c>
    </row>
    <row r="1133" spans="1:10">
      <c r="A1133" s="6" t="s">
        <v>8219</v>
      </c>
      <c r="B1133" s="6">
        <v>180</v>
      </c>
      <c r="I1133" s="6" t="s">
        <v>8221</v>
      </c>
      <c r="J1133" s="6">
        <v>1</v>
      </c>
    </row>
    <row r="1134" spans="1:10">
      <c r="A1134" s="6" t="s">
        <v>8219</v>
      </c>
      <c r="B1134" s="6">
        <v>571</v>
      </c>
      <c r="I1134" s="6" t="s">
        <v>8221</v>
      </c>
      <c r="J1134" s="6">
        <v>0</v>
      </c>
    </row>
    <row r="1135" spans="1:10">
      <c r="A1135" s="6" t="s">
        <v>8219</v>
      </c>
      <c r="B1135" s="6">
        <v>480</v>
      </c>
      <c r="I1135" s="6" t="s">
        <v>8221</v>
      </c>
      <c r="J1135" s="6">
        <v>0</v>
      </c>
    </row>
    <row r="1136" spans="1:10">
      <c r="A1136" s="6" t="s">
        <v>8219</v>
      </c>
      <c r="B1136" s="6">
        <v>249</v>
      </c>
      <c r="I1136" s="6" t="s">
        <v>8221</v>
      </c>
      <c r="J1136" s="6">
        <v>3</v>
      </c>
    </row>
    <row r="1137" spans="1:10">
      <c r="A1137" s="6" t="s">
        <v>8219</v>
      </c>
      <c r="B1137" s="6">
        <v>84</v>
      </c>
      <c r="I1137" s="6" t="s">
        <v>8221</v>
      </c>
      <c r="J1137" s="6">
        <v>11</v>
      </c>
    </row>
    <row r="1138" spans="1:10">
      <c r="A1138" s="6" t="s">
        <v>8219</v>
      </c>
      <c r="B1138" s="6">
        <v>197</v>
      </c>
      <c r="I1138" s="6" t="s">
        <v>8221</v>
      </c>
      <c r="J1138" s="6">
        <v>6</v>
      </c>
    </row>
    <row r="1139" spans="1:10">
      <c r="A1139" s="6" t="s">
        <v>8219</v>
      </c>
      <c r="B1139" s="6">
        <v>271</v>
      </c>
      <c r="I1139" s="6" t="s">
        <v>8221</v>
      </c>
      <c r="J1139" s="6">
        <v>0</v>
      </c>
    </row>
    <row r="1140" spans="1:10">
      <c r="A1140" s="6" t="s">
        <v>8219</v>
      </c>
      <c r="B1140" s="6">
        <v>50</v>
      </c>
      <c r="I1140" s="6" t="s">
        <v>8221</v>
      </c>
      <c r="J1140" s="6">
        <v>67</v>
      </c>
    </row>
    <row r="1141" spans="1:10">
      <c r="A1141" s="6" t="s">
        <v>8219</v>
      </c>
      <c r="B1141" s="6">
        <v>169</v>
      </c>
      <c r="I1141" s="6" t="s">
        <v>8221</v>
      </c>
      <c r="J1141" s="6">
        <v>23</v>
      </c>
    </row>
    <row r="1142" spans="1:10">
      <c r="A1142" s="6" t="s">
        <v>8219</v>
      </c>
      <c r="B1142" s="6">
        <v>205</v>
      </c>
      <c r="I1142" s="6" t="s">
        <v>8221</v>
      </c>
      <c r="J1142" s="6">
        <v>72</v>
      </c>
    </row>
    <row r="1143" spans="1:10">
      <c r="A1143" s="6" t="s">
        <v>8219</v>
      </c>
      <c r="B1143" s="6">
        <v>206</v>
      </c>
      <c r="I1143" s="6" t="s">
        <v>8221</v>
      </c>
      <c r="J1143" s="6">
        <v>2</v>
      </c>
    </row>
    <row r="1144" spans="1:10">
      <c r="A1144" s="6" t="s">
        <v>8219</v>
      </c>
      <c r="B1144" s="6">
        <v>84</v>
      </c>
      <c r="I1144" s="6" t="s">
        <v>8221</v>
      </c>
      <c r="J1144" s="6">
        <v>15</v>
      </c>
    </row>
    <row r="1145" spans="1:10">
      <c r="A1145" s="6" t="s">
        <v>8219</v>
      </c>
      <c r="B1145" s="6">
        <v>210</v>
      </c>
      <c r="I1145" s="6" t="s">
        <v>8221</v>
      </c>
      <c r="J1145" s="6">
        <v>1</v>
      </c>
    </row>
    <row r="1146" spans="1:10">
      <c r="A1146" s="6" t="s">
        <v>8219</v>
      </c>
      <c r="B1146" s="6">
        <v>181</v>
      </c>
      <c r="I1146" s="6" t="s">
        <v>8221</v>
      </c>
      <c r="J1146" s="6">
        <v>2</v>
      </c>
    </row>
    <row r="1147" spans="1:10">
      <c r="A1147" s="6" t="s">
        <v>8219</v>
      </c>
      <c r="B1147" s="6">
        <v>60</v>
      </c>
      <c r="I1147" s="6" t="s">
        <v>8221</v>
      </c>
      <c r="J1147" s="6">
        <v>7</v>
      </c>
    </row>
    <row r="1148" spans="1:10">
      <c r="A1148" s="6" t="s">
        <v>8219</v>
      </c>
      <c r="B1148" s="6">
        <v>445</v>
      </c>
      <c r="I1148" s="6" t="s">
        <v>8221</v>
      </c>
      <c r="J1148" s="6">
        <v>16</v>
      </c>
    </row>
    <row r="1149" spans="1:10">
      <c r="A1149" s="6" t="s">
        <v>8219</v>
      </c>
      <c r="B1149" s="6">
        <v>17</v>
      </c>
      <c r="I1149" s="6" t="s">
        <v>8221</v>
      </c>
      <c r="J1149" s="6">
        <v>117</v>
      </c>
    </row>
    <row r="1150" spans="1:10">
      <c r="A1150" s="6" t="s">
        <v>8219</v>
      </c>
      <c r="B1150" s="6">
        <v>194</v>
      </c>
      <c r="I1150" s="6" t="s">
        <v>8221</v>
      </c>
      <c r="J1150" s="6">
        <v>2</v>
      </c>
    </row>
    <row r="1151" spans="1:10">
      <c r="A1151" s="6" t="s">
        <v>8219</v>
      </c>
      <c r="B1151" s="6">
        <v>404</v>
      </c>
      <c r="I1151" s="6" t="s">
        <v>8221</v>
      </c>
      <c r="J1151" s="6">
        <v>7</v>
      </c>
    </row>
    <row r="1152" spans="1:10">
      <c r="A1152" s="6" t="s">
        <v>8219</v>
      </c>
      <c r="B1152" s="6">
        <v>194</v>
      </c>
      <c r="I1152" s="6" t="s">
        <v>8221</v>
      </c>
      <c r="J1152" s="6">
        <v>3</v>
      </c>
    </row>
    <row r="1153" spans="1:10">
      <c r="A1153" s="6" t="s">
        <v>8219</v>
      </c>
      <c r="B1153" s="6">
        <v>902</v>
      </c>
      <c r="I1153" s="6" t="s">
        <v>8221</v>
      </c>
      <c r="J1153" s="6">
        <v>20</v>
      </c>
    </row>
    <row r="1154" spans="1:10">
      <c r="A1154" s="6" t="s">
        <v>8219</v>
      </c>
      <c r="B1154" s="6">
        <v>1670</v>
      </c>
      <c r="I1154" s="6" t="s">
        <v>8221</v>
      </c>
      <c r="J1154" s="6">
        <v>50</v>
      </c>
    </row>
    <row r="1155" spans="1:10">
      <c r="A1155" s="6" t="s">
        <v>8219</v>
      </c>
      <c r="B1155" s="6">
        <v>1328</v>
      </c>
      <c r="I1155" s="6" t="s">
        <v>8221</v>
      </c>
      <c r="J1155" s="6">
        <v>2</v>
      </c>
    </row>
    <row r="1156" spans="1:10">
      <c r="A1156" s="6" t="s">
        <v>8219</v>
      </c>
      <c r="B1156" s="6">
        <v>944</v>
      </c>
      <c r="I1156" s="6" t="s">
        <v>8221</v>
      </c>
      <c r="J1156" s="6">
        <v>3</v>
      </c>
    </row>
    <row r="1157" spans="1:10">
      <c r="A1157" s="6" t="s">
        <v>8219</v>
      </c>
      <c r="B1157" s="6">
        <v>147</v>
      </c>
      <c r="I1157" s="6" t="s">
        <v>8221</v>
      </c>
      <c r="J1157" s="6">
        <v>27</v>
      </c>
    </row>
    <row r="1158" spans="1:10">
      <c r="A1158" s="6" t="s">
        <v>8219</v>
      </c>
      <c r="B1158" s="6">
        <v>99</v>
      </c>
      <c r="I1158" s="6" t="s">
        <v>8221</v>
      </c>
      <c r="J1158" s="6">
        <v>7</v>
      </c>
    </row>
    <row r="1159" spans="1:10">
      <c r="A1159" s="6" t="s">
        <v>8219</v>
      </c>
      <c r="B1159" s="6">
        <v>79</v>
      </c>
      <c r="I1159" s="6" t="s">
        <v>8221</v>
      </c>
      <c r="J1159" s="6">
        <v>5</v>
      </c>
    </row>
    <row r="1160" spans="1:10">
      <c r="A1160" s="6" t="s">
        <v>8219</v>
      </c>
      <c r="B1160" s="6">
        <v>75</v>
      </c>
      <c r="I1160" s="6" t="s">
        <v>8221</v>
      </c>
      <c r="J1160" s="6">
        <v>0</v>
      </c>
    </row>
    <row r="1161" spans="1:10">
      <c r="A1161" s="6" t="s">
        <v>8219</v>
      </c>
      <c r="B1161" s="6">
        <v>207</v>
      </c>
      <c r="I1161" s="6" t="s">
        <v>8221</v>
      </c>
      <c r="J1161" s="6">
        <v>3</v>
      </c>
    </row>
    <row r="1162" spans="1:10">
      <c r="A1162" s="6" t="s">
        <v>8219</v>
      </c>
      <c r="B1162" s="6">
        <v>102</v>
      </c>
      <c r="I1162" s="6" t="s">
        <v>8221</v>
      </c>
      <c r="J1162" s="6">
        <v>6</v>
      </c>
    </row>
    <row r="1163" spans="1:10">
      <c r="A1163" s="6" t="s">
        <v>8219</v>
      </c>
      <c r="B1163" s="6">
        <v>32</v>
      </c>
      <c r="I1163" s="6" t="s">
        <v>8221</v>
      </c>
      <c r="J1163" s="6">
        <v>9</v>
      </c>
    </row>
    <row r="1164" spans="1:10">
      <c r="A1164" s="6" t="s">
        <v>8219</v>
      </c>
      <c r="B1164" s="6">
        <v>480</v>
      </c>
      <c r="I1164" s="6" t="s">
        <v>8221</v>
      </c>
      <c r="J1164" s="6">
        <v>3</v>
      </c>
    </row>
    <row r="1165" spans="1:10">
      <c r="A1165" s="6" t="s">
        <v>8219</v>
      </c>
      <c r="B1165" s="6">
        <v>11</v>
      </c>
      <c r="I1165" s="6" t="s">
        <v>8221</v>
      </c>
      <c r="J1165" s="6">
        <v>2</v>
      </c>
    </row>
    <row r="1166" spans="1:10">
      <c r="A1166" s="6" t="s">
        <v>8219</v>
      </c>
      <c r="B1166" s="6">
        <v>12</v>
      </c>
      <c r="I1166" s="6" t="s">
        <v>8221</v>
      </c>
      <c r="J1166" s="6">
        <v>3</v>
      </c>
    </row>
    <row r="1167" spans="1:10">
      <c r="A1167" s="6" t="s">
        <v>8219</v>
      </c>
      <c r="B1167" s="6">
        <v>48</v>
      </c>
      <c r="I1167" s="6" t="s">
        <v>8221</v>
      </c>
      <c r="J1167" s="6">
        <v>45</v>
      </c>
    </row>
    <row r="1168" spans="1:10">
      <c r="A1168" s="6" t="s">
        <v>8219</v>
      </c>
      <c r="B1168" s="6">
        <v>59</v>
      </c>
      <c r="I1168" s="6" t="s">
        <v>8221</v>
      </c>
      <c r="J1168" s="6">
        <v>9</v>
      </c>
    </row>
    <row r="1169" spans="1:10">
      <c r="A1169" s="6" t="s">
        <v>8219</v>
      </c>
      <c r="B1169" s="6">
        <v>79</v>
      </c>
      <c r="I1169" s="6" t="s">
        <v>8221</v>
      </c>
      <c r="J1169" s="6">
        <v>9</v>
      </c>
    </row>
    <row r="1170" spans="1:10">
      <c r="A1170" s="6" t="s">
        <v>8219</v>
      </c>
      <c r="B1170" s="6">
        <v>14</v>
      </c>
      <c r="I1170" s="6" t="s">
        <v>8221</v>
      </c>
      <c r="J1170" s="6">
        <v>21</v>
      </c>
    </row>
    <row r="1171" spans="1:10">
      <c r="A1171" s="6" t="s">
        <v>8219</v>
      </c>
      <c r="B1171" s="6">
        <v>106</v>
      </c>
      <c r="I1171" s="6" t="s">
        <v>8221</v>
      </c>
      <c r="J1171" s="6">
        <v>17</v>
      </c>
    </row>
    <row r="1172" spans="1:10">
      <c r="A1172" s="6" t="s">
        <v>8219</v>
      </c>
      <c r="B1172" s="6">
        <v>25</v>
      </c>
      <c r="I1172" s="6" t="s">
        <v>8221</v>
      </c>
      <c r="J1172" s="6">
        <v>1</v>
      </c>
    </row>
    <row r="1173" spans="1:10">
      <c r="A1173" s="6" t="s">
        <v>8219</v>
      </c>
      <c r="B1173" s="6">
        <v>25</v>
      </c>
      <c r="I1173" s="6" t="s">
        <v>8221</v>
      </c>
      <c r="J1173" s="6">
        <v>1</v>
      </c>
    </row>
    <row r="1174" spans="1:10">
      <c r="A1174" s="6" t="s">
        <v>8219</v>
      </c>
      <c r="B1174" s="6">
        <v>29</v>
      </c>
      <c r="I1174" s="6" t="s">
        <v>8221</v>
      </c>
      <c r="J1174" s="6">
        <v>14</v>
      </c>
    </row>
    <row r="1175" spans="1:10">
      <c r="A1175" s="6" t="s">
        <v>8219</v>
      </c>
      <c r="B1175" s="6">
        <v>43</v>
      </c>
      <c r="I1175" s="6" t="s">
        <v>8221</v>
      </c>
      <c r="J1175" s="6">
        <v>42</v>
      </c>
    </row>
    <row r="1176" spans="1:10">
      <c r="A1176" s="6" t="s">
        <v>8219</v>
      </c>
      <c r="B1176" s="6">
        <v>46</v>
      </c>
      <c r="I1176" s="6" t="s">
        <v>8221</v>
      </c>
      <c r="J1176" s="6">
        <v>27</v>
      </c>
    </row>
    <row r="1177" spans="1:10">
      <c r="A1177" s="6" t="s">
        <v>8219</v>
      </c>
      <c r="B1177" s="6">
        <v>27</v>
      </c>
      <c r="I1177" s="6" t="s">
        <v>8221</v>
      </c>
      <c r="J1177" s="6">
        <v>5</v>
      </c>
    </row>
    <row r="1178" spans="1:10">
      <c r="A1178" s="6" t="s">
        <v>8219</v>
      </c>
      <c r="B1178" s="6">
        <v>112</v>
      </c>
      <c r="I1178" s="6" t="s">
        <v>8221</v>
      </c>
      <c r="J1178" s="6">
        <v>13</v>
      </c>
    </row>
    <row r="1179" spans="1:10">
      <c r="A1179" s="6" t="s">
        <v>8219</v>
      </c>
      <c r="B1179" s="6">
        <v>34</v>
      </c>
      <c r="I1179" s="6" t="s">
        <v>8221</v>
      </c>
      <c r="J1179" s="6">
        <v>12</v>
      </c>
    </row>
    <row r="1180" spans="1:10">
      <c r="A1180" s="6" t="s">
        <v>8219</v>
      </c>
      <c r="B1180" s="6">
        <v>145</v>
      </c>
      <c r="I1180" s="6" t="s">
        <v>8221</v>
      </c>
      <c r="J1180" s="6">
        <v>90</v>
      </c>
    </row>
    <row r="1181" spans="1:10">
      <c r="A1181" s="6" t="s">
        <v>8219</v>
      </c>
      <c r="B1181" s="6">
        <v>19</v>
      </c>
      <c r="I1181" s="6" t="s">
        <v>8221</v>
      </c>
      <c r="J1181" s="6">
        <v>2</v>
      </c>
    </row>
    <row r="1182" spans="1:10">
      <c r="A1182" s="6" t="s">
        <v>8219</v>
      </c>
      <c r="B1182" s="6">
        <v>288</v>
      </c>
      <c r="I1182" s="6" t="s">
        <v>8221</v>
      </c>
      <c r="J1182" s="6">
        <v>5</v>
      </c>
    </row>
    <row r="1183" spans="1:10">
      <c r="A1183" s="6" t="s">
        <v>8219</v>
      </c>
      <c r="B1183" s="6">
        <v>14</v>
      </c>
      <c r="I1183" s="6" t="s">
        <v>8221</v>
      </c>
      <c r="J1183" s="6">
        <v>31</v>
      </c>
    </row>
    <row r="1184" spans="1:10">
      <c r="A1184" s="6" t="s">
        <v>8219</v>
      </c>
      <c r="B1184" s="6">
        <v>7</v>
      </c>
      <c r="I1184" s="6" t="s">
        <v>8221</v>
      </c>
      <c r="J1184" s="6">
        <v>4</v>
      </c>
    </row>
    <row r="1185" spans="1:10">
      <c r="A1185" s="6" t="s">
        <v>8219</v>
      </c>
      <c r="B1185" s="6">
        <v>211</v>
      </c>
      <c r="I1185" s="6" t="s">
        <v>8221</v>
      </c>
      <c r="J1185" s="6">
        <v>29</v>
      </c>
    </row>
    <row r="1186" spans="1:10">
      <c r="A1186" s="6" t="s">
        <v>8219</v>
      </c>
      <c r="B1186" s="6">
        <v>85</v>
      </c>
      <c r="I1186" s="6" t="s">
        <v>8221</v>
      </c>
      <c r="J1186" s="6">
        <v>2</v>
      </c>
    </row>
    <row r="1187" spans="1:10">
      <c r="A1187" s="6" t="s">
        <v>8219</v>
      </c>
      <c r="B1187" s="6">
        <v>103</v>
      </c>
      <c r="I1187" s="6" t="s">
        <v>8221</v>
      </c>
      <c r="J1187" s="6">
        <v>114</v>
      </c>
    </row>
    <row r="1188" spans="1:10">
      <c r="A1188" s="6" t="s">
        <v>8219</v>
      </c>
      <c r="B1188" s="6">
        <v>113</v>
      </c>
      <c r="I1188" s="6" t="s">
        <v>8221</v>
      </c>
      <c r="J1188" s="6">
        <v>1</v>
      </c>
    </row>
    <row r="1189" spans="1:10">
      <c r="A1189" s="6" t="s">
        <v>8219</v>
      </c>
      <c r="B1189" s="6">
        <v>167</v>
      </c>
      <c r="I1189" s="6" t="s">
        <v>8221</v>
      </c>
      <c r="J1189" s="6">
        <v>76</v>
      </c>
    </row>
    <row r="1190" spans="1:10">
      <c r="A1190" s="6" t="s">
        <v>8219</v>
      </c>
      <c r="B1190" s="6">
        <v>73</v>
      </c>
      <c r="I1190" s="6" t="s">
        <v>8221</v>
      </c>
      <c r="J1190" s="6">
        <v>9</v>
      </c>
    </row>
    <row r="1191" spans="1:10">
      <c r="A1191" s="6" t="s">
        <v>8219</v>
      </c>
      <c r="B1191" s="6">
        <v>75</v>
      </c>
      <c r="I1191" s="6" t="s">
        <v>8221</v>
      </c>
      <c r="J1191" s="6">
        <v>37</v>
      </c>
    </row>
    <row r="1192" spans="1:10">
      <c r="A1192" s="6" t="s">
        <v>8219</v>
      </c>
      <c r="B1192" s="6">
        <v>614</v>
      </c>
      <c r="I1192" s="6" t="s">
        <v>8221</v>
      </c>
      <c r="J1192" s="6">
        <v>0</v>
      </c>
    </row>
    <row r="1193" spans="1:10">
      <c r="A1193" s="6" t="s">
        <v>8219</v>
      </c>
      <c r="B1193" s="6">
        <v>107</v>
      </c>
      <c r="I1193" s="6" t="s">
        <v>8221</v>
      </c>
      <c r="J1193" s="6">
        <v>1</v>
      </c>
    </row>
    <row r="1194" spans="1:10">
      <c r="A1194" s="6" t="s">
        <v>8219</v>
      </c>
      <c r="B1194" s="6">
        <v>1224</v>
      </c>
      <c r="I1194" s="6" t="s">
        <v>8221</v>
      </c>
      <c r="J1194" s="6">
        <v>10</v>
      </c>
    </row>
    <row r="1195" spans="1:10">
      <c r="A1195" s="6" t="s">
        <v>8219</v>
      </c>
      <c r="B1195" s="6">
        <v>104</v>
      </c>
      <c r="I1195" s="6" t="s">
        <v>8221</v>
      </c>
      <c r="J1195" s="6">
        <v>1</v>
      </c>
    </row>
    <row r="1196" spans="1:10">
      <c r="A1196" s="6" t="s">
        <v>8219</v>
      </c>
      <c r="B1196" s="6">
        <v>79</v>
      </c>
      <c r="I1196" s="6" t="s">
        <v>8221</v>
      </c>
      <c r="J1196" s="6">
        <v>2</v>
      </c>
    </row>
    <row r="1197" spans="1:10">
      <c r="A1197" s="6" t="s">
        <v>8219</v>
      </c>
      <c r="B1197" s="6">
        <v>157</v>
      </c>
      <c r="I1197" s="6" t="s">
        <v>8221</v>
      </c>
      <c r="J1197" s="6">
        <v>1</v>
      </c>
    </row>
    <row r="1198" spans="1:10">
      <c r="A1198" s="6" t="s">
        <v>8219</v>
      </c>
      <c r="B1198" s="6">
        <v>50</v>
      </c>
      <c r="I1198" s="6" t="s">
        <v>8221</v>
      </c>
      <c r="J1198" s="6">
        <v>10</v>
      </c>
    </row>
    <row r="1199" spans="1:10">
      <c r="A1199" s="6" t="s">
        <v>8219</v>
      </c>
      <c r="B1199" s="6">
        <v>64</v>
      </c>
      <c r="I1199" s="6" t="s">
        <v>8221</v>
      </c>
      <c r="J1199" s="6">
        <v>9</v>
      </c>
    </row>
    <row r="1200" spans="1:10">
      <c r="A1200" s="6" t="s">
        <v>8219</v>
      </c>
      <c r="B1200" s="6">
        <v>200</v>
      </c>
      <c r="I1200" s="6" t="s">
        <v>8221</v>
      </c>
      <c r="J1200" s="6">
        <v>19</v>
      </c>
    </row>
    <row r="1201" spans="1:10">
      <c r="A1201" s="6" t="s">
        <v>8219</v>
      </c>
      <c r="B1201" s="6">
        <v>22</v>
      </c>
      <c r="I1201" s="6" t="s">
        <v>8221</v>
      </c>
      <c r="J1201" s="6">
        <v>0</v>
      </c>
    </row>
    <row r="1202" spans="1:10">
      <c r="A1202" s="6" t="s">
        <v>8219</v>
      </c>
      <c r="B1202" s="6">
        <v>163</v>
      </c>
      <c r="I1202" s="6" t="s">
        <v>8221</v>
      </c>
      <c r="J1202" s="6">
        <v>4</v>
      </c>
    </row>
    <row r="1203" spans="1:10">
      <c r="A1203" s="6" t="s">
        <v>8219</v>
      </c>
      <c r="B1203" s="6">
        <v>77</v>
      </c>
      <c r="I1203" s="6" t="s">
        <v>8221</v>
      </c>
      <c r="J1203" s="6">
        <v>8</v>
      </c>
    </row>
    <row r="1204" spans="1:10">
      <c r="A1204" s="6" t="s">
        <v>8219</v>
      </c>
      <c r="B1204" s="6">
        <v>89</v>
      </c>
      <c r="I1204" s="6" t="s">
        <v>8221</v>
      </c>
      <c r="J1204" s="6">
        <v>24</v>
      </c>
    </row>
    <row r="1205" spans="1:10">
      <c r="A1205" s="6" t="s">
        <v>8219</v>
      </c>
      <c r="B1205" s="6">
        <v>3355</v>
      </c>
      <c r="I1205" s="6" t="s">
        <v>8221</v>
      </c>
      <c r="J1205" s="6">
        <v>0</v>
      </c>
    </row>
    <row r="1206" spans="1:10">
      <c r="A1206" s="6" t="s">
        <v>8219</v>
      </c>
      <c r="B1206" s="6">
        <v>537</v>
      </c>
      <c r="I1206" s="6" t="s">
        <v>8221</v>
      </c>
      <c r="J1206" s="6">
        <v>39</v>
      </c>
    </row>
    <row r="1207" spans="1:10">
      <c r="A1207" s="6" t="s">
        <v>8219</v>
      </c>
      <c r="B1207" s="6">
        <v>125</v>
      </c>
      <c r="I1207" s="6" t="s">
        <v>8221</v>
      </c>
      <c r="J1207" s="6">
        <v>6</v>
      </c>
    </row>
    <row r="1208" spans="1:10">
      <c r="A1208" s="6" t="s">
        <v>8219</v>
      </c>
      <c r="B1208" s="6">
        <v>163</v>
      </c>
      <c r="I1208" s="6" t="s">
        <v>8221</v>
      </c>
      <c r="J1208" s="6">
        <v>4</v>
      </c>
    </row>
    <row r="1209" spans="1:10">
      <c r="A1209" s="6" t="s">
        <v>8219</v>
      </c>
      <c r="B1209" s="6">
        <v>283</v>
      </c>
      <c r="I1209" s="6" t="s">
        <v>8221</v>
      </c>
      <c r="J1209" s="6">
        <v>3</v>
      </c>
    </row>
    <row r="1210" spans="1:10">
      <c r="A1210" s="6" t="s">
        <v>8219</v>
      </c>
      <c r="B1210" s="6">
        <v>352</v>
      </c>
      <c r="I1210" s="6" t="s">
        <v>8221</v>
      </c>
      <c r="J1210" s="6">
        <v>53</v>
      </c>
    </row>
    <row r="1211" spans="1:10">
      <c r="A1211" s="6" t="s">
        <v>8219</v>
      </c>
      <c r="B1211" s="6">
        <v>94</v>
      </c>
      <c r="I1211" s="6" t="s">
        <v>8221</v>
      </c>
      <c r="J1211" s="6">
        <v>1</v>
      </c>
    </row>
    <row r="1212" spans="1:10">
      <c r="A1212" s="6" t="s">
        <v>8219</v>
      </c>
      <c r="B1212" s="6">
        <v>67</v>
      </c>
      <c r="I1212" s="6" t="s">
        <v>8221</v>
      </c>
      <c r="J1212" s="6">
        <v>2</v>
      </c>
    </row>
    <row r="1213" spans="1:10">
      <c r="A1213" s="6" t="s">
        <v>8219</v>
      </c>
      <c r="B1213" s="6">
        <v>221</v>
      </c>
      <c r="I1213" s="6" t="s">
        <v>8221</v>
      </c>
      <c r="J1213" s="6">
        <v>25</v>
      </c>
    </row>
    <row r="1214" spans="1:10">
      <c r="A1214" s="6" t="s">
        <v>8219</v>
      </c>
      <c r="B1214" s="6">
        <v>2165</v>
      </c>
      <c r="I1214" s="6" t="s">
        <v>8221</v>
      </c>
      <c r="J1214" s="6">
        <v>6</v>
      </c>
    </row>
    <row r="1215" spans="1:10">
      <c r="A1215" s="6" t="s">
        <v>8219</v>
      </c>
      <c r="B1215" s="6">
        <v>179</v>
      </c>
      <c r="I1215" s="6" t="s">
        <v>8221</v>
      </c>
      <c r="J1215" s="6">
        <v>0</v>
      </c>
    </row>
    <row r="1216" spans="1:10">
      <c r="A1216" s="6" t="s">
        <v>8219</v>
      </c>
      <c r="B1216" s="6">
        <v>123</v>
      </c>
      <c r="I1216" s="6" t="s">
        <v>8221</v>
      </c>
      <c r="J1216" s="6">
        <v>12</v>
      </c>
    </row>
    <row r="1217" spans="1:10">
      <c r="A1217" s="6" t="s">
        <v>8219</v>
      </c>
      <c r="B1217" s="6">
        <v>1104</v>
      </c>
      <c r="I1217" s="6" t="s">
        <v>8221</v>
      </c>
      <c r="J1217" s="6">
        <v>0</v>
      </c>
    </row>
    <row r="1218" spans="1:10">
      <c r="A1218" s="6" t="s">
        <v>8219</v>
      </c>
      <c r="B1218" s="6">
        <v>403</v>
      </c>
      <c r="I1218" s="6" t="s">
        <v>8221</v>
      </c>
      <c r="J1218" s="6">
        <v>36</v>
      </c>
    </row>
    <row r="1219" spans="1:10">
      <c r="A1219" s="6" t="s">
        <v>8219</v>
      </c>
      <c r="B1219" s="6">
        <v>109</v>
      </c>
      <c r="I1219" s="6" t="s">
        <v>8221</v>
      </c>
      <c r="J1219" s="6">
        <v>0</v>
      </c>
    </row>
    <row r="1220" spans="1:10">
      <c r="A1220" s="6" t="s">
        <v>8219</v>
      </c>
      <c r="B1220" s="6">
        <v>372</v>
      </c>
      <c r="I1220" s="6" t="s">
        <v>8221</v>
      </c>
      <c r="J1220" s="6">
        <v>2</v>
      </c>
    </row>
    <row r="1221" spans="1:10">
      <c r="A1221" s="6" t="s">
        <v>8219</v>
      </c>
      <c r="B1221" s="6">
        <v>311</v>
      </c>
      <c r="I1221" s="6" t="s">
        <v>8221</v>
      </c>
      <c r="J1221" s="6">
        <v>1</v>
      </c>
    </row>
    <row r="1222" spans="1:10">
      <c r="A1222" s="6" t="s">
        <v>8219</v>
      </c>
      <c r="B1222" s="6">
        <v>61</v>
      </c>
      <c r="I1222" s="6" t="s">
        <v>8221</v>
      </c>
      <c r="J1222" s="6">
        <v>59</v>
      </c>
    </row>
    <row r="1223" spans="1:10">
      <c r="A1223" s="6" t="s">
        <v>8219</v>
      </c>
      <c r="B1223" s="6">
        <v>115</v>
      </c>
      <c r="I1223" s="6" t="s">
        <v>8221</v>
      </c>
      <c r="J1223" s="6">
        <v>1</v>
      </c>
    </row>
    <row r="1224" spans="1:10">
      <c r="A1224" s="6" t="s">
        <v>8219</v>
      </c>
      <c r="B1224" s="6">
        <v>111</v>
      </c>
      <c r="I1224" s="6" t="s">
        <v>8221</v>
      </c>
      <c r="J1224" s="6">
        <v>31</v>
      </c>
    </row>
    <row r="1225" spans="1:10">
      <c r="A1225" s="6" t="s">
        <v>8219</v>
      </c>
      <c r="B1225" s="6">
        <v>337</v>
      </c>
      <c r="I1225" s="6" t="s">
        <v>8221</v>
      </c>
      <c r="J1225" s="6">
        <v>18</v>
      </c>
    </row>
    <row r="1226" spans="1:10">
      <c r="A1226" s="6" t="s">
        <v>8219</v>
      </c>
      <c r="B1226" s="6">
        <v>9</v>
      </c>
      <c r="I1226" s="6" t="s">
        <v>8221</v>
      </c>
      <c r="J1226" s="6">
        <v>10</v>
      </c>
    </row>
    <row r="1227" spans="1:10">
      <c r="A1227" s="6" t="s">
        <v>8219</v>
      </c>
      <c r="B1227" s="6">
        <v>120</v>
      </c>
      <c r="I1227" s="6" t="s">
        <v>8221</v>
      </c>
      <c r="J1227" s="6">
        <v>0</v>
      </c>
    </row>
    <row r="1228" spans="1:10">
      <c r="A1228" s="6" t="s">
        <v>8219</v>
      </c>
      <c r="B1228" s="6">
        <v>102</v>
      </c>
      <c r="I1228" s="6" t="s">
        <v>8221</v>
      </c>
      <c r="J1228" s="6">
        <v>14</v>
      </c>
    </row>
    <row r="1229" spans="1:10">
      <c r="A1229" s="6" t="s">
        <v>8219</v>
      </c>
      <c r="B1229" s="6">
        <v>186</v>
      </c>
      <c r="I1229" s="6" t="s">
        <v>8221</v>
      </c>
      <c r="J1229" s="6">
        <v>2</v>
      </c>
    </row>
    <row r="1230" spans="1:10">
      <c r="A1230" s="6" t="s">
        <v>8219</v>
      </c>
      <c r="B1230" s="6">
        <v>15</v>
      </c>
      <c r="I1230" s="6" t="s">
        <v>8221</v>
      </c>
      <c r="J1230" s="6">
        <v>1</v>
      </c>
    </row>
    <row r="1231" spans="1:10">
      <c r="A1231" s="6" t="s">
        <v>8219</v>
      </c>
      <c r="B1231" s="6">
        <v>67</v>
      </c>
      <c r="I1231" s="6" t="s">
        <v>8221</v>
      </c>
      <c r="J1231" s="6">
        <v>3</v>
      </c>
    </row>
    <row r="1232" spans="1:10">
      <c r="A1232" s="6" t="s">
        <v>8219</v>
      </c>
      <c r="B1232" s="6">
        <v>130</v>
      </c>
      <c r="I1232" s="6" t="s">
        <v>8221</v>
      </c>
      <c r="J1232" s="6">
        <v>0</v>
      </c>
    </row>
    <row r="1233" spans="1:10">
      <c r="A1233" s="6" t="s">
        <v>8219</v>
      </c>
      <c r="B1233" s="6">
        <v>16</v>
      </c>
      <c r="I1233" s="6" t="s">
        <v>8221</v>
      </c>
      <c r="J1233" s="6">
        <v>2</v>
      </c>
    </row>
    <row r="1234" spans="1:10">
      <c r="A1234" s="6" t="s">
        <v>8219</v>
      </c>
      <c r="B1234" s="6">
        <v>67</v>
      </c>
      <c r="I1234" s="6" t="s">
        <v>8221</v>
      </c>
      <c r="J1234" s="6">
        <v>0</v>
      </c>
    </row>
    <row r="1235" spans="1:10">
      <c r="A1235" s="6" t="s">
        <v>8219</v>
      </c>
      <c r="B1235" s="6">
        <v>124</v>
      </c>
      <c r="I1235" s="6" t="s">
        <v>8221</v>
      </c>
      <c r="J1235" s="6">
        <v>12</v>
      </c>
    </row>
    <row r="1236" spans="1:10">
      <c r="A1236" s="6" t="s">
        <v>8219</v>
      </c>
      <c r="B1236" s="6">
        <v>80</v>
      </c>
      <c r="I1236" s="6" t="s">
        <v>8221</v>
      </c>
      <c r="J1236" s="6">
        <v>1</v>
      </c>
    </row>
    <row r="1237" spans="1:10">
      <c r="A1237" s="6" t="s">
        <v>8219</v>
      </c>
      <c r="B1237" s="6">
        <v>282</v>
      </c>
      <c r="I1237" s="6" t="s">
        <v>8221</v>
      </c>
      <c r="J1237" s="6">
        <v>8</v>
      </c>
    </row>
    <row r="1238" spans="1:10">
      <c r="A1238" s="6" t="s">
        <v>8219</v>
      </c>
      <c r="B1238" s="6">
        <v>68</v>
      </c>
      <c r="I1238" s="6" t="s">
        <v>8221</v>
      </c>
      <c r="J1238" s="6">
        <v>2</v>
      </c>
    </row>
    <row r="1239" spans="1:10">
      <c r="A1239" s="6" t="s">
        <v>8219</v>
      </c>
      <c r="B1239" s="6">
        <v>86</v>
      </c>
      <c r="I1239" s="6" t="s">
        <v>8221</v>
      </c>
      <c r="J1239" s="6">
        <v>31</v>
      </c>
    </row>
    <row r="1240" spans="1:10">
      <c r="A1240" s="6" t="s">
        <v>8219</v>
      </c>
      <c r="B1240" s="6">
        <v>115</v>
      </c>
      <c r="I1240" s="6" t="s">
        <v>8221</v>
      </c>
      <c r="J1240" s="6">
        <v>5</v>
      </c>
    </row>
    <row r="1241" spans="1:10">
      <c r="A1241" s="6" t="s">
        <v>8219</v>
      </c>
      <c r="B1241" s="6">
        <v>75</v>
      </c>
      <c r="I1241" s="6" t="s">
        <v>8221</v>
      </c>
      <c r="J1241" s="6">
        <v>1</v>
      </c>
    </row>
    <row r="1242" spans="1:10">
      <c r="A1242" s="6" t="s">
        <v>8219</v>
      </c>
      <c r="B1242" s="6">
        <v>43</v>
      </c>
      <c r="I1242" s="6" t="s">
        <v>8221</v>
      </c>
      <c r="J1242" s="6">
        <v>12</v>
      </c>
    </row>
    <row r="1243" spans="1:10">
      <c r="A1243" s="6" t="s">
        <v>8219</v>
      </c>
      <c r="B1243" s="6">
        <v>48</v>
      </c>
      <c r="I1243" s="6" t="s">
        <v>8221</v>
      </c>
      <c r="J1243" s="6">
        <v>4</v>
      </c>
    </row>
    <row r="1244" spans="1:10">
      <c r="A1244" s="6" t="s">
        <v>8219</v>
      </c>
      <c r="B1244" s="6">
        <v>52</v>
      </c>
      <c r="I1244" s="6" t="s">
        <v>8221</v>
      </c>
      <c r="J1244" s="6">
        <v>0</v>
      </c>
    </row>
    <row r="1245" spans="1:10">
      <c r="A1245" s="6" t="s">
        <v>8219</v>
      </c>
      <c r="B1245" s="6">
        <v>43</v>
      </c>
      <c r="I1245" s="6" t="s">
        <v>8221</v>
      </c>
      <c r="J1245" s="6">
        <v>7</v>
      </c>
    </row>
    <row r="1246" spans="1:10">
      <c r="A1246" s="6" t="s">
        <v>8219</v>
      </c>
      <c r="B1246" s="6">
        <v>58</v>
      </c>
      <c r="I1246" s="6" t="s">
        <v>8221</v>
      </c>
      <c r="J1246" s="6">
        <v>2</v>
      </c>
    </row>
    <row r="1247" spans="1:10">
      <c r="A1247" s="6" t="s">
        <v>8219</v>
      </c>
      <c r="B1247" s="6">
        <v>47</v>
      </c>
      <c r="I1247" s="6" t="s">
        <v>8221</v>
      </c>
      <c r="J1247" s="6">
        <v>1</v>
      </c>
    </row>
    <row r="1248" spans="1:10">
      <c r="A1248" s="6" t="s">
        <v>8219</v>
      </c>
      <c r="B1248" s="6">
        <v>36</v>
      </c>
      <c r="I1248" s="6" t="s">
        <v>8221</v>
      </c>
      <c r="J1248" s="6">
        <v>4</v>
      </c>
    </row>
    <row r="1249" spans="1:10">
      <c r="A1249" s="6" t="s">
        <v>8219</v>
      </c>
      <c r="B1249" s="6">
        <v>17</v>
      </c>
      <c r="I1249" s="6" t="s">
        <v>8221</v>
      </c>
      <c r="J1249" s="6">
        <v>6</v>
      </c>
    </row>
    <row r="1250" spans="1:10">
      <c r="A1250" s="6" t="s">
        <v>8219</v>
      </c>
      <c r="B1250" s="6">
        <v>104</v>
      </c>
      <c r="I1250" s="6" t="s">
        <v>8221</v>
      </c>
      <c r="J1250" s="6">
        <v>8</v>
      </c>
    </row>
    <row r="1251" spans="1:10">
      <c r="A1251" s="6" t="s">
        <v>8219</v>
      </c>
      <c r="B1251" s="6">
        <v>47</v>
      </c>
      <c r="I1251" s="6" t="s">
        <v>8221</v>
      </c>
      <c r="J1251" s="6">
        <v>14</v>
      </c>
    </row>
    <row r="1252" spans="1:10">
      <c r="A1252" s="6" t="s">
        <v>8219</v>
      </c>
      <c r="B1252" s="6">
        <v>38</v>
      </c>
      <c r="I1252" s="6" t="s">
        <v>8221</v>
      </c>
      <c r="J1252" s="6">
        <v>0</v>
      </c>
    </row>
    <row r="1253" spans="1:10">
      <c r="A1253" s="6" t="s">
        <v>8219</v>
      </c>
      <c r="B1253" s="6">
        <v>81</v>
      </c>
      <c r="I1253" s="6" t="s">
        <v>8221</v>
      </c>
      <c r="J1253" s="6">
        <v>4</v>
      </c>
    </row>
    <row r="1254" spans="1:10">
      <c r="A1254" s="6" t="s">
        <v>8219</v>
      </c>
      <c r="B1254" s="6">
        <v>55</v>
      </c>
      <c r="I1254" s="6" t="s">
        <v>8221</v>
      </c>
      <c r="J1254" s="6">
        <v>0</v>
      </c>
    </row>
    <row r="1255" spans="1:10">
      <c r="A1255" s="6" t="s">
        <v>8219</v>
      </c>
      <c r="B1255" s="6">
        <v>41</v>
      </c>
      <c r="I1255" s="6" t="s">
        <v>8221</v>
      </c>
      <c r="J1255" s="6">
        <v>0</v>
      </c>
    </row>
    <row r="1256" spans="1:10">
      <c r="A1256" s="6" t="s">
        <v>8219</v>
      </c>
      <c r="B1256" s="6">
        <v>79</v>
      </c>
      <c r="I1256" s="6" t="s">
        <v>8221</v>
      </c>
      <c r="J1256" s="6">
        <v>1</v>
      </c>
    </row>
    <row r="1257" spans="1:10">
      <c r="A1257" s="6" t="s">
        <v>8219</v>
      </c>
      <c r="B1257" s="6">
        <v>16</v>
      </c>
      <c r="I1257" s="6" t="s">
        <v>8221</v>
      </c>
      <c r="J1257" s="6">
        <v>1</v>
      </c>
    </row>
    <row r="1258" spans="1:10">
      <c r="A1258" s="6" t="s">
        <v>8219</v>
      </c>
      <c r="B1258" s="6">
        <v>8</v>
      </c>
      <c r="I1258" s="6" t="s">
        <v>8221</v>
      </c>
      <c r="J1258" s="6">
        <v>1</v>
      </c>
    </row>
    <row r="1259" spans="1:10">
      <c r="A1259" s="6" t="s">
        <v>8219</v>
      </c>
      <c r="B1259" s="6">
        <v>95</v>
      </c>
      <c r="I1259" s="6" t="s">
        <v>8221</v>
      </c>
      <c r="J1259" s="6">
        <v>1</v>
      </c>
    </row>
    <row r="1260" spans="1:10">
      <c r="A1260" s="6" t="s">
        <v>8219</v>
      </c>
      <c r="B1260" s="6">
        <v>25</v>
      </c>
      <c r="I1260" s="6" t="s">
        <v>8221</v>
      </c>
      <c r="J1260" s="6">
        <v>4</v>
      </c>
    </row>
    <row r="1261" spans="1:10">
      <c r="A1261" s="6" t="s">
        <v>8219</v>
      </c>
      <c r="B1261" s="6">
        <v>19</v>
      </c>
      <c r="I1261" s="6" t="s">
        <v>8221</v>
      </c>
      <c r="J1261" s="6">
        <v>0</v>
      </c>
    </row>
    <row r="1262" spans="1:10">
      <c r="A1262" s="6" t="s">
        <v>8219</v>
      </c>
      <c r="B1262" s="6">
        <v>90</v>
      </c>
      <c r="I1262" s="6" t="s">
        <v>8221</v>
      </c>
      <c r="J1262" s="6">
        <v>0</v>
      </c>
    </row>
    <row r="1263" spans="1:10">
      <c r="A1263" s="6" t="s">
        <v>8219</v>
      </c>
      <c r="B1263" s="6">
        <v>41</v>
      </c>
      <c r="I1263" s="6" t="s">
        <v>8221</v>
      </c>
      <c r="J1263" s="6">
        <v>2</v>
      </c>
    </row>
    <row r="1264" spans="1:10">
      <c r="A1264" s="6" t="s">
        <v>8219</v>
      </c>
      <c r="B1264" s="6">
        <v>30</v>
      </c>
      <c r="I1264" s="6" t="s">
        <v>8221</v>
      </c>
      <c r="J1264" s="6">
        <v>24</v>
      </c>
    </row>
    <row r="1265" spans="1:10">
      <c r="A1265" s="6" t="s">
        <v>8219</v>
      </c>
      <c r="B1265" s="6">
        <v>38</v>
      </c>
      <c r="I1265" s="6" t="s">
        <v>8221</v>
      </c>
      <c r="J1265" s="6">
        <v>1</v>
      </c>
    </row>
    <row r="1266" spans="1:10">
      <c r="A1266" s="6" t="s">
        <v>8219</v>
      </c>
      <c r="B1266" s="6">
        <v>65</v>
      </c>
      <c r="I1266" s="6" t="s">
        <v>8221</v>
      </c>
      <c r="J1266" s="6">
        <v>2</v>
      </c>
    </row>
    <row r="1267" spans="1:10">
      <c r="A1267" s="6" t="s">
        <v>8219</v>
      </c>
      <c r="B1267" s="6">
        <v>75</v>
      </c>
      <c r="I1267" s="6" t="s">
        <v>8221</v>
      </c>
      <c r="J1267" s="6">
        <v>1</v>
      </c>
    </row>
    <row r="1268" spans="1:10">
      <c r="A1268" s="6" t="s">
        <v>8219</v>
      </c>
      <c r="B1268" s="6">
        <v>16</v>
      </c>
      <c r="I1268" s="6" t="s">
        <v>8221</v>
      </c>
      <c r="J1268" s="6">
        <v>37</v>
      </c>
    </row>
    <row r="1269" spans="1:10">
      <c r="A1269" s="6" t="s">
        <v>8219</v>
      </c>
      <c r="B1269" s="6">
        <v>10</v>
      </c>
      <c r="I1269" s="6" t="s">
        <v>8221</v>
      </c>
      <c r="J1269" s="6">
        <v>5</v>
      </c>
    </row>
    <row r="1270" spans="1:10">
      <c r="A1270" s="6" t="s">
        <v>8219</v>
      </c>
      <c r="B1270" s="6">
        <v>27</v>
      </c>
      <c r="I1270" s="6" t="s">
        <v>8221</v>
      </c>
      <c r="J1270" s="6">
        <v>4</v>
      </c>
    </row>
    <row r="1271" spans="1:10">
      <c r="A1271" s="6" t="s">
        <v>8219</v>
      </c>
      <c r="B1271" s="6">
        <v>259</v>
      </c>
      <c r="I1271" s="6" t="s">
        <v>8221</v>
      </c>
      <c r="J1271" s="6">
        <v>16</v>
      </c>
    </row>
    <row r="1272" spans="1:10">
      <c r="A1272" s="6" t="s">
        <v>8219</v>
      </c>
      <c r="B1272" s="6">
        <v>39</v>
      </c>
      <c r="I1272" s="6" t="s">
        <v>8221</v>
      </c>
      <c r="J1272" s="6">
        <v>9</v>
      </c>
    </row>
    <row r="1273" spans="1:10">
      <c r="A1273" s="6" t="s">
        <v>8219</v>
      </c>
      <c r="B1273" s="6">
        <v>42</v>
      </c>
      <c r="I1273" s="6" t="s">
        <v>8221</v>
      </c>
      <c r="J1273" s="6">
        <v>0</v>
      </c>
    </row>
    <row r="1274" spans="1:10">
      <c r="A1274" s="6" t="s">
        <v>8219</v>
      </c>
      <c r="B1274" s="6">
        <v>10</v>
      </c>
      <c r="I1274" s="6" t="s">
        <v>8221</v>
      </c>
      <c r="J1274" s="6">
        <v>40</v>
      </c>
    </row>
    <row r="1275" spans="1:10">
      <c r="A1275" s="6" t="s">
        <v>8219</v>
      </c>
      <c r="B1275" s="6">
        <v>56</v>
      </c>
      <c r="I1275" s="6" t="s">
        <v>8221</v>
      </c>
      <c r="J1275" s="6">
        <v>0</v>
      </c>
    </row>
    <row r="1276" spans="1:10">
      <c r="A1276" s="6" t="s">
        <v>8219</v>
      </c>
      <c r="B1276" s="6">
        <v>20</v>
      </c>
      <c r="I1276" s="6" t="s">
        <v>8221</v>
      </c>
      <c r="J1276" s="6">
        <v>2</v>
      </c>
    </row>
    <row r="1277" spans="1:10">
      <c r="A1277" s="6" t="s">
        <v>8219</v>
      </c>
      <c r="B1277" s="6">
        <v>170</v>
      </c>
      <c r="I1277" s="6" t="s">
        <v>8221</v>
      </c>
      <c r="J1277" s="6">
        <v>1</v>
      </c>
    </row>
    <row r="1278" spans="1:10">
      <c r="A1278" s="6" t="s">
        <v>8219</v>
      </c>
      <c r="B1278" s="6">
        <v>29</v>
      </c>
      <c r="I1278" s="6" t="s">
        <v>8221</v>
      </c>
      <c r="J1278" s="6">
        <v>9</v>
      </c>
    </row>
    <row r="1279" spans="1:10">
      <c r="A1279" s="6" t="s">
        <v>8219</v>
      </c>
      <c r="B1279" s="6">
        <v>132</v>
      </c>
      <c r="I1279" s="6" t="s">
        <v>8221</v>
      </c>
      <c r="J1279" s="6">
        <v>34</v>
      </c>
    </row>
    <row r="1280" spans="1:10">
      <c r="A1280" s="6" t="s">
        <v>8219</v>
      </c>
      <c r="B1280" s="6">
        <v>27</v>
      </c>
      <c r="I1280" s="6" t="s">
        <v>8221</v>
      </c>
      <c r="J1280" s="6">
        <v>23</v>
      </c>
    </row>
    <row r="1281" spans="1:10">
      <c r="A1281" s="6" t="s">
        <v>8219</v>
      </c>
      <c r="B1281" s="6">
        <v>26</v>
      </c>
      <c r="I1281" s="6" t="s">
        <v>8221</v>
      </c>
      <c r="J1281" s="6">
        <v>19</v>
      </c>
    </row>
    <row r="1282" spans="1:10">
      <c r="A1282" s="6" t="s">
        <v>8219</v>
      </c>
      <c r="B1282" s="6">
        <v>43</v>
      </c>
      <c r="I1282" s="6" t="s">
        <v>8221</v>
      </c>
      <c r="J1282" s="6">
        <v>50</v>
      </c>
    </row>
    <row r="1283" spans="1:10">
      <c r="A1283" s="6" t="s">
        <v>8219</v>
      </c>
      <c r="B1283" s="6">
        <v>80</v>
      </c>
      <c r="I1283" s="6" t="s">
        <v>8221</v>
      </c>
      <c r="J1283" s="6">
        <v>12</v>
      </c>
    </row>
    <row r="1284" spans="1:10">
      <c r="A1284" s="6" t="s">
        <v>8219</v>
      </c>
      <c r="B1284" s="6">
        <v>33</v>
      </c>
      <c r="I1284" s="6" t="s">
        <v>8221</v>
      </c>
      <c r="J1284" s="6">
        <v>8</v>
      </c>
    </row>
    <row r="1285" spans="1:10">
      <c r="A1285" s="6" t="s">
        <v>8219</v>
      </c>
      <c r="B1285" s="6">
        <v>71</v>
      </c>
      <c r="I1285" s="6" t="s">
        <v>8221</v>
      </c>
      <c r="J1285" s="6">
        <v>9</v>
      </c>
    </row>
    <row r="1286" spans="1:10">
      <c r="A1286" s="6" t="s">
        <v>8219</v>
      </c>
      <c r="B1286" s="6">
        <v>81</v>
      </c>
      <c r="I1286" s="6" t="s">
        <v>8221</v>
      </c>
      <c r="J1286" s="6">
        <v>43</v>
      </c>
    </row>
    <row r="1287" spans="1:10">
      <c r="A1287" s="6" t="s">
        <v>8219</v>
      </c>
      <c r="B1287" s="6">
        <v>76</v>
      </c>
      <c r="I1287" s="6" t="s">
        <v>8221</v>
      </c>
      <c r="J1287" s="6">
        <v>28</v>
      </c>
    </row>
    <row r="1288" spans="1:10">
      <c r="A1288" s="6" t="s">
        <v>8219</v>
      </c>
      <c r="B1288" s="6">
        <v>48</v>
      </c>
      <c r="I1288" s="6" t="s">
        <v>8221</v>
      </c>
      <c r="J1288" s="6">
        <v>4</v>
      </c>
    </row>
    <row r="1289" spans="1:10">
      <c r="A1289" s="6" t="s">
        <v>8219</v>
      </c>
      <c r="B1289" s="6">
        <v>61</v>
      </c>
      <c r="I1289" s="6" t="s">
        <v>8221</v>
      </c>
      <c r="J1289" s="6">
        <v>24</v>
      </c>
    </row>
    <row r="1290" spans="1:10">
      <c r="A1290" s="6" t="s">
        <v>8219</v>
      </c>
      <c r="B1290" s="6">
        <v>60</v>
      </c>
      <c r="I1290" s="6" t="s">
        <v>8221</v>
      </c>
      <c r="J1290" s="6">
        <v>2</v>
      </c>
    </row>
    <row r="1291" spans="1:10">
      <c r="A1291" s="6" t="s">
        <v>8219</v>
      </c>
      <c r="B1291" s="6">
        <v>136</v>
      </c>
      <c r="I1291" s="6" t="s">
        <v>8221</v>
      </c>
      <c r="J1291" s="6">
        <v>2</v>
      </c>
    </row>
    <row r="1292" spans="1:10">
      <c r="A1292" s="6" t="s">
        <v>8219</v>
      </c>
      <c r="B1292" s="6">
        <v>14</v>
      </c>
      <c r="I1292" s="6" t="s">
        <v>8221</v>
      </c>
      <c r="J1292" s="6">
        <v>20</v>
      </c>
    </row>
    <row r="1293" spans="1:10">
      <c r="A1293" s="6" t="s">
        <v>8219</v>
      </c>
      <c r="B1293" s="6">
        <v>78</v>
      </c>
      <c r="I1293" s="6" t="s">
        <v>8221</v>
      </c>
      <c r="J1293" s="6">
        <v>1</v>
      </c>
    </row>
    <row r="1294" spans="1:10">
      <c r="A1294" s="6" t="s">
        <v>8219</v>
      </c>
      <c r="B1294" s="6">
        <v>4</v>
      </c>
      <c r="I1294" s="6" t="s">
        <v>8221</v>
      </c>
      <c r="J1294" s="6">
        <v>1</v>
      </c>
    </row>
    <row r="1295" spans="1:10">
      <c r="A1295" s="6" t="s">
        <v>8219</v>
      </c>
      <c r="B1295" s="6">
        <v>11</v>
      </c>
      <c r="I1295" s="6" t="s">
        <v>8221</v>
      </c>
      <c r="J1295" s="6">
        <v>4</v>
      </c>
    </row>
    <row r="1296" spans="1:10">
      <c r="A1296" s="6" t="s">
        <v>8219</v>
      </c>
      <c r="B1296" s="6">
        <v>185</v>
      </c>
      <c r="I1296" s="6" t="s">
        <v>8221</v>
      </c>
      <c r="J1296" s="6">
        <v>1</v>
      </c>
    </row>
    <row r="1297" spans="1:10">
      <c r="A1297" s="6" t="s">
        <v>8219</v>
      </c>
      <c r="B1297" s="6">
        <v>59</v>
      </c>
      <c r="I1297" s="6" t="s">
        <v>8221</v>
      </c>
      <c r="J1297" s="6">
        <v>1</v>
      </c>
    </row>
    <row r="1298" spans="1:10">
      <c r="A1298" s="6" t="s">
        <v>8219</v>
      </c>
      <c r="B1298" s="6">
        <v>27</v>
      </c>
      <c r="I1298" s="6" t="s">
        <v>8221</v>
      </c>
      <c r="J1298" s="6">
        <v>13</v>
      </c>
    </row>
    <row r="1299" spans="1:10">
      <c r="A1299" s="6" t="s">
        <v>8219</v>
      </c>
      <c r="B1299" s="6">
        <v>63</v>
      </c>
      <c r="I1299" s="6" t="s">
        <v>8221</v>
      </c>
      <c r="J1299" s="6">
        <v>1</v>
      </c>
    </row>
    <row r="1300" spans="1:10">
      <c r="A1300" s="6" t="s">
        <v>8219</v>
      </c>
      <c r="B1300" s="6">
        <v>13</v>
      </c>
      <c r="I1300" s="6" t="s">
        <v>8221</v>
      </c>
      <c r="J1300" s="6">
        <v>1</v>
      </c>
    </row>
    <row r="1301" spans="1:10">
      <c r="A1301" s="6" t="s">
        <v>8219</v>
      </c>
      <c r="B1301" s="6">
        <v>13</v>
      </c>
      <c r="I1301" s="6" t="s">
        <v>8221</v>
      </c>
      <c r="J1301" s="6">
        <v>0</v>
      </c>
    </row>
    <row r="1302" spans="1:10">
      <c r="A1302" s="6" t="s">
        <v>8219</v>
      </c>
      <c r="B1302" s="6">
        <v>57</v>
      </c>
      <c r="I1302" s="6" t="s">
        <v>8221</v>
      </c>
      <c r="J1302" s="6">
        <v>3</v>
      </c>
    </row>
    <row r="1303" spans="1:10">
      <c r="A1303" s="6" t="s">
        <v>8219</v>
      </c>
      <c r="B1303" s="6">
        <v>61</v>
      </c>
      <c r="I1303" s="6" t="s">
        <v>8221</v>
      </c>
      <c r="J1303" s="6">
        <v>14</v>
      </c>
    </row>
    <row r="1304" spans="1:10">
      <c r="A1304" s="6" t="s">
        <v>8219</v>
      </c>
      <c r="B1304" s="6">
        <v>65</v>
      </c>
      <c r="I1304" s="6" t="s">
        <v>8221</v>
      </c>
      <c r="J1304" s="6">
        <v>2</v>
      </c>
    </row>
    <row r="1305" spans="1:10">
      <c r="A1305" s="6" t="s">
        <v>8219</v>
      </c>
      <c r="B1305" s="6">
        <v>134</v>
      </c>
      <c r="I1305" s="6" t="s">
        <v>8221</v>
      </c>
      <c r="J1305" s="6">
        <v>5</v>
      </c>
    </row>
    <row r="1306" spans="1:10">
      <c r="A1306" s="6" t="s">
        <v>8219</v>
      </c>
      <c r="B1306" s="6">
        <v>37</v>
      </c>
      <c r="I1306" s="6" t="s">
        <v>8221</v>
      </c>
      <c r="J1306" s="6">
        <v>14</v>
      </c>
    </row>
    <row r="1307" spans="1:10">
      <c r="A1307" s="6" t="s">
        <v>8219</v>
      </c>
      <c r="B1307" s="6">
        <v>37</v>
      </c>
      <c r="I1307" s="6" t="s">
        <v>8221</v>
      </c>
      <c r="J1307" s="6">
        <v>9</v>
      </c>
    </row>
    <row r="1308" spans="1:10">
      <c r="A1308" s="6" t="s">
        <v>8219</v>
      </c>
      <c r="B1308" s="6">
        <v>150</v>
      </c>
      <c r="I1308" s="6" t="s">
        <v>8221</v>
      </c>
      <c r="J1308" s="6">
        <v>8</v>
      </c>
    </row>
    <row r="1309" spans="1:10">
      <c r="A1309" s="6" t="s">
        <v>8219</v>
      </c>
      <c r="B1309" s="6">
        <v>56</v>
      </c>
      <c r="I1309" s="6" t="s">
        <v>8221</v>
      </c>
      <c r="J1309" s="6">
        <v>7</v>
      </c>
    </row>
    <row r="1310" spans="1:10">
      <c r="A1310" s="6" t="s">
        <v>8219</v>
      </c>
      <c r="B1310" s="6">
        <v>18</v>
      </c>
      <c r="I1310" s="6" t="s">
        <v>8221</v>
      </c>
      <c r="J1310" s="6">
        <v>0</v>
      </c>
    </row>
    <row r="1311" spans="1:10">
      <c r="A1311" s="6" t="s">
        <v>8219</v>
      </c>
      <c r="B1311" s="6">
        <v>60</v>
      </c>
      <c r="I1311" s="6" t="s">
        <v>8221</v>
      </c>
      <c r="J1311" s="6">
        <v>84</v>
      </c>
    </row>
    <row r="1312" spans="1:10">
      <c r="A1312" s="6" t="s">
        <v>8219</v>
      </c>
      <c r="B1312" s="6">
        <v>67</v>
      </c>
      <c r="I1312" s="6" t="s">
        <v>8221</v>
      </c>
      <c r="J1312" s="6">
        <v>11</v>
      </c>
    </row>
    <row r="1313" spans="1:10">
      <c r="A1313" s="6" t="s">
        <v>8219</v>
      </c>
      <c r="B1313" s="6">
        <v>35</v>
      </c>
      <c r="I1313" s="6" t="s">
        <v>8221</v>
      </c>
      <c r="J1313" s="6">
        <v>1</v>
      </c>
    </row>
    <row r="1314" spans="1:10">
      <c r="A1314" s="6" t="s">
        <v>8219</v>
      </c>
      <c r="B1314" s="6">
        <v>34</v>
      </c>
      <c r="I1314" s="6" t="s">
        <v>8221</v>
      </c>
      <c r="J1314" s="6">
        <v>4</v>
      </c>
    </row>
    <row r="1315" spans="1:10">
      <c r="A1315" s="6" t="s">
        <v>8219</v>
      </c>
      <c r="B1315" s="6">
        <v>36</v>
      </c>
      <c r="I1315" s="6" t="s">
        <v>8221</v>
      </c>
      <c r="J1315" s="6">
        <v>10</v>
      </c>
    </row>
    <row r="1316" spans="1:10">
      <c r="A1316" s="6" t="s">
        <v>8219</v>
      </c>
      <c r="B1316" s="6">
        <v>18</v>
      </c>
      <c r="I1316" s="6" t="s">
        <v>8221</v>
      </c>
      <c r="J1316" s="6">
        <v>16</v>
      </c>
    </row>
    <row r="1317" spans="1:10">
      <c r="A1317" s="6" t="s">
        <v>8219</v>
      </c>
      <c r="B1317" s="6">
        <v>25</v>
      </c>
      <c r="I1317" s="6" t="s">
        <v>8221</v>
      </c>
      <c r="J1317" s="6">
        <v>2</v>
      </c>
    </row>
    <row r="1318" spans="1:10">
      <c r="A1318" s="6" t="s">
        <v>8219</v>
      </c>
      <c r="B1318" s="6">
        <v>21</v>
      </c>
      <c r="I1318" s="6" t="s">
        <v>8221</v>
      </c>
      <c r="J1318" s="6">
        <v>5</v>
      </c>
    </row>
    <row r="1319" spans="1:10">
      <c r="A1319" s="6" t="s">
        <v>8219</v>
      </c>
      <c r="B1319" s="6">
        <v>151</v>
      </c>
      <c r="I1319" s="6" t="s">
        <v>8221</v>
      </c>
      <c r="J1319" s="6">
        <v>1</v>
      </c>
    </row>
    <row r="1320" spans="1:10">
      <c r="A1320" s="6" t="s">
        <v>8219</v>
      </c>
      <c r="B1320" s="6">
        <v>489</v>
      </c>
      <c r="I1320" s="6" t="s">
        <v>8221</v>
      </c>
      <c r="J1320" s="6">
        <v>31</v>
      </c>
    </row>
    <row r="1321" spans="1:10">
      <c r="A1321" s="6" t="s">
        <v>8219</v>
      </c>
      <c r="B1321" s="6">
        <v>50</v>
      </c>
      <c r="I1321" s="6" t="s">
        <v>8221</v>
      </c>
      <c r="J1321" s="6">
        <v>0</v>
      </c>
    </row>
    <row r="1322" spans="1:10">
      <c r="A1322" s="6" t="s">
        <v>8219</v>
      </c>
      <c r="B1322" s="6">
        <v>321</v>
      </c>
      <c r="I1322" s="6" t="s">
        <v>8221</v>
      </c>
      <c r="J1322" s="6">
        <v>2</v>
      </c>
    </row>
    <row r="1323" spans="1:10">
      <c r="A1323" s="6" t="s">
        <v>8219</v>
      </c>
      <c r="B1323" s="6">
        <v>1762</v>
      </c>
      <c r="I1323" s="6" t="s">
        <v>8221</v>
      </c>
      <c r="J1323" s="6">
        <v>7</v>
      </c>
    </row>
    <row r="1324" spans="1:10">
      <c r="A1324" s="6" t="s">
        <v>8219</v>
      </c>
      <c r="B1324" s="6">
        <v>385</v>
      </c>
      <c r="I1324" s="6" t="s">
        <v>8221</v>
      </c>
      <c r="J1324" s="6">
        <v>16</v>
      </c>
    </row>
    <row r="1325" spans="1:10">
      <c r="A1325" s="6" t="s">
        <v>8219</v>
      </c>
      <c r="B1325" s="6">
        <v>398</v>
      </c>
      <c r="I1325" s="6" t="s">
        <v>8221</v>
      </c>
      <c r="J1325" s="6">
        <v>4</v>
      </c>
    </row>
    <row r="1326" spans="1:10">
      <c r="A1326" s="6" t="s">
        <v>8219</v>
      </c>
      <c r="B1326" s="6">
        <v>304</v>
      </c>
      <c r="I1326" s="6" t="s">
        <v>8221</v>
      </c>
      <c r="J1326" s="6">
        <v>4</v>
      </c>
    </row>
    <row r="1327" spans="1:10">
      <c r="A1327" s="6" t="s">
        <v>8219</v>
      </c>
      <c r="B1327" s="6">
        <v>676</v>
      </c>
      <c r="I1327" s="6" t="s">
        <v>8221</v>
      </c>
      <c r="J1327" s="6">
        <v>4</v>
      </c>
    </row>
    <row r="1328" spans="1:10">
      <c r="A1328" s="6" t="s">
        <v>8219</v>
      </c>
      <c r="B1328" s="6">
        <v>577</v>
      </c>
      <c r="I1328" s="6" t="s">
        <v>8221</v>
      </c>
      <c r="J1328" s="6">
        <v>3</v>
      </c>
    </row>
    <row r="1329" spans="1:10">
      <c r="A1329" s="6" t="s">
        <v>8219</v>
      </c>
      <c r="B1329" s="6">
        <v>3663</v>
      </c>
      <c r="I1329" s="6" t="s">
        <v>8221</v>
      </c>
      <c r="J1329" s="6">
        <v>36</v>
      </c>
    </row>
    <row r="1330" spans="1:10">
      <c r="A1330" s="6" t="s">
        <v>8219</v>
      </c>
      <c r="B1330" s="6">
        <v>294</v>
      </c>
      <c r="I1330" s="6" t="s">
        <v>8221</v>
      </c>
      <c r="J1330" s="6">
        <v>1</v>
      </c>
    </row>
    <row r="1331" spans="1:10">
      <c r="A1331" s="6" t="s">
        <v>8219</v>
      </c>
      <c r="B1331" s="6">
        <v>28</v>
      </c>
      <c r="I1331" s="6" t="s">
        <v>8221</v>
      </c>
      <c r="J1331" s="6">
        <v>7</v>
      </c>
    </row>
    <row r="1332" spans="1:10">
      <c r="A1332" s="6" t="s">
        <v>8219</v>
      </c>
      <c r="B1332" s="6">
        <v>100</v>
      </c>
      <c r="I1332" s="6" t="s">
        <v>8221</v>
      </c>
      <c r="J1332" s="6">
        <v>27</v>
      </c>
    </row>
    <row r="1333" spans="1:10">
      <c r="A1333" s="6" t="s">
        <v>8219</v>
      </c>
      <c r="B1333" s="6">
        <v>72</v>
      </c>
      <c r="I1333" s="6" t="s">
        <v>8221</v>
      </c>
      <c r="J1333" s="6">
        <v>1</v>
      </c>
    </row>
    <row r="1334" spans="1:10">
      <c r="A1334" s="6" t="s">
        <v>8219</v>
      </c>
      <c r="B1334" s="6">
        <v>238</v>
      </c>
      <c r="I1334" s="6" t="s">
        <v>8221</v>
      </c>
      <c r="J1334" s="6">
        <v>0</v>
      </c>
    </row>
    <row r="1335" spans="1:10">
      <c r="A1335" s="6" t="s">
        <v>8219</v>
      </c>
      <c r="B1335" s="6">
        <v>159</v>
      </c>
      <c r="I1335" s="6" t="s">
        <v>8221</v>
      </c>
      <c r="J1335" s="6">
        <v>1</v>
      </c>
    </row>
    <row r="1336" spans="1:10">
      <c r="A1336" s="6" t="s">
        <v>8219</v>
      </c>
      <c r="B1336" s="6">
        <v>77</v>
      </c>
      <c r="I1336" s="6" t="s">
        <v>8221</v>
      </c>
      <c r="J1336" s="6">
        <v>3</v>
      </c>
    </row>
    <row r="1337" spans="1:10">
      <c r="A1337" s="6" t="s">
        <v>8219</v>
      </c>
      <c r="B1337" s="6">
        <v>53</v>
      </c>
      <c r="I1337" s="6" t="s">
        <v>8221</v>
      </c>
      <c r="J1337" s="6">
        <v>3</v>
      </c>
    </row>
    <row r="1338" spans="1:10">
      <c r="A1338" s="6" t="s">
        <v>8219</v>
      </c>
      <c r="B1338" s="6">
        <v>1251</v>
      </c>
      <c r="I1338" s="6" t="s">
        <v>8221</v>
      </c>
      <c r="J1338" s="6">
        <v>3</v>
      </c>
    </row>
    <row r="1339" spans="1:10">
      <c r="A1339" s="6" t="s">
        <v>8219</v>
      </c>
      <c r="B1339" s="6">
        <v>465</v>
      </c>
      <c r="I1339" s="6" t="s">
        <v>8221</v>
      </c>
      <c r="J1339" s="6">
        <v>0</v>
      </c>
    </row>
    <row r="1340" spans="1:10">
      <c r="A1340" s="6" t="s">
        <v>8219</v>
      </c>
      <c r="B1340" s="6">
        <v>74</v>
      </c>
      <c r="I1340" s="6" t="s">
        <v>8221</v>
      </c>
      <c r="J1340" s="6">
        <v>6</v>
      </c>
    </row>
    <row r="1341" spans="1:10">
      <c r="A1341" s="6" t="s">
        <v>8219</v>
      </c>
      <c r="B1341" s="6">
        <v>62</v>
      </c>
      <c r="I1341" s="6" t="s">
        <v>8221</v>
      </c>
      <c r="J1341" s="6">
        <v>17</v>
      </c>
    </row>
    <row r="1342" spans="1:10">
      <c r="A1342" s="6" t="s">
        <v>8219</v>
      </c>
      <c r="B1342" s="6">
        <v>3468</v>
      </c>
      <c r="I1342" s="6" t="s">
        <v>8221</v>
      </c>
      <c r="J1342" s="6">
        <v>40</v>
      </c>
    </row>
    <row r="1343" spans="1:10">
      <c r="A1343" s="6" t="s">
        <v>8219</v>
      </c>
      <c r="B1343" s="6">
        <v>52</v>
      </c>
      <c r="I1343" s="6" t="s">
        <v>8221</v>
      </c>
      <c r="J1343" s="6">
        <v>3</v>
      </c>
    </row>
    <row r="1344" spans="1:10">
      <c r="A1344" s="6" t="s">
        <v>8219</v>
      </c>
      <c r="B1344" s="6">
        <v>50</v>
      </c>
      <c r="I1344" s="6" t="s">
        <v>8221</v>
      </c>
      <c r="J1344" s="6">
        <v>1</v>
      </c>
    </row>
    <row r="1345" spans="1:10">
      <c r="A1345" s="6" t="s">
        <v>8219</v>
      </c>
      <c r="B1345" s="6">
        <v>45</v>
      </c>
      <c r="I1345" s="6" t="s">
        <v>8221</v>
      </c>
      <c r="J1345" s="6">
        <v>2</v>
      </c>
    </row>
    <row r="1346" spans="1:10">
      <c r="A1346" s="6" t="s">
        <v>8219</v>
      </c>
      <c r="B1346" s="6">
        <v>21</v>
      </c>
      <c r="I1346" s="6" t="s">
        <v>8221</v>
      </c>
      <c r="J1346" s="6">
        <v>7</v>
      </c>
    </row>
    <row r="1347" spans="1:10">
      <c r="A1347" s="6" t="s">
        <v>8219</v>
      </c>
      <c r="B1347" s="6">
        <v>100</v>
      </c>
      <c r="I1347" s="6" t="s">
        <v>8221</v>
      </c>
      <c r="J1347" s="6">
        <v>14</v>
      </c>
    </row>
    <row r="1348" spans="1:10">
      <c r="A1348" s="6" t="s">
        <v>8219</v>
      </c>
      <c r="B1348" s="6">
        <v>81</v>
      </c>
      <c r="I1348" s="6" t="s">
        <v>8221</v>
      </c>
      <c r="J1348" s="6">
        <v>0</v>
      </c>
    </row>
    <row r="1349" spans="1:10">
      <c r="A1349" s="6" t="s">
        <v>8219</v>
      </c>
      <c r="B1349" s="6">
        <v>286</v>
      </c>
      <c r="I1349" s="6" t="s">
        <v>8221</v>
      </c>
      <c r="J1349" s="6">
        <v>0</v>
      </c>
    </row>
    <row r="1350" spans="1:10">
      <c r="A1350" s="6" t="s">
        <v>8219</v>
      </c>
      <c r="B1350" s="6">
        <v>42</v>
      </c>
      <c r="I1350" s="6" t="s">
        <v>8221</v>
      </c>
      <c r="J1350" s="6">
        <v>1</v>
      </c>
    </row>
    <row r="1351" spans="1:10">
      <c r="A1351" s="6" t="s">
        <v>8219</v>
      </c>
      <c r="B1351" s="6">
        <v>199</v>
      </c>
      <c r="I1351" s="6" t="s">
        <v>8221</v>
      </c>
      <c r="J1351" s="6">
        <v>12</v>
      </c>
    </row>
    <row r="1352" spans="1:10">
      <c r="A1352" s="6" t="s">
        <v>8219</v>
      </c>
      <c r="B1352" s="6">
        <v>25</v>
      </c>
      <c r="I1352" s="6" t="s">
        <v>8221</v>
      </c>
      <c r="J1352" s="6">
        <v>12</v>
      </c>
    </row>
    <row r="1353" spans="1:10">
      <c r="A1353" s="6" t="s">
        <v>8219</v>
      </c>
      <c r="B1353" s="6">
        <v>84</v>
      </c>
      <c r="I1353" s="6" t="s">
        <v>8221</v>
      </c>
      <c r="J1353" s="6">
        <v>23</v>
      </c>
    </row>
    <row r="1354" spans="1:10">
      <c r="A1354" s="6" t="s">
        <v>8219</v>
      </c>
      <c r="B1354" s="6">
        <v>50</v>
      </c>
      <c r="I1354" s="6" t="s">
        <v>8221</v>
      </c>
      <c r="J1354" s="6">
        <v>0</v>
      </c>
    </row>
    <row r="1355" spans="1:10">
      <c r="A1355" s="6" t="s">
        <v>8219</v>
      </c>
      <c r="B1355" s="6">
        <v>26</v>
      </c>
      <c r="I1355" s="6" t="s">
        <v>8221</v>
      </c>
      <c r="J1355" s="6">
        <v>10</v>
      </c>
    </row>
    <row r="1356" spans="1:10">
      <c r="A1356" s="6" t="s">
        <v>8219</v>
      </c>
      <c r="B1356" s="6">
        <v>14</v>
      </c>
      <c r="I1356" s="6" t="s">
        <v>8221</v>
      </c>
      <c r="J1356" s="6">
        <v>5</v>
      </c>
    </row>
    <row r="1357" spans="1:10">
      <c r="A1357" s="6" t="s">
        <v>8219</v>
      </c>
      <c r="B1357" s="6">
        <v>49</v>
      </c>
      <c r="I1357" s="6" t="s">
        <v>8221</v>
      </c>
      <c r="J1357" s="6">
        <v>1</v>
      </c>
    </row>
    <row r="1358" spans="1:10">
      <c r="A1358" s="6" t="s">
        <v>8219</v>
      </c>
      <c r="B1358" s="6">
        <v>69</v>
      </c>
      <c r="I1358" s="6" t="s">
        <v>8221</v>
      </c>
      <c r="J1358" s="6">
        <v>2</v>
      </c>
    </row>
    <row r="1359" spans="1:10">
      <c r="A1359" s="6" t="s">
        <v>8219</v>
      </c>
      <c r="B1359" s="6">
        <v>60</v>
      </c>
      <c r="I1359" s="6" t="s">
        <v>8221</v>
      </c>
      <c r="J1359" s="6">
        <v>2</v>
      </c>
    </row>
    <row r="1360" spans="1:10">
      <c r="A1360" s="6" t="s">
        <v>8219</v>
      </c>
      <c r="B1360" s="6">
        <v>80</v>
      </c>
      <c r="I1360" s="6" t="s">
        <v>8221</v>
      </c>
      <c r="J1360" s="6">
        <v>0</v>
      </c>
    </row>
    <row r="1361" spans="1:10">
      <c r="A1361" s="6" t="s">
        <v>8219</v>
      </c>
      <c r="B1361" s="6">
        <v>56</v>
      </c>
      <c r="I1361" s="6" t="s">
        <v>8221</v>
      </c>
      <c r="J1361" s="6">
        <v>13</v>
      </c>
    </row>
    <row r="1362" spans="1:10">
      <c r="A1362" s="6" t="s">
        <v>8219</v>
      </c>
      <c r="B1362" s="6">
        <v>104</v>
      </c>
      <c r="I1362" s="6" t="s">
        <v>8221</v>
      </c>
      <c r="J1362" s="6">
        <v>0</v>
      </c>
    </row>
    <row r="1363" spans="1:10">
      <c r="A1363" s="6" t="s">
        <v>8219</v>
      </c>
      <c r="B1363" s="6">
        <v>46</v>
      </c>
      <c r="I1363" s="6" t="s">
        <v>8221</v>
      </c>
      <c r="J1363" s="6">
        <v>1</v>
      </c>
    </row>
    <row r="1364" spans="1:10">
      <c r="A1364" s="6" t="s">
        <v>8219</v>
      </c>
      <c r="B1364" s="6">
        <v>206</v>
      </c>
      <c r="I1364" s="6" t="s">
        <v>8221</v>
      </c>
      <c r="J1364" s="6">
        <v>5</v>
      </c>
    </row>
    <row r="1365" spans="1:10">
      <c r="A1365" s="6" t="s">
        <v>8219</v>
      </c>
      <c r="B1365" s="6">
        <v>18</v>
      </c>
      <c r="I1365" s="6" t="s">
        <v>8221</v>
      </c>
      <c r="J1365" s="6">
        <v>2</v>
      </c>
    </row>
    <row r="1366" spans="1:10">
      <c r="A1366" s="6" t="s">
        <v>8219</v>
      </c>
      <c r="B1366" s="6">
        <v>28</v>
      </c>
      <c r="I1366" s="6" t="s">
        <v>8221</v>
      </c>
      <c r="J1366" s="6">
        <v>0</v>
      </c>
    </row>
    <row r="1367" spans="1:10">
      <c r="A1367" s="6" t="s">
        <v>8219</v>
      </c>
      <c r="B1367" s="6">
        <v>11</v>
      </c>
      <c r="I1367" s="6" t="s">
        <v>8221</v>
      </c>
      <c r="J1367" s="6">
        <v>32</v>
      </c>
    </row>
    <row r="1368" spans="1:10">
      <c r="A1368" s="6" t="s">
        <v>8219</v>
      </c>
      <c r="B1368" s="6">
        <v>263</v>
      </c>
      <c r="I1368" s="6" t="s">
        <v>8221</v>
      </c>
      <c r="J1368" s="6">
        <v>1</v>
      </c>
    </row>
    <row r="1369" spans="1:10">
      <c r="A1369" s="6" t="s">
        <v>8219</v>
      </c>
      <c r="B1369" s="6">
        <v>394</v>
      </c>
      <c r="I1369" s="6" t="s">
        <v>8221</v>
      </c>
      <c r="J1369" s="6">
        <v>1</v>
      </c>
    </row>
    <row r="1370" spans="1:10">
      <c r="A1370" s="6" t="s">
        <v>8219</v>
      </c>
      <c r="B1370" s="6">
        <v>1049</v>
      </c>
      <c r="I1370" s="6" t="s">
        <v>8221</v>
      </c>
      <c r="J1370" s="6">
        <v>1</v>
      </c>
    </row>
    <row r="1371" spans="1:10">
      <c r="A1371" s="6" t="s">
        <v>8219</v>
      </c>
      <c r="B1371" s="6">
        <v>308</v>
      </c>
      <c r="I1371" s="6" t="s">
        <v>8221</v>
      </c>
      <c r="J1371" s="6">
        <v>0</v>
      </c>
    </row>
    <row r="1372" spans="1:10">
      <c r="A1372" s="6" t="s">
        <v>8219</v>
      </c>
      <c r="B1372" s="6">
        <v>1088</v>
      </c>
      <c r="I1372" s="6" t="s">
        <v>8221</v>
      </c>
      <c r="J1372" s="6">
        <v>0</v>
      </c>
    </row>
    <row r="1373" spans="1:10">
      <c r="A1373" s="6" t="s">
        <v>8219</v>
      </c>
      <c r="B1373" s="6">
        <v>73</v>
      </c>
      <c r="I1373" s="6" t="s">
        <v>8221</v>
      </c>
      <c r="J1373" s="6">
        <v>8</v>
      </c>
    </row>
    <row r="1374" spans="1:10">
      <c r="A1374" s="6" t="s">
        <v>8219</v>
      </c>
      <c r="B1374" s="6">
        <v>143</v>
      </c>
      <c r="I1374" s="6" t="s">
        <v>8221</v>
      </c>
      <c r="J1374" s="6">
        <v>0</v>
      </c>
    </row>
    <row r="1375" spans="1:10">
      <c r="A1375" s="6" t="s">
        <v>8219</v>
      </c>
      <c r="B1375" s="6">
        <v>1420</v>
      </c>
      <c r="I1375" s="6" t="s">
        <v>8221</v>
      </c>
      <c r="J1375" s="6">
        <v>1</v>
      </c>
    </row>
    <row r="1376" spans="1:10">
      <c r="A1376" s="6" t="s">
        <v>8219</v>
      </c>
      <c r="B1376" s="6">
        <v>305</v>
      </c>
      <c r="I1376" s="6" t="s">
        <v>8221</v>
      </c>
      <c r="J1376" s="6">
        <v>16</v>
      </c>
    </row>
    <row r="1377" spans="1:10">
      <c r="A1377" s="6" t="s">
        <v>8219</v>
      </c>
      <c r="B1377" s="6">
        <v>551</v>
      </c>
      <c r="I1377" s="6" t="s">
        <v>8221</v>
      </c>
      <c r="J1377" s="6">
        <v>12</v>
      </c>
    </row>
    <row r="1378" spans="1:10">
      <c r="A1378" s="6" t="s">
        <v>8219</v>
      </c>
      <c r="B1378" s="6">
        <v>187</v>
      </c>
      <c r="I1378" s="6" t="s">
        <v>8221</v>
      </c>
      <c r="J1378" s="6">
        <v>4</v>
      </c>
    </row>
    <row r="1379" spans="1:10">
      <c r="A1379" s="6" t="s">
        <v>8219</v>
      </c>
      <c r="B1379" s="6">
        <v>325</v>
      </c>
      <c r="I1379" s="6" t="s">
        <v>8221</v>
      </c>
      <c r="J1379" s="6">
        <v>2</v>
      </c>
    </row>
    <row r="1380" spans="1:10">
      <c r="A1380" s="6" t="s">
        <v>8219</v>
      </c>
      <c r="B1380" s="6">
        <v>148</v>
      </c>
      <c r="I1380" s="6" t="s">
        <v>8221</v>
      </c>
      <c r="J1380" s="6">
        <v>3</v>
      </c>
    </row>
    <row r="1381" spans="1:10">
      <c r="A1381" s="6" t="s">
        <v>8219</v>
      </c>
      <c r="B1381" s="6">
        <v>69</v>
      </c>
      <c r="I1381" s="6" t="s">
        <v>8221</v>
      </c>
      <c r="J1381" s="6">
        <v>0</v>
      </c>
    </row>
    <row r="1382" spans="1:10">
      <c r="A1382" s="6" t="s">
        <v>8219</v>
      </c>
      <c r="B1382" s="6">
        <v>173</v>
      </c>
      <c r="I1382" s="6" t="s">
        <v>8221</v>
      </c>
      <c r="J1382" s="6">
        <v>3</v>
      </c>
    </row>
    <row r="1383" spans="1:10">
      <c r="A1383" s="6" t="s">
        <v>8219</v>
      </c>
      <c r="B1383" s="6">
        <v>269</v>
      </c>
      <c r="I1383" s="6" t="s">
        <v>8221</v>
      </c>
      <c r="J1383" s="6">
        <v>4</v>
      </c>
    </row>
    <row r="1384" spans="1:10">
      <c r="A1384" s="6" t="s">
        <v>8219</v>
      </c>
      <c r="B1384" s="6">
        <v>185</v>
      </c>
      <c r="I1384" s="6" t="s">
        <v>8221</v>
      </c>
      <c r="J1384" s="6">
        <v>2</v>
      </c>
    </row>
    <row r="1385" spans="1:10">
      <c r="A1385" s="6" t="s">
        <v>8219</v>
      </c>
      <c r="B1385" s="6">
        <v>176</v>
      </c>
      <c r="I1385" s="6" t="s">
        <v>8221</v>
      </c>
      <c r="J1385" s="6">
        <v>10</v>
      </c>
    </row>
    <row r="1386" spans="1:10">
      <c r="A1386" s="6" t="s">
        <v>8219</v>
      </c>
      <c r="B1386" s="6">
        <v>1019</v>
      </c>
      <c r="I1386" s="6" t="s">
        <v>8221</v>
      </c>
      <c r="J1386" s="6">
        <v>11</v>
      </c>
    </row>
    <row r="1387" spans="1:10">
      <c r="A1387" s="6" t="s">
        <v>8219</v>
      </c>
      <c r="B1387" s="6">
        <v>113</v>
      </c>
      <c r="I1387" s="6" t="s">
        <v>8221</v>
      </c>
      <c r="J1387" s="6">
        <v>6</v>
      </c>
    </row>
    <row r="1388" spans="1:10">
      <c r="A1388" s="6" t="s">
        <v>8219</v>
      </c>
      <c r="B1388" s="6">
        <v>404</v>
      </c>
      <c r="I1388" s="6" t="s">
        <v>8221</v>
      </c>
      <c r="J1388" s="6">
        <v>2</v>
      </c>
    </row>
    <row r="1389" spans="1:10">
      <c r="A1389" s="6" t="s">
        <v>8219</v>
      </c>
      <c r="B1389" s="6">
        <v>707</v>
      </c>
      <c r="I1389" s="6" t="s">
        <v>8221</v>
      </c>
      <c r="J1389" s="6">
        <v>6</v>
      </c>
    </row>
    <row r="1390" spans="1:10">
      <c r="A1390" s="6" t="s">
        <v>8219</v>
      </c>
      <c r="B1390" s="6">
        <v>392</v>
      </c>
      <c r="I1390" s="6" t="s">
        <v>8221</v>
      </c>
      <c r="J1390" s="6">
        <v>8</v>
      </c>
    </row>
    <row r="1391" spans="1:10">
      <c r="A1391" s="6" t="s">
        <v>8219</v>
      </c>
      <c r="B1391" s="6">
        <v>23</v>
      </c>
      <c r="I1391" s="6" t="s">
        <v>8221</v>
      </c>
      <c r="J1391" s="6">
        <v>37</v>
      </c>
    </row>
    <row r="1392" spans="1:10">
      <c r="A1392" s="6" t="s">
        <v>8219</v>
      </c>
      <c r="B1392" s="6">
        <v>682</v>
      </c>
      <c r="I1392" s="6" t="s">
        <v>8221</v>
      </c>
      <c r="J1392" s="6">
        <v>11</v>
      </c>
    </row>
    <row r="1393" spans="1:10">
      <c r="A1393" s="6" t="s">
        <v>8219</v>
      </c>
      <c r="B1393" s="6">
        <v>37</v>
      </c>
      <c r="I1393" s="6" t="s">
        <v>8221</v>
      </c>
      <c r="J1393" s="6">
        <v>0</v>
      </c>
    </row>
    <row r="1394" spans="1:10">
      <c r="A1394" s="6" t="s">
        <v>8219</v>
      </c>
      <c r="B1394" s="6">
        <v>146</v>
      </c>
      <c r="I1394" s="6" t="s">
        <v>8221</v>
      </c>
      <c r="J1394" s="6">
        <v>10</v>
      </c>
    </row>
    <row r="1395" spans="1:10">
      <c r="A1395" s="6" t="s">
        <v>8219</v>
      </c>
      <c r="B1395" s="6">
        <v>119</v>
      </c>
      <c r="I1395" s="6" t="s">
        <v>8221</v>
      </c>
      <c r="J1395" s="6">
        <v>6</v>
      </c>
    </row>
    <row r="1396" spans="1:10">
      <c r="A1396" s="6" t="s">
        <v>8219</v>
      </c>
      <c r="B1396" s="6">
        <v>163</v>
      </c>
      <c r="I1396" s="6" t="s">
        <v>8221</v>
      </c>
      <c r="J1396" s="6">
        <v>8</v>
      </c>
    </row>
    <row r="1397" spans="1:10">
      <c r="A1397" s="6" t="s">
        <v>8219</v>
      </c>
      <c r="B1397" s="6">
        <v>339</v>
      </c>
      <c r="I1397" s="6" t="s">
        <v>8221</v>
      </c>
      <c r="J1397" s="6">
        <v>6</v>
      </c>
    </row>
    <row r="1398" spans="1:10">
      <c r="A1398" s="6" t="s">
        <v>8219</v>
      </c>
      <c r="B1398" s="6">
        <v>58</v>
      </c>
      <c r="I1398" s="6" t="s">
        <v>8221</v>
      </c>
      <c r="J1398" s="6">
        <v>7</v>
      </c>
    </row>
    <row r="1399" spans="1:10">
      <c r="A1399" s="6" t="s">
        <v>8219</v>
      </c>
      <c r="B1399" s="6">
        <v>456</v>
      </c>
      <c r="I1399" s="6" t="s">
        <v>8221</v>
      </c>
      <c r="J1399" s="6">
        <v>7</v>
      </c>
    </row>
    <row r="1400" spans="1:10">
      <c r="A1400" s="6" t="s">
        <v>8219</v>
      </c>
      <c r="B1400" s="6">
        <v>15</v>
      </c>
      <c r="I1400" s="6" t="s">
        <v>8221</v>
      </c>
      <c r="J1400" s="6">
        <v>5</v>
      </c>
    </row>
    <row r="1401" spans="1:10">
      <c r="A1401" s="6" t="s">
        <v>8219</v>
      </c>
      <c r="B1401" s="6">
        <v>191</v>
      </c>
      <c r="I1401" s="6" t="s">
        <v>8221</v>
      </c>
      <c r="J1401" s="6">
        <v>46</v>
      </c>
    </row>
    <row r="1402" spans="1:10">
      <c r="A1402" s="6" t="s">
        <v>8219</v>
      </c>
      <c r="B1402" s="6">
        <v>17</v>
      </c>
      <c r="I1402" s="6" t="s">
        <v>8221</v>
      </c>
      <c r="J1402" s="6">
        <v>10</v>
      </c>
    </row>
    <row r="1403" spans="1:10">
      <c r="A1403" s="6" t="s">
        <v>8219</v>
      </c>
      <c r="B1403" s="6">
        <v>28</v>
      </c>
      <c r="I1403" s="6" t="s">
        <v>8221</v>
      </c>
      <c r="J1403" s="6">
        <v>19</v>
      </c>
    </row>
    <row r="1404" spans="1:10">
      <c r="A1404" s="6" t="s">
        <v>8219</v>
      </c>
      <c r="B1404" s="6">
        <v>18</v>
      </c>
      <c r="I1404" s="6" t="s">
        <v>8221</v>
      </c>
      <c r="J1404" s="6">
        <v>13</v>
      </c>
    </row>
    <row r="1405" spans="1:10">
      <c r="A1405" s="6" t="s">
        <v>8219</v>
      </c>
      <c r="B1405" s="6">
        <v>61</v>
      </c>
      <c r="I1405" s="6" t="s">
        <v>8221</v>
      </c>
      <c r="J1405" s="6">
        <v>13</v>
      </c>
    </row>
    <row r="1406" spans="1:10">
      <c r="A1406" s="6" t="s">
        <v>8219</v>
      </c>
      <c r="B1406" s="6">
        <v>108</v>
      </c>
      <c r="I1406" s="6" t="s">
        <v>8221</v>
      </c>
      <c r="J1406" s="6">
        <v>4</v>
      </c>
    </row>
    <row r="1407" spans="1:10">
      <c r="A1407" s="6" t="s">
        <v>8219</v>
      </c>
      <c r="B1407" s="6">
        <v>142</v>
      </c>
      <c r="I1407" s="6" t="s">
        <v>8221</v>
      </c>
      <c r="J1407" s="6">
        <v>0</v>
      </c>
    </row>
    <row r="1408" spans="1:10">
      <c r="A1408" s="6" t="s">
        <v>8219</v>
      </c>
      <c r="B1408" s="6">
        <v>74</v>
      </c>
      <c r="I1408" s="6" t="s">
        <v>8221</v>
      </c>
      <c r="J1408" s="6">
        <v>3</v>
      </c>
    </row>
    <row r="1409" spans="1:10">
      <c r="A1409" s="6" t="s">
        <v>8219</v>
      </c>
      <c r="B1409" s="6">
        <v>38</v>
      </c>
      <c r="I1409" s="6" t="s">
        <v>8221</v>
      </c>
      <c r="J1409" s="6">
        <v>1</v>
      </c>
    </row>
    <row r="1410" spans="1:10">
      <c r="A1410" s="6" t="s">
        <v>8219</v>
      </c>
      <c r="B1410" s="6">
        <v>20</v>
      </c>
      <c r="I1410" s="6" t="s">
        <v>8221</v>
      </c>
      <c r="J1410" s="6">
        <v>9</v>
      </c>
    </row>
    <row r="1411" spans="1:10">
      <c r="A1411" s="6" t="s">
        <v>8219</v>
      </c>
      <c r="B1411" s="6">
        <v>24</v>
      </c>
      <c r="I1411" s="6" t="s">
        <v>8221</v>
      </c>
      <c r="J1411" s="6">
        <v>1</v>
      </c>
    </row>
    <row r="1412" spans="1:10">
      <c r="A1412" s="6" t="s">
        <v>8219</v>
      </c>
      <c r="B1412" s="6">
        <v>66</v>
      </c>
      <c r="I1412" s="6" t="s">
        <v>8221</v>
      </c>
      <c r="J1412" s="6">
        <v>1</v>
      </c>
    </row>
    <row r="1413" spans="1:10">
      <c r="A1413" s="6" t="s">
        <v>8219</v>
      </c>
      <c r="B1413" s="6">
        <v>28</v>
      </c>
      <c r="I1413" s="6" t="s">
        <v>8221</v>
      </c>
      <c r="J1413" s="6">
        <v>4</v>
      </c>
    </row>
    <row r="1414" spans="1:10">
      <c r="A1414" s="6" t="s">
        <v>8219</v>
      </c>
      <c r="B1414" s="6">
        <v>24</v>
      </c>
      <c r="I1414" s="6" t="s">
        <v>8221</v>
      </c>
      <c r="J1414" s="6">
        <v>17</v>
      </c>
    </row>
    <row r="1415" spans="1:10">
      <c r="A1415" s="6" t="s">
        <v>8219</v>
      </c>
      <c r="B1415" s="6">
        <v>73</v>
      </c>
      <c r="I1415" s="6" t="s">
        <v>8221</v>
      </c>
      <c r="J1415" s="6">
        <v>0</v>
      </c>
    </row>
    <row r="1416" spans="1:10">
      <c r="A1416" s="6" t="s">
        <v>8219</v>
      </c>
      <c r="B1416" s="6">
        <v>3</v>
      </c>
      <c r="I1416" s="6" t="s">
        <v>8221</v>
      </c>
      <c r="J1416" s="6">
        <v>12</v>
      </c>
    </row>
    <row r="1417" spans="1:10">
      <c r="A1417" s="6" t="s">
        <v>8219</v>
      </c>
      <c r="B1417" s="6">
        <v>20</v>
      </c>
      <c r="I1417" s="6" t="s">
        <v>8221</v>
      </c>
      <c r="J1417" s="6">
        <v>14</v>
      </c>
    </row>
    <row r="1418" spans="1:10">
      <c r="A1418" s="6" t="s">
        <v>8219</v>
      </c>
      <c r="B1418" s="6">
        <v>21</v>
      </c>
      <c r="I1418" s="6" t="s">
        <v>8221</v>
      </c>
      <c r="J1418" s="6">
        <v>1</v>
      </c>
    </row>
    <row r="1419" spans="1:10">
      <c r="A1419" s="6" t="s">
        <v>8219</v>
      </c>
      <c r="B1419" s="6">
        <v>94</v>
      </c>
      <c r="I1419" s="6" t="s">
        <v>8221</v>
      </c>
      <c r="J1419" s="6">
        <v>14</v>
      </c>
    </row>
    <row r="1420" spans="1:10">
      <c r="A1420" s="6" t="s">
        <v>8219</v>
      </c>
      <c r="B1420" s="6">
        <v>139</v>
      </c>
      <c r="I1420" s="6" t="s">
        <v>8221</v>
      </c>
      <c r="J1420" s="6">
        <v>4</v>
      </c>
    </row>
    <row r="1421" spans="1:10">
      <c r="A1421" s="6" t="s">
        <v>8219</v>
      </c>
      <c r="B1421" s="6">
        <v>130</v>
      </c>
      <c r="I1421" s="6" t="s">
        <v>8221</v>
      </c>
      <c r="J1421" s="6">
        <v>2</v>
      </c>
    </row>
    <row r="1422" spans="1:10">
      <c r="A1422" s="6" t="s">
        <v>8219</v>
      </c>
      <c r="B1422" s="6">
        <v>31</v>
      </c>
      <c r="I1422" s="6" t="s">
        <v>8221</v>
      </c>
      <c r="J1422" s="6">
        <v>1</v>
      </c>
    </row>
    <row r="1423" spans="1:10">
      <c r="A1423" s="6" t="s">
        <v>8219</v>
      </c>
      <c r="B1423" s="6">
        <v>13</v>
      </c>
      <c r="I1423" s="6" t="s">
        <v>8221</v>
      </c>
      <c r="J1423" s="6">
        <v>2</v>
      </c>
    </row>
    <row r="1424" spans="1:10">
      <c r="A1424" s="6" t="s">
        <v>8219</v>
      </c>
      <c r="B1424" s="6">
        <v>90</v>
      </c>
      <c r="I1424" s="6" t="s">
        <v>8221</v>
      </c>
      <c r="J1424" s="6">
        <v>1</v>
      </c>
    </row>
    <row r="1425" spans="1:10">
      <c r="A1425" s="6" t="s">
        <v>8219</v>
      </c>
      <c r="B1425" s="6">
        <v>141</v>
      </c>
      <c r="I1425" s="6" t="s">
        <v>8221</v>
      </c>
      <c r="J1425" s="6">
        <v>1</v>
      </c>
    </row>
    <row r="1426" spans="1:10">
      <c r="A1426" s="6" t="s">
        <v>8219</v>
      </c>
      <c r="B1426" s="6">
        <v>23</v>
      </c>
      <c r="I1426" s="6" t="s">
        <v>8221</v>
      </c>
      <c r="J1426" s="6">
        <v>4</v>
      </c>
    </row>
    <row r="1427" spans="1:10">
      <c r="A1427" s="6" t="s">
        <v>8219</v>
      </c>
      <c r="B1427" s="6">
        <v>18</v>
      </c>
      <c r="I1427" s="6" t="s">
        <v>8221</v>
      </c>
      <c r="J1427" s="6">
        <v>3</v>
      </c>
    </row>
    <row r="1428" spans="1:10">
      <c r="A1428" s="6" t="s">
        <v>8219</v>
      </c>
      <c r="B1428" s="6">
        <v>76</v>
      </c>
      <c r="I1428" s="6" t="s">
        <v>8221</v>
      </c>
      <c r="J1428" s="6">
        <v>38</v>
      </c>
    </row>
    <row r="1429" spans="1:10">
      <c r="A1429" s="6" t="s">
        <v>8219</v>
      </c>
      <c r="B1429" s="6">
        <v>93</v>
      </c>
      <c r="I1429" s="6" t="s">
        <v>8221</v>
      </c>
      <c r="J1429" s="6">
        <v>4</v>
      </c>
    </row>
    <row r="1430" spans="1:10">
      <c r="A1430" s="6" t="s">
        <v>8219</v>
      </c>
      <c r="B1430" s="6">
        <v>69</v>
      </c>
      <c r="I1430" s="6" t="s">
        <v>8221</v>
      </c>
      <c r="J1430" s="6">
        <v>0</v>
      </c>
    </row>
    <row r="1431" spans="1:10">
      <c r="A1431" s="6" t="s">
        <v>8219</v>
      </c>
      <c r="B1431" s="6">
        <v>21</v>
      </c>
      <c r="I1431" s="6" t="s">
        <v>8221</v>
      </c>
      <c r="J1431" s="6">
        <v>2</v>
      </c>
    </row>
    <row r="1432" spans="1:10">
      <c r="A1432" s="6" t="s">
        <v>8219</v>
      </c>
      <c r="B1432" s="6">
        <v>57</v>
      </c>
      <c r="I1432" s="6" t="s">
        <v>8221</v>
      </c>
      <c r="J1432" s="6">
        <v>0</v>
      </c>
    </row>
    <row r="1433" spans="1:10">
      <c r="A1433" s="6" t="s">
        <v>8219</v>
      </c>
      <c r="B1433" s="6">
        <v>108</v>
      </c>
      <c r="I1433" s="6" t="s">
        <v>8221</v>
      </c>
      <c r="J1433" s="6">
        <v>1</v>
      </c>
    </row>
    <row r="1434" spans="1:10">
      <c r="A1434" s="6" t="s">
        <v>8219</v>
      </c>
      <c r="B1434" s="6">
        <v>83</v>
      </c>
      <c r="I1434" s="6" t="s">
        <v>8221</v>
      </c>
      <c r="J1434" s="6">
        <v>7</v>
      </c>
    </row>
    <row r="1435" spans="1:10">
      <c r="A1435" s="6" t="s">
        <v>8219</v>
      </c>
      <c r="B1435" s="6">
        <v>96</v>
      </c>
      <c r="I1435" s="6" t="s">
        <v>8221</v>
      </c>
      <c r="J1435" s="6">
        <v>2</v>
      </c>
    </row>
    <row r="1436" spans="1:10">
      <c r="A1436" s="6" t="s">
        <v>8219</v>
      </c>
      <c r="B1436" s="6">
        <v>64</v>
      </c>
      <c r="I1436" s="6" t="s">
        <v>8221</v>
      </c>
      <c r="J1436" s="6">
        <v>4</v>
      </c>
    </row>
    <row r="1437" spans="1:10">
      <c r="A1437" s="6" t="s">
        <v>8219</v>
      </c>
      <c r="B1437" s="6">
        <v>14</v>
      </c>
      <c r="I1437" s="6" t="s">
        <v>8221</v>
      </c>
      <c r="J1437" s="6">
        <v>4</v>
      </c>
    </row>
    <row r="1438" spans="1:10">
      <c r="A1438" s="6" t="s">
        <v>8219</v>
      </c>
      <c r="B1438" s="6">
        <v>169</v>
      </c>
      <c r="I1438" s="6" t="s">
        <v>8221</v>
      </c>
      <c r="J1438" s="6">
        <v>3</v>
      </c>
    </row>
    <row r="1439" spans="1:10">
      <c r="A1439" s="6" t="s">
        <v>8219</v>
      </c>
      <c r="B1439" s="6">
        <v>33</v>
      </c>
      <c r="I1439" s="6" t="s">
        <v>8221</v>
      </c>
      <c r="J1439" s="6">
        <v>2</v>
      </c>
    </row>
    <row r="1440" spans="1:10">
      <c r="A1440" s="6" t="s">
        <v>8219</v>
      </c>
      <c r="B1440" s="6">
        <v>102</v>
      </c>
      <c r="I1440" s="6" t="s">
        <v>8221</v>
      </c>
      <c r="J1440" s="6">
        <v>197</v>
      </c>
    </row>
    <row r="1441" spans="1:10">
      <c r="A1441" s="6" t="s">
        <v>8219</v>
      </c>
      <c r="B1441" s="6">
        <v>104</v>
      </c>
      <c r="I1441" s="6" t="s">
        <v>8221</v>
      </c>
      <c r="J1441" s="6">
        <v>0</v>
      </c>
    </row>
    <row r="1442" spans="1:10">
      <c r="A1442" s="6" t="s">
        <v>8219</v>
      </c>
      <c r="B1442" s="6">
        <v>20</v>
      </c>
      <c r="I1442" s="6" t="s">
        <v>8221</v>
      </c>
      <c r="J1442" s="6">
        <v>1</v>
      </c>
    </row>
    <row r="1443" spans="1:10">
      <c r="A1443" s="6" t="s">
        <v>8219</v>
      </c>
      <c r="B1443" s="6">
        <v>35</v>
      </c>
      <c r="I1443" s="6" t="s">
        <v>8221</v>
      </c>
      <c r="J1443" s="6">
        <v>4</v>
      </c>
    </row>
    <row r="1444" spans="1:10">
      <c r="A1444" s="6" t="s">
        <v>8219</v>
      </c>
      <c r="B1444" s="6">
        <v>94</v>
      </c>
      <c r="I1444" s="6" t="s">
        <v>8221</v>
      </c>
      <c r="J1444" s="6">
        <v>0</v>
      </c>
    </row>
    <row r="1445" spans="1:10">
      <c r="A1445" s="6" t="s">
        <v>8219</v>
      </c>
      <c r="B1445" s="6">
        <v>14</v>
      </c>
      <c r="I1445" s="6" t="s">
        <v>8221</v>
      </c>
      <c r="J1445" s="6">
        <v>7</v>
      </c>
    </row>
    <row r="1446" spans="1:10">
      <c r="A1446" s="6" t="s">
        <v>8219</v>
      </c>
      <c r="B1446" s="6">
        <v>15</v>
      </c>
      <c r="I1446" s="6" t="s">
        <v>8221</v>
      </c>
      <c r="J1446" s="6">
        <v>11</v>
      </c>
    </row>
    <row r="1447" spans="1:10">
      <c r="A1447" s="6" t="s">
        <v>8219</v>
      </c>
      <c r="B1447" s="6">
        <v>51</v>
      </c>
      <c r="I1447" s="6" t="s">
        <v>8221</v>
      </c>
      <c r="J1447" s="6">
        <v>0</v>
      </c>
    </row>
    <row r="1448" spans="1:10">
      <c r="A1448" s="6" t="s">
        <v>8219</v>
      </c>
      <c r="B1448" s="6">
        <v>19</v>
      </c>
      <c r="I1448" s="6" t="s">
        <v>8221</v>
      </c>
      <c r="J1448" s="6">
        <v>6</v>
      </c>
    </row>
    <row r="1449" spans="1:10">
      <c r="A1449" s="6" t="s">
        <v>8219</v>
      </c>
      <c r="B1449" s="6">
        <v>23</v>
      </c>
      <c r="I1449" s="6" t="s">
        <v>8221</v>
      </c>
      <c r="J1449" s="6">
        <v>0</v>
      </c>
    </row>
    <row r="1450" spans="1:10">
      <c r="A1450" s="6" t="s">
        <v>8219</v>
      </c>
      <c r="B1450" s="6">
        <v>97</v>
      </c>
      <c r="I1450" s="6" t="s">
        <v>8221</v>
      </c>
      <c r="J1450" s="6">
        <v>7</v>
      </c>
    </row>
    <row r="1451" spans="1:10">
      <c r="A1451" s="6" t="s">
        <v>8219</v>
      </c>
      <c r="B1451" s="6">
        <v>76</v>
      </c>
      <c r="I1451" s="6" t="s">
        <v>8221</v>
      </c>
      <c r="J1451" s="6">
        <v>94</v>
      </c>
    </row>
    <row r="1452" spans="1:10">
      <c r="A1452" s="6" t="s">
        <v>8219</v>
      </c>
      <c r="B1452" s="6">
        <v>11</v>
      </c>
      <c r="I1452" s="6" t="s">
        <v>8221</v>
      </c>
      <c r="J1452" s="6">
        <v>2</v>
      </c>
    </row>
    <row r="1453" spans="1:10">
      <c r="A1453" s="6" t="s">
        <v>8219</v>
      </c>
      <c r="B1453" s="6">
        <v>52</v>
      </c>
      <c r="I1453" s="6" t="s">
        <v>8221</v>
      </c>
      <c r="J1453" s="6">
        <v>25</v>
      </c>
    </row>
    <row r="1454" spans="1:10">
      <c r="A1454" s="6" t="s">
        <v>8219</v>
      </c>
      <c r="B1454" s="6">
        <v>95</v>
      </c>
      <c r="I1454" s="6" t="s">
        <v>8221</v>
      </c>
      <c r="J1454" s="6">
        <v>17</v>
      </c>
    </row>
    <row r="1455" spans="1:10">
      <c r="A1455" s="6" t="s">
        <v>8219</v>
      </c>
      <c r="B1455" s="6">
        <v>35</v>
      </c>
      <c r="I1455" s="6" t="s">
        <v>8221</v>
      </c>
      <c r="J1455" s="6">
        <v>2</v>
      </c>
    </row>
    <row r="1456" spans="1:10">
      <c r="A1456" s="6" t="s">
        <v>8219</v>
      </c>
      <c r="B1456" s="6">
        <v>21</v>
      </c>
      <c r="I1456" s="6" t="s">
        <v>8221</v>
      </c>
      <c r="J1456" s="6">
        <v>4</v>
      </c>
    </row>
    <row r="1457" spans="1:10">
      <c r="A1457" s="6" t="s">
        <v>8219</v>
      </c>
      <c r="B1457" s="6">
        <v>93</v>
      </c>
      <c r="I1457" s="6" t="s">
        <v>8221</v>
      </c>
      <c r="J1457" s="6">
        <v>5</v>
      </c>
    </row>
    <row r="1458" spans="1:10">
      <c r="A1458" s="6" t="s">
        <v>8219</v>
      </c>
      <c r="B1458" s="6">
        <v>11</v>
      </c>
      <c r="I1458" s="6" t="s">
        <v>8221</v>
      </c>
      <c r="J1458" s="6">
        <v>2</v>
      </c>
    </row>
    <row r="1459" spans="1:10">
      <c r="A1459" s="6" t="s">
        <v>8219</v>
      </c>
      <c r="B1459" s="6">
        <v>21</v>
      </c>
      <c r="I1459" s="6" t="s">
        <v>8221</v>
      </c>
      <c r="J1459" s="6">
        <v>2</v>
      </c>
    </row>
    <row r="1460" spans="1:10">
      <c r="A1460" s="6" t="s">
        <v>8219</v>
      </c>
      <c r="B1460" s="6">
        <v>54</v>
      </c>
      <c r="I1460" s="6" t="s">
        <v>8221</v>
      </c>
      <c r="J1460" s="6">
        <v>3</v>
      </c>
    </row>
    <row r="1461" spans="1:10">
      <c r="A1461" s="6" t="s">
        <v>8219</v>
      </c>
      <c r="B1461" s="6">
        <v>31</v>
      </c>
      <c r="I1461" s="6" t="s">
        <v>8221</v>
      </c>
      <c r="J1461" s="6">
        <v>0</v>
      </c>
    </row>
    <row r="1462" spans="1:10">
      <c r="A1462" s="6" t="s">
        <v>8219</v>
      </c>
      <c r="B1462" s="6">
        <v>132</v>
      </c>
      <c r="I1462" s="6" t="s">
        <v>8221</v>
      </c>
      <c r="J1462" s="6">
        <v>4</v>
      </c>
    </row>
    <row r="1463" spans="1:10">
      <c r="A1463" s="6" t="s">
        <v>8219</v>
      </c>
      <c r="B1463" s="6">
        <v>3</v>
      </c>
      <c r="I1463" s="6" t="s">
        <v>8221</v>
      </c>
      <c r="J1463" s="6">
        <v>1</v>
      </c>
    </row>
    <row r="1464" spans="1:10">
      <c r="A1464" s="6" t="s">
        <v>8219</v>
      </c>
      <c r="B1464" s="6">
        <v>6</v>
      </c>
      <c r="I1464" s="6" t="s">
        <v>8221</v>
      </c>
      <c r="J1464" s="6">
        <v>12</v>
      </c>
    </row>
    <row r="1465" spans="1:10">
      <c r="A1465" s="6" t="s">
        <v>8219</v>
      </c>
      <c r="B1465" s="6">
        <v>10</v>
      </c>
      <c r="I1465" s="6" t="s">
        <v>8221</v>
      </c>
      <c r="J1465" s="6">
        <v>4</v>
      </c>
    </row>
    <row r="1466" spans="1:10">
      <c r="A1466" s="6" t="s">
        <v>8219</v>
      </c>
      <c r="B1466" s="6">
        <v>147</v>
      </c>
      <c r="I1466" s="6" t="s">
        <v>8221</v>
      </c>
      <c r="J1466" s="6">
        <v>91</v>
      </c>
    </row>
    <row r="1467" spans="1:10">
      <c r="A1467" s="6" t="s">
        <v>8219</v>
      </c>
      <c r="B1467" s="6">
        <v>199</v>
      </c>
      <c r="I1467" s="6" t="s">
        <v>8221</v>
      </c>
      <c r="J1467" s="6">
        <v>1</v>
      </c>
    </row>
    <row r="1468" spans="1:10">
      <c r="A1468" s="6" t="s">
        <v>8219</v>
      </c>
      <c r="B1468" s="6">
        <v>50</v>
      </c>
      <c r="I1468" s="6" t="s">
        <v>8221</v>
      </c>
      <c r="J1468" s="6">
        <v>1</v>
      </c>
    </row>
    <row r="1469" spans="1:10">
      <c r="A1469" s="6" t="s">
        <v>8219</v>
      </c>
      <c r="B1469" s="6">
        <v>21</v>
      </c>
      <c r="I1469" s="6" t="s">
        <v>8221</v>
      </c>
      <c r="J1469" s="6">
        <v>0</v>
      </c>
    </row>
    <row r="1470" spans="1:10">
      <c r="A1470" s="6" t="s">
        <v>8219</v>
      </c>
      <c r="B1470" s="6">
        <v>24</v>
      </c>
      <c r="I1470" s="6" t="s">
        <v>8221</v>
      </c>
      <c r="J1470" s="6">
        <v>13</v>
      </c>
    </row>
    <row r="1471" spans="1:10">
      <c r="A1471" s="6" t="s">
        <v>8219</v>
      </c>
      <c r="B1471" s="6">
        <v>32</v>
      </c>
      <c r="I1471" s="6" t="s">
        <v>8221</v>
      </c>
      <c r="J1471" s="6">
        <v>2</v>
      </c>
    </row>
    <row r="1472" spans="1:10">
      <c r="A1472" s="6" t="s">
        <v>8219</v>
      </c>
      <c r="B1472" s="6">
        <v>62</v>
      </c>
      <c r="I1472" s="6" t="s">
        <v>8221</v>
      </c>
      <c r="J1472" s="6">
        <v>0</v>
      </c>
    </row>
    <row r="1473" spans="1:10">
      <c r="A1473" s="6" t="s">
        <v>8219</v>
      </c>
      <c r="B1473" s="6">
        <v>9</v>
      </c>
      <c r="I1473" s="6" t="s">
        <v>8221</v>
      </c>
      <c r="J1473" s="6">
        <v>21</v>
      </c>
    </row>
    <row r="1474" spans="1:10">
      <c r="A1474" s="6" t="s">
        <v>8219</v>
      </c>
      <c r="B1474" s="6">
        <v>38</v>
      </c>
      <c r="I1474" s="6" t="s">
        <v>8221</v>
      </c>
      <c r="J1474" s="6">
        <v>9</v>
      </c>
    </row>
    <row r="1475" spans="1:10">
      <c r="A1475" s="6" t="s">
        <v>8219</v>
      </c>
      <c r="B1475" s="6">
        <v>54</v>
      </c>
      <c r="I1475" s="6" t="s">
        <v>8221</v>
      </c>
      <c r="J1475" s="6">
        <v>6</v>
      </c>
    </row>
    <row r="1476" spans="1:10">
      <c r="A1476" s="6" t="s">
        <v>8219</v>
      </c>
      <c r="B1476" s="6">
        <v>37</v>
      </c>
      <c r="I1476" s="6" t="s">
        <v>8221</v>
      </c>
      <c r="J1476" s="6">
        <v>4</v>
      </c>
    </row>
    <row r="1477" spans="1:10">
      <c r="A1477" s="6" t="s">
        <v>8219</v>
      </c>
      <c r="B1477" s="6">
        <v>39</v>
      </c>
      <c r="I1477" s="6" t="s">
        <v>8221</v>
      </c>
      <c r="J1477" s="6">
        <v>7</v>
      </c>
    </row>
    <row r="1478" spans="1:10">
      <c r="A1478" s="6" t="s">
        <v>8219</v>
      </c>
      <c r="B1478" s="6">
        <v>34</v>
      </c>
      <c r="I1478" s="6" t="s">
        <v>8221</v>
      </c>
      <c r="J1478" s="6">
        <v>5</v>
      </c>
    </row>
    <row r="1479" spans="1:10">
      <c r="A1479" s="6" t="s">
        <v>8219</v>
      </c>
      <c r="B1479" s="6">
        <v>55</v>
      </c>
      <c r="I1479" s="6" t="s">
        <v>8221</v>
      </c>
      <c r="J1479" s="6">
        <v>0</v>
      </c>
    </row>
    <row r="1480" spans="1:10">
      <c r="A1480" s="6" t="s">
        <v>8219</v>
      </c>
      <c r="B1480" s="6">
        <v>32</v>
      </c>
      <c r="I1480" s="6" t="s">
        <v>8221</v>
      </c>
      <c r="J1480" s="6">
        <v>3</v>
      </c>
    </row>
    <row r="1481" spans="1:10">
      <c r="A1481" s="6" t="s">
        <v>8219</v>
      </c>
      <c r="B1481" s="6">
        <v>25</v>
      </c>
      <c r="I1481" s="6" t="s">
        <v>8221</v>
      </c>
      <c r="J1481" s="6">
        <v>9</v>
      </c>
    </row>
    <row r="1482" spans="1:10">
      <c r="A1482" s="6" t="s">
        <v>8219</v>
      </c>
      <c r="B1482" s="6">
        <v>33</v>
      </c>
      <c r="I1482" s="6" t="s">
        <v>8221</v>
      </c>
      <c r="J1482" s="6">
        <v>6</v>
      </c>
    </row>
    <row r="1483" spans="1:10">
      <c r="A1483" s="6" t="s">
        <v>8219</v>
      </c>
      <c r="B1483" s="6">
        <v>108</v>
      </c>
      <c r="I1483" s="6" t="s">
        <v>8221</v>
      </c>
      <c r="J1483" s="6">
        <v>4</v>
      </c>
    </row>
    <row r="1484" spans="1:10">
      <c r="A1484" s="6" t="s">
        <v>8219</v>
      </c>
      <c r="B1484" s="6">
        <v>20</v>
      </c>
      <c r="I1484" s="6" t="s">
        <v>8221</v>
      </c>
      <c r="J1484" s="6">
        <v>1</v>
      </c>
    </row>
    <row r="1485" spans="1:10">
      <c r="A1485" s="6" t="s">
        <v>8219</v>
      </c>
      <c r="B1485" s="6">
        <v>98</v>
      </c>
      <c r="I1485" s="6" t="s">
        <v>8221</v>
      </c>
      <c r="J1485" s="6">
        <v>17</v>
      </c>
    </row>
    <row r="1486" spans="1:10">
      <c r="A1486" s="6" t="s">
        <v>8219</v>
      </c>
      <c r="B1486" s="6">
        <v>196</v>
      </c>
      <c r="I1486" s="6" t="s">
        <v>8221</v>
      </c>
      <c r="J1486" s="6">
        <v>1</v>
      </c>
    </row>
    <row r="1487" spans="1:10">
      <c r="A1487" s="6" t="s">
        <v>8219</v>
      </c>
      <c r="B1487" s="6">
        <v>39</v>
      </c>
      <c r="I1487" s="6" t="s">
        <v>8221</v>
      </c>
      <c r="J1487" s="6">
        <v>13</v>
      </c>
    </row>
    <row r="1488" spans="1:10">
      <c r="A1488" s="6" t="s">
        <v>8219</v>
      </c>
      <c r="B1488" s="6">
        <v>128</v>
      </c>
      <c r="I1488" s="6" t="s">
        <v>8221</v>
      </c>
      <c r="J1488" s="6">
        <v>6</v>
      </c>
    </row>
    <row r="1489" spans="1:10">
      <c r="A1489" s="6" t="s">
        <v>8219</v>
      </c>
      <c r="B1489" s="6">
        <v>71</v>
      </c>
      <c r="I1489" s="6" t="s">
        <v>8221</v>
      </c>
      <c r="J1489" s="6">
        <v>0</v>
      </c>
    </row>
    <row r="1490" spans="1:10">
      <c r="A1490" s="6" t="s">
        <v>8219</v>
      </c>
      <c r="B1490" s="6">
        <v>47</v>
      </c>
      <c r="I1490" s="6" t="s">
        <v>8221</v>
      </c>
      <c r="J1490" s="6">
        <v>2</v>
      </c>
    </row>
    <row r="1491" spans="1:10">
      <c r="A1491" s="6" t="s">
        <v>8219</v>
      </c>
      <c r="B1491" s="6">
        <v>17</v>
      </c>
      <c r="I1491" s="6" t="s">
        <v>8221</v>
      </c>
      <c r="J1491" s="6">
        <v>2</v>
      </c>
    </row>
    <row r="1492" spans="1:10">
      <c r="A1492" s="6" t="s">
        <v>8219</v>
      </c>
      <c r="B1492" s="6">
        <v>91</v>
      </c>
      <c r="I1492" s="6" t="s">
        <v>8221</v>
      </c>
      <c r="J1492" s="6">
        <v>21</v>
      </c>
    </row>
    <row r="1493" spans="1:10">
      <c r="A1493" s="6" t="s">
        <v>8219</v>
      </c>
      <c r="B1493" s="6">
        <v>43</v>
      </c>
      <c r="I1493" s="6" t="s">
        <v>8221</v>
      </c>
      <c r="J1493" s="6">
        <v>13</v>
      </c>
    </row>
    <row r="1494" spans="1:10">
      <c r="A1494" s="6" t="s">
        <v>8219</v>
      </c>
      <c r="B1494" s="6">
        <v>17</v>
      </c>
      <c r="I1494" s="6" t="s">
        <v>8221</v>
      </c>
      <c r="J1494" s="6">
        <v>0</v>
      </c>
    </row>
    <row r="1495" spans="1:10">
      <c r="A1495" s="6" t="s">
        <v>8219</v>
      </c>
      <c r="B1495" s="6">
        <v>33</v>
      </c>
      <c r="I1495" s="6" t="s">
        <v>8221</v>
      </c>
      <c r="J1495" s="6">
        <v>6</v>
      </c>
    </row>
    <row r="1496" spans="1:10">
      <c r="A1496" s="6" t="s">
        <v>8219</v>
      </c>
      <c r="B1496" s="6">
        <v>87</v>
      </c>
      <c r="I1496" s="6" t="s">
        <v>8221</v>
      </c>
      <c r="J1496" s="6">
        <v>0</v>
      </c>
    </row>
    <row r="1497" spans="1:10">
      <c r="A1497" s="6" t="s">
        <v>8219</v>
      </c>
      <c r="B1497" s="6">
        <v>113</v>
      </c>
      <c r="I1497" s="6" t="s">
        <v>8221</v>
      </c>
      <c r="J1497" s="6">
        <v>1</v>
      </c>
    </row>
    <row r="1498" spans="1:10">
      <c r="A1498" s="6" t="s">
        <v>8219</v>
      </c>
      <c r="B1498" s="6">
        <v>14</v>
      </c>
      <c r="I1498" s="6" t="s">
        <v>8221</v>
      </c>
      <c r="J1498" s="6">
        <v>0</v>
      </c>
    </row>
    <row r="1499" spans="1:10">
      <c r="A1499" s="6" t="s">
        <v>8219</v>
      </c>
      <c r="B1499" s="6">
        <v>30</v>
      </c>
      <c r="I1499" s="6" t="s">
        <v>8221</v>
      </c>
      <c r="J1499" s="6">
        <v>12</v>
      </c>
    </row>
    <row r="1500" spans="1:10">
      <c r="A1500" s="6" t="s">
        <v>8219</v>
      </c>
      <c r="B1500" s="6">
        <v>16</v>
      </c>
      <c r="I1500" s="6" t="s">
        <v>8221</v>
      </c>
      <c r="J1500" s="6">
        <v>2</v>
      </c>
    </row>
    <row r="1501" spans="1:10">
      <c r="A1501" s="6" t="s">
        <v>8219</v>
      </c>
      <c r="B1501" s="6">
        <v>46</v>
      </c>
      <c r="I1501" s="6" t="s">
        <v>8221</v>
      </c>
      <c r="J1501" s="6">
        <v>6</v>
      </c>
    </row>
    <row r="1502" spans="1:10">
      <c r="A1502" s="6" t="s">
        <v>8219</v>
      </c>
      <c r="B1502" s="6">
        <v>24</v>
      </c>
      <c r="I1502" s="6" t="s">
        <v>8221</v>
      </c>
      <c r="J1502" s="6">
        <v>1</v>
      </c>
    </row>
    <row r="1503" spans="1:10">
      <c r="A1503" s="6" t="s">
        <v>8219</v>
      </c>
      <c r="B1503" s="6">
        <v>97</v>
      </c>
      <c r="I1503" s="6" t="s">
        <v>8221</v>
      </c>
      <c r="J1503" s="6">
        <v>1</v>
      </c>
    </row>
    <row r="1504" spans="1:10">
      <c r="A1504" s="6" t="s">
        <v>8219</v>
      </c>
      <c r="B1504" s="6">
        <v>59</v>
      </c>
      <c r="I1504" s="6" t="s">
        <v>8221</v>
      </c>
      <c r="J1504" s="6">
        <v>5</v>
      </c>
    </row>
    <row r="1505" spans="1:10">
      <c r="A1505" s="6" t="s">
        <v>8219</v>
      </c>
      <c r="B1505" s="6">
        <v>1095</v>
      </c>
      <c r="I1505" s="6" t="s">
        <v>8221</v>
      </c>
      <c r="J1505" s="6">
        <v>0</v>
      </c>
    </row>
    <row r="1506" spans="1:10">
      <c r="A1506" s="6" t="s">
        <v>8219</v>
      </c>
      <c r="B1506" s="6">
        <v>218</v>
      </c>
      <c r="I1506" s="6" t="s">
        <v>8221</v>
      </c>
      <c r="J1506" s="6">
        <v>3</v>
      </c>
    </row>
    <row r="1507" spans="1:10">
      <c r="A1507" s="6" t="s">
        <v>8219</v>
      </c>
      <c r="B1507" s="6">
        <v>111</v>
      </c>
      <c r="I1507" s="6" t="s">
        <v>8221</v>
      </c>
      <c r="J1507" s="6">
        <v>8</v>
      </c>
    </row>
    <row r="1508" spans="1:10">
      <c r="A1508" s="6" t="s">
        <v>8219</v>
      </c>
      <c r="B1508" s="6">
        <v>56</v>
      </c>
      <c r="I1508" s="6" t="s">
        <v>8221</v>
      </c>
      <c r="J1508" s="6">
        <v>3</v>
      </c>
    </row>
    <row r="1509" spans="1:10">
      <c r="A1509" s="6" t="s">
        <v>8219</v>
      </c>
      <c r="B1509" s="6">
        <v>265</v>
      </c>
      <c r="I1509" s="6" t="s">
        <v>8221</v>
      </c>
      <c r="J1509" s="6">
        <v>8</v>
      </c>
    </row>
    <row r="1510" spans="1:10">
      <c r="A1510" s="6" t="s">
        <v>8219</v>
      </c>
      <c r="B1510" s="6">
        <v>28</v>
      </c>
      <c r="I1510" s="6" t="s">
        <v>8221</v>
      </c>
      <c r="J1510" s="6">
        <v>1</v>
      </c>
    </row>
    <row r="1511" spans="1:10">
      <c r="A1511" s="6" t="s">
        <v>8219</v>
      </c>
      <c r="B1511" s="6">
        <v>364</v>
      </c>
      <c r="I1511" s="6" t="s">
        <v>8221</v>
      </c>
      <c r="J1511" s="6">
        <v>4</v>
      </c>
    </row>
    <row r="1512" spans="1:10">
      <c r="A1512" s="6" t="s">
        <v>8219</v>
      </c>
      <c r="B1512" s="6">
        <v>27</v>
      </c>
      <c r="I1512" s="6" t="s">
        <v>8221</v>
      </c>
      <c r="J1512" s="6">
        <v>8</v>
      </c>
    </row>
    <row r="1513" spans="1:10">
      <c r="A1513" s="6" t="s">
        <v>8219</v>
      </c>
      <c r="B1513" s="6">
        <v>93</v>
      </c>
      <c r="I1513" s="6" t="s">
        <v>8221</v>
      </c>
      <c r="J1513" s="6">
        <v>1</v>
      </c>
    </row>
    <row r="1514" spans="1:10">
      <c r="A1514" s="6" t="s">
        <v>8219</v>
      </c>
      <c r="B1514" s="6">
        <v>64</v>
      </c>
      <c r="I1514" s="6" t="s">
        <v>8221</v>
      </c>
      <c r="J1514" s="6">
        <v>5</v>
      </c>
    </row>
    <row r="1515" spans="1:10">
      <c r="A1515" s="6" t="s">
        <v>8219</v>
      </c>
      <c r="B1515" s="6">
        <v>22</v>
      </c>
      <c r="I1515" s="6" t="s">
        <v>8221</v>
      </c>
      <c r="J1515" s="6">
        <v>0</v>
      </c>
    </row>
    <row r="1516" spans="1:10">
      <c r="A1516" s="6" t="s">
        <v>8219</v>
      </c>
      <c r="B1516" s="6">
        <v>59</v>
      </c>
      <c r="I1516" s="6" t="s">
        <v>8221</v>
      </c>
      <c r="J1516" s="6">
        <v>0</v>
      </c>
    </row>
    <row r="1517" spans="1:10">
      <c r="A1517" s="6" t="s">
        <v>8219</v>
      </c>
      <c r="B1517" s="6">
        <v>249</v>
      </c>
      <c r="I1517" s="6" t="s">
        <v>8221</v>
      </c>
      <c r="J1517" s="6">
        <v>1</v>
      </c>
    </row>
    <row r="1518" spans="1:10">
      <c r="A1518" s="6" t="s">
        <v>8219</v>
      </c>
      <c r="B1518" s="6">
        <v>392</v>
      </c>
      <c r="I1518" s="6" t="s">
        <v>8221</v>
      </c>
      <c r="J1518" s="6">
        <v>0</v>
      </c>
    </row>
    <row r="1519" spans="1:10">
      <c r="A1519" s="6" t="s">
        <v>8219</v>
      </c>
      <c r="B1519" s="6">
        <v>115</v>
      </c>
      <c r="I1519" s="6" t="s">
        <v>8221</v>
      </c>
      <c r="J1519" s="6">
        <v>0</v>
      </c>
    </row>
    <row r="1520" spans="1:10">
      <c r="A1520" s="6" t="s">
        <v>8219</v>
      </c>
      <c r="B1520" s="6">
        <v>433</v>
      </c>
      <c r="I1520" s="6" t="s">
        <v>8221</v>
      </c>
      <c r="J1520" s="6">
        <v>6</v>
      </c>
    </row>
    <row r="1521" spans="1:10">
      <c r="A1521" s="6" t="s">
        <v>8219</v>
      </c>
      <c r="B1521" s="6">
        <v>20</v>
      </c>
      <c r="I1521" s="6" t="s">
        <v>8221</v>
      </c>
      <c r="J1521" s="6">
        <v>6</v>
      </c>
    </row>
    <row r="1522" spans="1:10">
      <c r="A1522" s="6" t="s">
        <v>8219</v>
      </c>
      <c r="B1522" s="6">
        <v>8</v>
      </c>
      <c r="I1522" s="6" t="s">
        <v>8221</v>
      </c>
      <c r="J1522" s="6">
        <v>14</v>
      </c>
    </row>
    <row r="1523" spans="1:10">
      <c r="A1523" s="6" t="s">
        <v>8219</v>
      </c>
      <c r="B1523" s="6">
        <v>175</v>
      </c>
      <c r="I1523" s="6" t="s">
        <v>8221</v>
      </c>
      <c r="J1523" s="6">
        <v>6</v>
      </c>
    </row>
    <row r="1524" spans="1:10">
      <c r="A1524" s="6" t="s">
        <v>8219</v>
      </c>
      <c r="B1524" s="6">
        <v>104</v>
      </c>
      <c r="I1524" s="6" t="s">
        <v>8221</v>
      </c>
      <c r="J1524" s="6">
        <v>33</v>
      </c>
    </row>
    <row r="1525" spans="1:10">
      <c r="A1525" s="6" t="s">
        <v>8219</v>
      </c>
      <c r="B1525" s="6">
        <v>17</v>
      </c>
      <c r="I1525" s="6" t="s">
        <v>8221</v>
      </c>
      <c r="J1525" s="6">
        <v>4</v>
      </c>
    </row>
    <row r="1526" spans="1:10">
      <c r="A1526" s="6" t="s">
        <v>8219</v>
      </c>
      <c r="B1526" s="6">
        <v>277</v>
      </c>
      <c r="I1526" s="6" t="s">
        <v>8221</v>
      </c>
      <c r="J1526" s="6">
        <v>1</v>
      </c>
    </row>
    <row r="1527" spans="1:10">
      <c r="A1527" s="6" t="s">
        <v>8219</v>
      </c>
      <c r="B1527" s="6">
        <v>118</v>
      </c>
      <c r="I1527" s="6" t="s">
        <v>8221</v>
      </c>
      <c r="J1527" s="6">
        <v>0</v>
      </c>
    </row>
    <row r="1528" spans="1:10">
      <c r="A1528" s="6" t="s">
        <v>8219</v>
      </c>
      <c r="B1528" s="6">
        <v>97</v>
      </c>
      <c r="I1528" s="6" t="s">
        <v>8221</v>
      </c>
      <c r="J1528" s="6">
        <v>6</v>
      </c>
    </row>
    <row r="1529" spans="1:10">
      <c r="A1529" s="6" t="s">
        <v>8219</v>
      </c>
      <c r="B1529" s="6">
        <v>20</v>
      </c>
      <c r="I1529" s="6" t="s">
        <v>8221</v>
      </c>
      <c r="J1529" s="6">
        <v>6</v>
      </c>
    </row>
    <row r="1530" spans="1:10">
      <c r="A1530" s="6" t="s">
        <v>8219</v>
      </c>
      <c r="B1530" s="6">
        <v>26</v>
      </c>
      <c r="I1530" s="6" t="s">
        <v>8221</v>
      </c>
      <c r="J1530" s="6">
        <v>1</v>
      </c>
    </row>
    <row r="1531" spans="1:10">
      <c r="A1531" s="6" t="s">
        <v>8219</v>
      </c>
      <c r="B1531" s="6">
        <v>128</v>
      </c>
      <c r="I1531" s="6" t="s">
        <v>8221</v>
      </c>
      <c r="J1531" s="6">
        <v>3</v>
      </c>
    </row>
    <row r="1532" spans="1:10">
      <c r="A1532" s="6" t="s">
        <v>8219</v>
      </c>
      <c r="B1532" s="6">
        <v>15</v>
      </c>
    </row>
    <row r="1533" spans="1:10">
      <c r="A1533" s="6" t="s">
        <v>8219</v>
      </c>
      <c r="B1533" s="6">
        <v>25</v>
      </c>
    </row>
    <row r="1534" spans="1:10">
      <c r="A1534" s="6" t="s">
        <v>8219</v>
      </c>
      <c r="B1534" s="6">
        <v>55</v>
      </c>
    </row>
    <row r="1535" spans="1:10">
      <c r="A1535" s="6" t="s">
        <v>8219</v>
      </c>
      <c r="B1535" s="6">
        <v>107</v>
      </c>
    </row>
    <row r="1536" spans="1:10">
      <c r="A1536" s="6" t="s">
        <v>8219</v>
      </c>
      <c r="B1536" s="6">
        <v>557</v>
      </c>
    </row>
    <row r="1537" spans="1:2">
      <c r="A1537" s="6" t="s">
        <v>8219</v>
      </c>
      <c r="B1537" s="6">
        <v>40</v>
      </c>
    </row>
    <row r="1538" spans="1:2">
      <c r="A1538" s="6" t="s">
        <v>8219</v>
      </c>
      <c r="B1538" s="6">
        <v>36</v>
      </c>
    </row>
    <row r="1539" spans="1:2">
      <c r="A1539" s="6" t="s">
        <v>8219</v>
      </c>
      <c r="B1539" s="6">
        <v>159</v>
      </c>
    </row>
    <row r="1540" spans="1:2">
      <c r="A1540" s="6" t="s">
        <v>8219</v>
      </c>
      <c r="B1540" s="6">
        <v>41</v>
      </c>
    </row>
    <row r="1541" spans="1:2">
      <c r="A1541" s="6" t="s">
        <v>8219</v>
      </c>
      <c r="B1541" s="6">
        <v>226</v>
      </c>
    </row>
    <row r="1542" spans="1:2">
      <c r="A1542" s="6" t="s">
        <v>8219</v>
      </c>
      <c r="B1542" s="6">
        <v>30</v>
      </c>
    </row>
    <row r="1543" spans="1:2">
      <c r="A1543" s="6" t="s">
        <v>8219</v>
      </c>
      <c r="B1543" s="6">
        <v>103</v>
      </c>
    </row>
    <row r="1544" spans="1:2">
      <c r="A1544" s="6" t="s">
        <v>8219</v>
      </c>
      <c r="B1544" s="6">
        <v>62</v>
      </c>
    </row>
    <row r="1545" spans="1:2">
      <c r="A1545" s="6" t="s">
        <v>8219</v>
      </c>
      <c r="B1545" s="6">
        <v>6</v>
      </c>
    </row>
    <row r="1546" spans="1:2">
      <c r="A1546" s="6" t="s">
        <v>8219</v>
      </c>
      <c r="B1546" s="6">
        <v>182</v>
      </c>
    </row>
    <row r="1547" spans="1:2">
      <c r="A1547" s="6" t="s">
        <v>8219</v>
      </c>
      <c r="B1547" s="6">
        <v>145</v>
      </c>
    </row>
    <row r="1548" spans="1:2">
      <c r="A1548" s="6" t="s">
        <v>8219</v>
      </c>
      <c r="B1548" s="6">
        <v>25</v>
      </c>
    </row>
    <row r="1549" spans="1:2">
      <c r="A1549" s="6" t="s">
        <v>8219</v>
      </c>
      <c r="B1549" s="6">
        <v>320</v>
      </c>
    </row>
    <row r="1550" spans="1:2">
      <c r="A1550" s="6" t="s">
        <v>8219</v>
      </c>
      <c r="B1550" s="6">
        <v>99</v>
      </c>
    </row>
    <row r="1551" spans="1:2">
      <c r="A1551" s="6" t="s">
        <v>8219</v>
      </c>
      <c r="B1551" s="6">
        <v>348</v>
      </c>
    </row>
    <row r="1552" spans="1:2">
      <c r="A1552" s="6" t="s">
        <v>8219</v>
      </c>
      <c r="B1552" s="6">
        <v>41</v>
      </c>
    </row>
    <row r="1553" spans="1:2">
      <c r="A1553" s="6" t="s">
        <v>8219</v>
      </c>
      <c r="B1553" s="6">
        <v>29</v>
      </c>
    </row>
    <row r="1554" spans="1:2">
      <c r="A1554" s="6" t="s">
        <v>8219</v>
      </c>
      <c r="B1554" s="6">
        <v>25</v>
      </c>
    </row>
    <row r="1555" spans="1:2">
      <c r="A1555" s="6" t="s">
        <v>8219</v>
      </c>
      <c r="B1555" s="6">
        <v>23</v>
      </c>
    </row>
    <row r="1556" spans="1:2">
      <c r="A1556" s="6" t="s">
        <v>8219</v>
      </c>
      <c r="B1556" s="6">
        <v>1260</v>
      </c>
    </row>
    <row r="1557" spans="1:2">
      <c r="A1557" s="6" t="s">
        <v>8219</v>
      </c>
      <c r="B1557" s="6">
        <v>307</v>
      </c>
    </row>
    <row r="1558" spans="1:2">
      <c r="A1558" s="6" t="s">
        <v>8219</v>
      </c>
      <c r="B1558" s="6">
        <v>329</v>
      </c>
    </row>
    <row r="1559" spans="1:2">
      <c r="A1559" s="6" t="s">
        <v>8219</v>
      </c>
      <c r="B1559" s="6">
        <v>32</v>
      </c>
    </row>
    <row r="1560" spans="1:2">
      <c r="A1560" s="6" t="s">
        <v>8219</v>
      </c>
      <c r="B1560" s="6">
        <v>27</v>
      </c>
    </row>
    <row r="1561" spans="1:2">
      <c r="A1561" s="6" t="s">
        <v>8219</v>
      </c>
      <c r="B1561" s="6">
        <v>236</v>
      </c>
    </row>
    <row r="1562" spans="1:2">
      <c r="A1562" s="6" t="s">
        <v>8219</v>
      </c>
      <c r="B1562" s="6">
        <v>42</v>
      </c>
    </row>
    <row r="1563" spans="1:2">
      <c r="A1563" s="6" t="s">
        <v>8219</v>
      </c>
      <c r="B1563" s="6">
        <v>95</v>
      </c>
    </row>
    <row r="1564" spans="1:2">
      <c r="A1564" s="6" t="s">
        <v>8219</v>
      </c>
      <c r="B1564" s="6">
        <v>37</v>
      </c>
    </row>
    <row r="1565" spans="1:2">
      <c r="A1565" s="6" t="s">
        <v>8219</v>
      </c>
      <c r="B1565" s="6">
        <v>128</v>
      </c>
    </row>
    <row r="1566" spans="1:2">
      <c r="A1566" s="6" t="s">
        <v>8219</v>
      </c>
      <c r="B1566" s="6">
        <v>156</v>
      </c>
    </row>
    <row r="1567" spans="1:2">
      <c r="A1567" s="6" t="s">
        <v>8219</v>
      </c>
      <c r="B1567" s="6">
        <v>64</v>
      </c>
    </row>
    <row r="1568" spans="1:2">
      <c r="A1568" s="6" t="s">
        <v>8219</v>
      </c>
      <c r="B1568" s="6">
        <v>58</v>
      </c>
    </row>
    <row r="1569" spans="1:2">
      <c r="A1569" s="6" t="s">
        <v>8219</v>
      </c>
      <c r="B1569" s="6">
        <v>20</v>
      </c>
    </row>
    <row r="1570" spans="1:2">
      <c r="A1570" s="6" t="s">
        <v>8219</v>
      </c>
      <c r="B1570" s="6">
        <v>47</v>
      </c>
    </row>
    <row r="1571" spans="1:2">
      <c r="A1571" s="6" t="s">
        <v>8219</v>
      </c>
      <c r="B1571" s="6">
        <v>54</v>
      </c>
    </row>
    <row r="1572" spans="1:2">
      <c r="A1572" s="6" t="s">
        <v>8219</v>
      </c>
      <c r="B1572" s="6">
        <v>9</v>
      </c>
    </row>
    <row r="1573" spans="1:2">
      <c r="A1573" s="6" t="s">
        <v>8219</v>
      </c>
      <c r="B1573" s="6">
        <v>213</v>
      </c>
    </row>
    <row r="1574" spans="1:2">
      <c r="A1574" s="6" t="s">
        <v>8219</v>
      </c>
      <c r="B1574" s="6">
        <v>57</v>
      </c>
    </row>
    <row r="1575" spans="1:2">
      <c r="A1575" s="6" t="s">
        <v>8219</v>
      </c>
      <c r="B1575" s="6">
        <v>25</v>
      </c>
    </row>
    <row r="1576" spans="1:2">
      <c r="A1576" s="6" t="s">
        <v>8219</v>
      </c>
      <c r="B1576" s="6">
        <v>104</v>
      </c>
    </row>
    <row r="1577" spans="1:2">
      <c r="A1577" s="6" t="s">
        <v>8219</v>
      </c>
      <c r="B1577" s="6">
        <v>34</v>
      </c>
    </row>
    <row r="1578" spans="1:2">
      <c r="A1578" s="6" t="s">
        <v>8219</v>
      </c>
      <c r="B1578" s="6">
        <v>67</v>
      </c>
    </row>
    <row r="1579" spans="1:2">
      <c r="A1579" s="6" t="s">
        <v>8219</v>
      </c>
      <c r="B1579" s="6">
        <v>241</v>
      </c>
    </row>
    <row r="1580" spans="1:2">
      <c r="A1580" s="6" t="s">
        <v>8219</v>
      </c>
      <c r="B1580" s="6">
        <v>123</v>
      </c>
    </row>
    <row r="1581" spans="1:2">
      <c r="A1581" s="6" t="s">
        <v>8219</v>
      </c>
      <c r="B1581" s="6">
        <v>302</v>
      </c>
    </row>
    <row r="1582" spans="1:2">
      <c r="A1582" s="6" t="s">
        <v>8219</v>
      </c>
      <c r="B1582" s="6">
        <v>89</v>
      </c>
    </row>
    <row r="1583" spans="1:2">
      <c r="A1583" s="6" t="s">
        <v>8219</v>
      </c>
      <c r="B1583" s="6">
        <v>41</v>
      </c>
    </row>
    <row r="1584" spans="1:2">
      <c r="A1584" s="6" t="s">
        <v>8219</v>
      </c>
      <c r="B1584" s="6">
        <v>69</v>
      </c>
    </row>
    <row r="1585" spans="1:2">
      <c r="A1585" s="6" t="s">
        <v>8219</v>
      </c>
      <c r="B1585" s="6">
        <v>52</v>
      </c>
    </row>
    <row r="1586" spans="1:2">
      <c r="A1586" s="6" t="s">
        <v>8219</v>
      </c>
      <c r="B1586" s="6">
        <v>57</v>
      </c>
    </row>
    <row r="1587" spans="1:2">
      <c r="A1587" s="6" t="s">
        <v>8219</v>
      </c>
      <c r="B1587" s="6">
        <v>74</v>
      </c>
    </row>
    <row r="1588" spans="1:2">
      <c r="A1588" s="6" t="s">
        <v>8219</v>
      </c>
      <c r="B1588" s="6">
        <v>63</v>
      </c>
    </row>
    <row r="1589" spans="1:2">
      <c r="A1589" s="6" t="s">
        <v>8219</v>
      </c>
      <c r="B1589" s="6">
        <v>72</v>
      </c>
    </row>
    <row r="1590" spans="1:2">
      <c r="A1590" s="6" t="s">
        <v>8219</v>
      </c>
      <c r="B1590" s="6">
        <v>71</v>
      </c>
    </row>
    <row r="1591" spans="1:2">
      <c r="A1591" s="6" t="s">
        <v>8219</v>
      </c>
      <c r="B1591" s="6">
        <v>21</v>
      </c>
    </row>
    <row r="1592" spans="1:2">
      <c r="A1592" s="6" t="s">
        <v>8219</v>
      </c>
      <c r="B1592" s="6">
        <v>930</v>
      </c>
    </row>
    <row r="1593" spans="1:2">
      <c r="A1593" s="6" t="s">
        <v>8219</v>
      </c>
      <c r="B1593" s="6">
        <v>55</v>
      </c>
    </row>
    <row r="1594" spans="1:2">
      <c r="A1594" s="6" t="s">
        <v>8219</v>
      </c>
      <c r="B1594" s="6">
        <v>61</v>
      </c>
    </row>
    <row r="1595" spans="1:2">
      <c r="A1595" s="6" t="s">
        <v>8219</v>
      </c>
      <c r="B1595" s="6">
        <v>82</v>
      </c>
    </row>
    <row r="1596" spans="1:2">
      <c r="A1596" s="6" t="s">
        <v>8219</v>
      </c>
      <c r="B1596" s="6">
        <v>71</v>
      </c>
    </row>
    <row r="1597" spans="1:2">
      <c r="A1597" s="6" t="s">
        <v>8219</v>
      </c>
      <c r="B1597" s="6">
        <v>117</v>
      </c>
    </row>
    <row r="1598" spans="1:2">
      <c r="A1598" s="6" t="s">
        <v>8219</v>
      </c>
      <c r="B1598" s="6">
        <v>29</v>
      </c>
    </row>
    <row r="1599" spans="1:2">
      <c r="A1599" s="6" t="s">
        <v>8219</v>
      </c>
      <c r="B1599" s="6">
        <v>74</v>
      </c>
    </row>
    <row r="1600" spans="1:2">
      <c r="A1600" s="6" t="s">
        <v>8219</v>
      </c>
      <c r="B1600" s="6">
        <v>23</v>
      </c>
    </row>
    <row r="1601" spans="1:2">
      <c r="A1601" s="6" t="s">
        <v>8219</v>
      </c>
      <c r="B1601" s="6">
        <v>60</v>
      </c>
    </row>
    <row r="1602" spans="1:2">
      <c r="A1602" s="6" t="s">
        <v>8219</v>
      </c>
      <c r="B1602" s="6">
        <v>55</v>
      </c>
    </row>
    <row r="1603" spans="1:2">
      <c r="A1603" s="6" t="s">
        <v>8219</v>
      </c>
      <c r="B1603" s="6">
        <v>51</v>
      </c>
    </row>
    <row r="1604" spans="1:2">
      <c r="A1604" s="6" t="s">
        <v>8219</v>
      </c>
      <c r="B1604" s="6">
        <v>78</v>
      </c>
    </row>
    <row r="1605" spans="1:2">
      <c r="A1605" s="6" t="s">
        <v>8219</v>
      </c>
      <c r="B1605" s="6">
        <v>62</v>
      </c>
    </row>
    <row r="1606" spans="1:2">
      <c r="A1606" s="6" t="s">
        <v>8219</v>
      </c>
      <c r="B1606" s="6">
        <v>45</v>
      </c>
    </row>
    <row r="1607" spans="1:2">
      <c r="A1607" s="6" t="s">
        <v>8219</v>
      </c>
      <c r="B1607" s="6">
        <v>15</v>
      </c>
    </row>
    <row r="1608" spans="1:2">
      <c r="A1608" s="6" t="s">
        <v>8219</v>
      </c>
      <c r="B1608" s="6">
        <v>151</v>
      </c>
    </row>
    <row r="1609" spans="1:2">
      <c r="A1609" s="6" t="s">
        <v>8219</v>
      </c>
      <c r="B1609" s="6">
        <v>68</v>
      </c>
    </row>
    <row r="1610" spans="1:2">
      <c r="A1610" s="6" t="s">
        <v>8219</v>
      </c>
      <c r="B1610" s="6">
        <v>46</v>
      </c>
    </row>
    <row r="1611" spans="1:2">
      <c r="A1611" s="6" t="s">
        <v>8219</v>
      </c>
      <c r="B1611" s="6">
        <v>24</v>
      </c>
    </row>
    <row r="1612" spans="1:2">
      <c r="A1612" s="6" t="s">
        <v>8219</v>
      </c>
      <c r="B1612" s="6">
        <v>70</v>
      </c>
    </row>
    <row r="1613" spans="1:2">
      <c r="A1613" s="6" t="s">
        <v>8219</v>
      </c>
      <c r="B1613" s="6">
        <v>244</v>
      </c>
    </row>
    <row r="1614" spans="1:2">
      <c r="A1614" s="6" t="s">
        <v>8219</v>
      </c>
      <c r="B1614" s="6">
        <v>82</v>
      </c>
    </row>
    <row r="1615" spans="1:2">
      <c r="A1615" s="6" t="s">
        <v>8219</v>
      </c>
      <c r="B1615" s="6">
        <v>226</v>
      </c>
    </row>
    <row r="1616" spans="1:2">
      <c r="A1616" s="6" t="s">
        <v>8219</v>
      </c>
      <c r="B1616" s="6">
        <v>60</v>
      </c>
    </row>
    <row r="1617" spans="1:2">
      <c r="A1617" s="6" t="s">
        <v>8219</v>
      </c>
      <c r="B1617" s="6">
        <v>322</v>
      </c>
    </row>
    <row r="1618" spans="1:2">
      <c r="A1618" s="6" t="s">
        <v>8219</v>
      </c>
      <c r="B1618" s="6">
        <v>94</v>
      </c>
    </row>
    <row r="1619" spans="1:2">
      <c r="A1619" s="6" t="s">
        <v>8219</v>
      </c>
      <c r="B1619" s="6">
        <v>47</v>
      </c>
    </row>
    <row r="1620" spans="1:2">
      <c r="A1620" s="6" t="s">
        <v>8219</v>
      </c>
      <c r="B1620" s="6">
        <v>115</v>
      </c>
    </row>
    <row r="1621" spans="1:2">
      <c r="A1621" s="6" t="s">
        <v>8219</v>
      </c>
      <c r="B1621" s="6">
        <v>134</v>
      </c>
    </row>
    <row r="1622" spans="1:2">
      <c r="A1622" s="6" t="s">
        <v>8219</v>
      </c>
      <c r="B1622" s="6">
        <v>35</v>
      </c>
    </row>
    <row r="1623" spans="1:2">
      <c r="A1623" s="6" t="s">
        <v>8219</v>
      </c>
      <c r="B1623" s="6">
        <v>104</v>
      </c>
    </row>
    <row r="1624" spans="1:2">
      <c r="A1624" s="6" t="s">
        <v>8219</v>
      </c>
      <c r="B1624" s="6">
        <v>184</v>
      </c>
    </row>
    <row r="1625" spans="1:2">
      <c r="A1625" s="6" t="s">
        <v>8219</v>
      </c>
      <c r="B1625" s="6">
        <v>119</v>
      </c>
    </row>
    <row r="1626" spans="1:2">
      <c r="A1626" s="6" t="s">
        <v>8219</v>
      </c>
      <c r="B1626" s="6">
        <v>59</v>
      </c>
    </row>
    <row r="1627" spans="1:2">
      <c r="A1627" s="6" t="s">
        <v>8219</v>
      </c>
      <c r="B1627" s="6">
        <v>113</v>
      </c>
    </row>
    <row r="1628" spans="1:2">
      <c r="A1628" s="6" t="s">
        <v>8219</v>
      </c>
      <c r="B1628" s="6">
        <v>84</v>
      </c>
    </row>
    <row r="1629" spans="1:2">
      <c r="A1629" s="6" t="s">
        <v>8219</v>
      </c>
      <c r="B1629" s="6">
        <v>74</v>
      </c>
    </row>
    <row r="1630" spans="1:2">
      <c r="A1630" s="6" t="s">
        <v>8219</v>
      </c>
      <c r="B1630" s="6">
        <v>216</v>
      </c>
    </row>
    <row r="1631" spans="1:2">
      <c r="A1631" s="6" t="s">
        <v>8219</v>
      </c>
      <c r="B1631" s="6">
        <v>39</v>
      </c>
    </row>
    <row r="1632" spans="1:2">
      <c r="A1632" s="6" t="s">
        <v>8219</v>
      </c>
      <c r="B1632" s="6">
        <v>21</v>
      </c>
    </row>
    <row r="1633" spans="1:2">
      <c r="A1633" s="6" t="s">
        <v>8219</v>
      </c>
      <c r="B1633" s="6">
        <v>30</v>
      </c>
    </row>
    <row r="1634" spans="1:2">
      <c r="A1634" s="6" t="s">
        <v>8219</v>
      </c>
      <c r="B1634" s="6">
        <v>37</v>
      </c>
    </row>
    <row r="1635" spans="1:2">
      <c r="A1635" s="6" t="s">
        <v>8219</v>
      </c>
      <c r="B1635" s="6">
        <v>202</v>
      </c>
    </row>
    <row r="1636" spans="1:2">
      <c r="A1636" s="6" t="s">
        <v>8219</v>
      </c>
      <c r="B1636" s="6">
        <v>37</v>
      </c>
    </row>
    <row r="1637" spans="1:2">
      <c r="A1637" s="6" t="s">
        <v>8219</v>
      </c>
      <c r="B1637" s="6">
        <v>28</v>
      </c>
    </row>
    <row r="1638" spans="1:2">
      <c r="A1638" s="6" t="s">
        <v>8219</v>
      </c>
      <c r="B1638" s="6">
        <v>26</v>
      </c>
    </row>
    <row r="1639" spans="1:2">
      <c r="A1639" s="6" t="s">
        <v>8219</v>
      </c>
      <c r="B1639" s="6">
        <v>61</v>
      </c>
    </row>
    <row r="1640" spans="1:2">
      <c r="A1640" s="6" t="s">
        <v>8219</v>
      </c>
      <c r="B1640" s="6">
        <v>115</v>
      </c>
    </row>
    <row r="1641" spans="1:2">
      <c r="A1641" s="6" t="s">
        <v>8219</v>
      </c>
      <c r="B1641" s="6">
        <v>181</v>
      </c>
    </row>
    <row r="1642" spans="1:2">
      <c r="A1642" s="6" t="s">
        <v>8219</v>
      </c>
      <c r="B1642" s="6">
        <v>110</v>
      </c>
    </row>
    <row r="1643" spans="1:2">
      <c r="A1643" s="6" t="s">
        <v>8219</v>
      </c>
      <c r="B1643" s="6">
        <v>269</v>
      </c>
    </row>
    <row r="1644" spans="1:2">
      <c r="A1644" s="6" t="s">
        <v>8219</v>
      </c>
      <c r="B1644" s="6">
        <v>79</v>
      </c>
    </row>
    <row r="1645" spans="1:2">
      <c r="A1645" s="6" t="s">
        <v>8219</v>
      </c>
      <c r="B1645" s="6">
        <v>104</v>
      </c>
    </row>
    <row r="1646" spans="1:2">
      <c r="A1646" s="6" t="s">
        <v>8219</v>
      </c>
      <c r="B1646" s="6">
        <v>34</v>
      </c>
    </row>
    <row r="1647" spans="1:2">
      <c r="A1647" s="6" t="s">
        <v>8219</v>
      </c>
      <c r="B1647" s="6">
        <v>167</v>
      </c>
    </row>
    <row r="1648" spans="1:2">
      <c r="A1648" s="6" t="s">
        <v>8219</v>
      </c>
      <c r="B1648" s="6">
        <v>183</v>
      </c>
    </row>
    <row r="1649" spans="1:2">
      <c r="A1649" s="6" t="s">
        <v>8219</v>
      </c>
      <c r="B1649" s="6">
        <v>71</v>
      </c>
    </row>
    <row r="1650" spans="1:2">
      <c r="A1650" s="6" t="s">
        <v>8219</v>
      </c>
      <c r="B1650" s="6">
        <v>69</v>
      </c>
    </row>
    <row r="1651" spans="1:2">
      <c r="A1651" s="6" t="s">
        <v>8219</v>
      </c>
      <c r="B1651" s="6">
        <v>270</v>
      </c>
    </row>
    <row r="1652" spans="1:2">
      <c r="A1652" s="6" t="s">
        <v>8219</v>
      </c>
      <c r="B1652" s="6">
        <v>193</v>
      </c>
    </row>
    <row r="1653" spans="1:2">
      <c r="A1653" s="6" t="s">
        <v>8219</v>
      </c>
      <c r="B1653" s="6">
        <v>57</v>
      </c>
    </row>
    <row r="1654" spans="1:2">
      <c r="A1654" s="6" t="s">
        <v>8219</v>
      </c>
      <c r="B1654" s="6">
        <v>200</v>
      </c>
    </row>
    <row r="1655" spans="1:2">
      <c r="A1655" s="6" t="s">
        <v>8219</v>
      </c>
      <c r="B1655" s="6">
        <v>88</v>
      </c>
    </row>
    <row r="1656" spans="1:2">
      <c r="A1656" s="6" t="s">
        <v>8219</v>
      </c>
      <c r="B1656" s="6">
        <v>213</v>
      </c>
    </row>
    <row r="1657" spans="1:2">
      <c r="A1657" s="6" t="s">
        <v>8219</v>
      </c>
      <c r="B1657" s="6">
        <v>20</v>
      </c>
    </row>
    <row r="1658" spans="1:2">
      <c r="A1658" s="6" t="s">
        <v>8219</v>
      </c>
      <c r="B1658" s="6">
        <v>50</v>
      </c>
    </row>
    <row r="1659" spans="1:2">
      <c r="A1659" s="6" t="s">
        <v>8219</v>
      </c>
      <c r="B1659" s="6">
        <v>115</v>
      </c>
    </row>
    <row r="1660" spans="1:2">
      <c r="A1660" s="6" t="s">
        <v>8219</v>
      </c>
      <c r="B1660" s="6">
        <v>186</v>
      </c>
    </row>
    <row r="1661" spans="1:2">
      <c r="A1661" s="6" t="s">
        <v>8219</v>
      </c>
      <c r="B1661" s="6">
        <v>18</v>
      </c>
    </row>
    <row r="1662" spans="1:2">
      <c r="A1662" s="6" t="s">
        <v>8219</v>
      </c>
      <c r="B1662" s="6">
        <v>176</v>
      </c>
    </row>
    <row r="1663" spans="1:2">
      <c r="A1663" s="6" t="s">
        <v>8219</v>
      </c>
      <c r="B1663" s="6">
        <v>41</v>
      </c>
    </row>
    <row r="1664" spans="1:2">
      <c r="A1664" s="6" t="s">
        <v>8219</v>
      </c>
      <c r="B1664" s="6">
        <v>75</v>
      </c>
    </row>
    <row r="1665" spans="1:2">
      <c r="A1665" s="6" t="s">
        <v>8219</v>
      </c>
      <c r="B1665" s="6">
        <v>97</v>
      </c>
    </row>
    <row r="1666" spans="1:2">
      <c r="A1666" s="6" t="s">
        <v>8219</v>
      </c>
      <c r="B1666" s="6">
        <v>73</v>
      </c>
    </row>
    <row r="1667" spans="1:2">
      <c r="A1667" s="6" t="s">
        <v>8219</v>
      </c>
      <c r="B1667" s="6">
        <v>49</v>
      </c>
    </row>
    <row r="1668" spans="1:2">
      <c r="A1668" s="6" t="s">
        <v>8219</v>
      </c>
      <c r="B1668" s="6">
        <v>134</v>
      </c>
    </row>
    <row r="1669" spans="1:2">
      <c r="A1669" s="6" t="s">
        <v>8219</v>
      </c>
      <c r="B1669" s="6">
        <v>68</v>
      </c>
    </row>
    <row r="1670" spans="1:2">
      <c r="A1670" s="6" t="s">
        <v>8219</v>
      </c>
      <c r="B1670" s="6">
        <v>49</v>
      </c>
    </row>
    <row r="1671" spans="1:2">
      <c r="A1671" s="6" t="s">
        <v>8219</v>
      </c>
      <c r="B1671" s="6">
        <v>63</v>
      </c>
    </row>
    <row r="1672" spans="1:2">
      <c r="A1672" s="6" t="s">
        <v>8219</v>
      </c>
      <c r="B1672" s="6">
        <v>163</v>
      </c>
    </row>
    <row r="1673" spans="1:2">
      <c r="A1673" s="6" t="s">
        <v>8219</v>
      </c>
      <c r="B1673" s="6">
        <v>288</v>
      </c>
    </row>
    <row r="1674" spans="1:2">
      <c r="A1674" s="6" t="s">
        <v>8219</v>
      </c>
      <c r="B1674" s="6">
        <v>42</v>
      </c>
    </row>
    <row r="1675" spans="1:2">
      <c r="A1675" s="6" t="s">
        <v>8219</v>
      </c>
      <c r="B1675" s="6">
        <v>70</v>
      </c>
    </row>
    <row r="1676" spans="1:2">
      <c r="A1676" s="6" t="s">
        <v>8219</v>
      </c>
      <c r="B1676" s="6">
        <v>30</v>
      </c>
    </row>
    <row r="1677" spans="1:2">
      <c r="A1677" s="6" t="s">
        <v>8219</v>
      </c>
      <c r="B1677" s="6">
        <v>51</v>
      </c>
    </row>
    <row r="1678" spans="1:2">
      <c r="A1678" s="6" t="s">
        <v>8219</v>
      </c>
      <c r="B1678" s="6">
        <v>145</v>
      </c>
    </row>
    <row r="1679" spans="1:2">
      <c r="A1679" s="6" t="s">
        <v>8219</v>
      </c>
      <c r="B1679" s="6">
        <v>21</v>
      </c>
    </row>
    <row r="1680" spans="1:2">
      <c r="A1680" s="6" t="s">
        <v>8219</v>
      </c>
      <c r="B1680" s="6">
        <v>286</v>
      </c>
    </row>
    <row r="1681" spans="1:2">
      <c r="A1681" s="6" t="s">
        <v>8219</v>
      </c>
      <c r="B1681" s="6">
        <v>12</v>
      </c>
    </row>
    <row r="1682" spans="1:2">
      <c r="A1682" s="6" t="s">
        <v>8219</v>
      </c>
      <c r="B1682" s="6">
        <v>100</v>
      </c>
    </row>
    <row r="1683" spans="1:2">
      <c r="A1683" s="6" t="s">
        <v>8219</v>
      </c>
      <c r="B1683" s="6">
        <v>100</v>
      </c>
    </row>
    <row r="1684" spans="1:2">
      <c r="A1684" s="6" t="s">
        <v>8219</v>
      </c>
      <c r="B1684" s="6">
        <v>34</v>
      </c>
    </row>
    <row r="1685" spans="1:2">
      <c r="A1685" s="6" t="s">
        <v>8219</v>
      </c>
      <c r="B1685" s="6">
        <v>63</v>
      </c>
    </row>
    <row r="1686" spans="1:2">
      <c r="A1686" s="6" t="s">
        <v>8219</v>
      </c>
      <c r="B1686" s="6">
        <v>30</v>
      </c>
    </row>
    <row r="1687" spans="1:2">
      <c r="A1687" s="6" t="s">
        <v>8219</v>
      </c>
      <c r="B1687" s="6">
        <v>47</v>
      </c>
    </row>
    <row r="1688" spans="1:2">
      <c r="A1688" s="6" t="s">
        <v>8219</v>
      </c>
      <c r="B1688" s="6">
        <v>237</v>
      </c>
    </row>
    <row r="1689" spans="1:2">
      <c r="A1689" s="6" t="s">
        <v>8219</v>
      </c>
      <c r="B1689" s="6">
        <v>47</v>
      </c>
    </row>
    <row r="1690" spans="1:2">
      <c r="A1690" s="6" t="s">
        <v>8219</v>
      </c>
      <c r="B1690" s="6">
        <v>15</v>
      </c>
    </row>
    <row r="1691" spans="1:2">
      <c r="A1691" s="6" t="s">
        <v>8219</v>
      </c>
      <c r="B1691" s="6">
        <v>81</v>
      </c>
    </row>
    <row r="1692" spans="1:2">
      <c r="A1692" s="6" t="s">
        <v>8219</v>
      </c>
      <c r="B1692" s="6">
        <v>122</v>
      </c>
    </row>
    <row r="1693" spans="1:2">
      <c r="A1693" s="6" t="s">
        <v>8219</v>
      </c>
      <c r="B1693" s="6">
        <v>34</v>
      </c>
    </row>
    <row r="1694" spans="1:2">
      <c r="A1694" s="6" t="s">
        <v>8219</v>
      </c>
      <c r="B1694" s="6">
        <v>207</v>
      </c>
    </row>
    <row r="1695" spans="1:2">
      <c r="A1695" s="6" t="s">
        <v>8219</v>
      </c>
      <c r="B1695" s="6">
        <v>25</v>
      </c>
    </row>
    <row r="1696" spans="1:2">
      <c r="A1696" s="6" t="s">
        <v>8219</v>
      </c>
      <c r="B1696" s="6">
        <v>72</v>
      </c>
    </row>
    <row r="1697" spans="1:2">
      <c r="A1697" s="6" t="s">
        <v>8219</v>
      </c>
      <c r="B1697" s="6">
        <v>14</v>
      </c>
    </row>
    <row r="1698" spans="1:2">
      <c r="A1698" s="6" t="s">
        <v>8219</v>
      </c>
      <c r="B1698" s="6">
        <v>15</v>
      </c>
    </row>
    <row r="1699" spans="1:2">
      <c r="A1699" s="6" t="s">
        <v>8219</v>
      </c>
      <c r="B1699" s="6">
        <v>91</v>
      </c>
    </row>
    <row r="1700" spans="1:2">
      <c r="A1700" s="6" t="s">
        <v>8219</v>
      </c>
      <c r="B1700" s="6">
        <v>24</v>
      </c>
    </row>
    <row r="1701" spans="1:2">
      <c r="A1701" s="6" t="s">
        <v>8219</v>
      </c>
      <c r="B1701" s="6">
        <v>27</v>
      </c>
    </row>
    <row r="1702" spans="1:2">
      <c r="A1702" s="6" t="s">
        <v>8219</v>
      </c>
      <c r="B1702" s="6">
        <v>47</v>
      </c>
    </row>
    <row r="1703" spans="1:2">
      <c r="A1703" s="6" t="s">
        <v>8219</v>
      </c>
      <c r="B1703" s="6">
        <v>44</v>
      </c>
    </row>
    <row r="1704" spans="1:2">
      <c r="A1704" s="6" t="s">
        <v>8219</v>
      </c>
      <c r="B1704" s="6">
        <v>72</v>
      </c>
    </row>
    <row r="1705" spans="1:2">
      <c r="A1705" s="6" t="s">
        <v>8219</v>
      </c>
      <c r="B1705" s="6">
        <v>63</v>
      </c>
    </row>
    <row r="1706" spans="1:2">
      <c r="A1706" s="6" t="s">
        <v>8219</v>
      </c>
      <c r="B1706" s="6">
        <v>88</v>
      </c>
    </row>
    <row r="1707" spans="1:2">
      <c r="A1707" s="6" t="s">
        <v>8219</v>
      </c>
      <c r="B1707" s="6">
        <v>70</v>
      </c>
    </row>
    <row r="1708" spans="1:2">
      <c r="A1708" s="6" t="s">
        <v>8219</v>
      </c>
      <c r="B1708" s="6">
        <v>50</v>
      </c>
    </row>
    <row r="1709" spans="1:2">
      <c r="A1709" s="6" t="s">
        <v>8219</v>
      </c>
      <c r="B1709" s="6">
        <v>35</v>
      </c>
    </row>
    <row r="1710" spans="1:2">
      <c r="A1710" s="6" t="s">
        <v>8219</v>
      </c>
      <c r="B1710" s="6">
        <v>175</v>
      </c>
    </row>
    <row r="1711" spans="1:2">
      <c r="A1711" s="6" t="s">
        <v>8219</v>
      </c>
      <c r="B1711" s="6">
        <v>20</v>
      </c>
    </row>
    <row r="1712" spans="1:2">
      <c r="A1712" s="6" t="s">
        <v>8219</v>
      </c>
      <c r="B1712" s="6">
        <v>54</v>
      </c>
    </row>
    <row r="1713" spans="1:2">
      <c r="A1713" s="6" t="s">
        <v>8219</v>
      </c>
      <c r="B1713" s="6">
        <v>20</v>
      </c>
    </row>
    <row r="1714" spans="1:2">
      <c r="A1714" s="6" t="s">
        <v>8219</v>
      </c>
      <c r="B1714" s="6">
        <v>57</v>
      </c>
    </row>
    <row r="1715" spans="1:2">
      <c r="A1715" s="6" t="s">
        <v>8219</v>
      </c>
      <c r="B1715" s="6">
        <v>31</v>
      </c>
    </row>
    <row r="1716" spans="1:2">
      <c r="A1716" s="6" t="s">
        <v>8219</v>
      </c>
      <c r="B1716" s="6">
        <v>31</v>
      </c>
    </row>
    <row r="1717" spans="1:2">
      <c r="A1717" s="6" t="s">
        <v>8219</v>
      </c>
      <c r="B1717" s="6">
        <v>45</v>
      </c>
    </row>
    <row r="1718" spans="1:2">
      <c r="A1718" s="6" t="s">
        <v>8219</v>
      </c>
      <c r="B1718" s="6">
        <v>41</v>
      </c>
    </row>
    <row r="1719" spans="1:2">
      <c r="A1719" s="6" t="s">
        <v>8219</v>
      </c>
      <c r="B1719" s="6">
        <v>29</v>
      </c>
    </row>
    <row r="1720" spans="1:2">
      <c r="A1720" s="6" t="s">
        <v>8219</v>
      </c>
      <c r="B1720" s="6">
        <v>58</v>
      </c>
    </row>
    <row r="1721" spans="1:2">
      <c r="A1721" s="6" t="s">
        <v>8219</v>
      </c>
      <c r="B1721" s="6">
        <v>89</v>
      </c>
    </row>
    <row r="1722" spans="1:2">
      <c r="A1722" s="6" t="s">
        <v>8219</v>
      </c>
      <c r="B1722" s="6">
        <v>125</v>
      </c>
    </row>
    <row r="1723" spans="1:2">
      <c r="A1723" s="6" t="s">
        <v>8219</v>
      </c>
      <c r="B1723" s="6">
        <v>18</v>
      </c>
    </row>
    <row r="1724" spans="1:2">
      <c r="A1724" s="6" t="s">
        <v>8219</v>
      </c>
      <c r="B1724" s="6">
        <v>32</v>
      </c>
    </row>
    <row r="1725" spans="1:2">
      <c r="A1725" s="6" t="s">
        <v>8219</v>
      </c>
      <c r="B1725" s="6">
        <v>16</v>
      </c>
    </row>
    <row r="1726" spans="1:2">
      <c r="A1726" s="6" t="s">
        <v>8219</v>
      </c>
      <c r="B1726" s="6">
        <v>38</v>
      </c>
    </row>
    <row r="1727" spans="1:2">
      <c r="A1727" s="6" t="s">
        <v>8219</v>
      </c>
      <c r="B1727" s="6">
        <v>15</v>
      </c>
    </row>
    <row r="1728" spans="1:2">
      <c r="A1728" s="6" t="s">
        <v>8219</v>
      </c>
      <c r="B1728" s="6">
        <v>23</v>
      </c>
    </row>
    <row r="1729" spans="1:2">
      <c r="A1729" s="6" t="s">
        <v>8219</v>
      </c>
      <c r="B1729" s="6">
        <v>49</v>
      </c>
    </row>
    <row r="1730" spans="1:2">
      <c r="A1730" s="6" t="s">
        <v>8219</v>
      </c>
      <c r="B1730" s="6">
        <v>10</v>
      </c>
    </row>
    <row r="1731" spans="1:2">
      <c r="A1731" s="6" t="s">
        <v>8219</v>
      </c>
      <c r="B1731" s="6">
        <v>15</v>
      </c>
    </row>
    <row r="1732" spans="1:2">
      <c r="A1732" s="6" t="s">
        <v>8219</v>
      </c>
      <c r="B1732" s="6">
        <v>57</v>
      </c>
    </row>
    <row r="1733" spans="1:2">
      <c r="A1733" s="6" t="s">
        <v>8219</v>
      </c>
      <c r="B1733" s="6">
        <v>33</v>
      </c>
    </row>
    <row r="1734" spans="1:2">
      <c r="A1734" s="6" t="s">
        <v>8219</v>
      </c>
      <c r="B1734" s="6">
        <v>9</v>
      </c>
    </row>
    <row r="1735" spans="1:2">
      <c r="A1735" s="6" t="s">
        <v>8219</v>
      </c>
      <c r="B1735" s="6">
        <v>26</v>
      </c>
    </row>
    <row r="1736" spans="1:2">
      <c r="A1736" s="6" t="s">
        <v>8219</v>
      </c>
      <c r="B1736" s="6">
        <v>69</v>
      </c>
    </row>
    <row r="1737" spans="1:2">
      <c r="A1737" s="6" t="s">
        <v>8219</v>
      </c>
      <c r="B1737" s="6">
        <v>65</v>
      </c>
    </row>
    <row r="1738" spans="1:2">
      <c r="A1738" s="6" t="s">
        <v>8219</v>
      </c>
      <c r="B1738" s="6">
        <v>83</v>
      </c>
    </row>
    <row r="1739" spans="1:2">
      <c r="A1739" s="6" t="s">
        <v>8219</v>
      </c>
      <c r="B1739" s="6">
        <v>111</v>
      </c>
    </row>
    <row r="1740" spans="1:2">
      <c r="A1740" s="6" t="s">
        <v>8219</v>
      </c>
      <c r="B1740" s="6">
        <v>46</v>
      </c>
    </row>
    <row r="1741" spans="1:2">
      <c r="A1741" s="6" t="s">
        <v>8219</v>
      </c>
      <c r="B1741" s="6">
        <v>63</v>
      </c>
    </row>
    <row r="1742" spans="1:2">
      <c r="A1742" s="6" t="s">
        <v>8219</v>
      </c>
      <c r="B1742" s="6">
        <v>9</v>
      </c>
    </row>
    <row r="1743" spans="1:2">
      <c r="A1743" s="6" t="s">
        <v>8219</v>
      </c>
      <c r="B1743" s="6">
        <v>34</v>
      </c>
    </row>
    <row r="1744" spans="1:2">
      <c r="A1744" s="6" t="s">
        <v>8219</v>
      </c>
      <c r="B1744" s="6">
        <v>112</v>
      </c>
    </row>
    <row r="1745" spans="1:2">
      <c r="A1745" s="6" t="s">
        <v>8219</v>
      </c>
      <c r="B1745" s="6">
        <v>47</v>
      </c>
    </row>
    <row r="1746" spans="1:2">
      <c r="A1746" s="6" t="s">
        <v>8219</v>
      </c>
      <c r="B1746" s="6">
        <v>38</v>
      </c>
    </row>
    <row r="1747" spans="1:2">
      <c r="A1747" s="6" t="s">
        <v>8219</v>
      </c>
      <c r="B1747" s="6">
        <v>28</v>
      </c>
    </row>
    <row r="1748" spans="1:2">
      <c r="A1748" s="6" t="s">
        <v>8219</v>
      </c>
      <c r="B1748" s="6">
        <v>78</v>
      </c>
    </row>
    <row r="1749" spans="1:2">
      <c r="A1749" s="6" t="s">
        <v>8219</v>
      </c>
      <c r="B1749" s="6">
        <v>23</v>
      </c>
    </row>
    <row r="1750" spans="1:2">
      <c r="A1750" s="6" t="s">
        <v>8219</v>
      </c>
      <c r="B1750" s="6">
        <v>40</v>
      </c>
    </row>
    <row r="1751" spans="1:2">
      <c r="A1751" s="6" t="s">
        <v>8219</v>
      </c>
      <c r="B1751" s="6">
        <v>13</v>
      </c>
    </row>
    <row r="1752" spans="1:2">
      <c r="A1752" s="6" t="s">
        <v>8219</v>
      </c>
      <c r="B1752" s="6">
        <v>18</v>
      </c>
    </row>
    <row r="1753" spans="1:2">
      <c r="A1753" s="6" t="s">
        <v>8219</v>
      </c>
      <c r="B1753" s="6">
        <v>22</v>
      </c>
    </row>
    <row r="1754" spans="1:2">
      <c r="A1754" s="6" t="s">
        <v>8219</v>
      </c>
      <c r="B1754" s="6">
        <v>79</v>
      </c>
    </row>
    <row r="1755" spans="1:2">
      <c r="A1755" s="6" t="s">
        <v>8219</v>
      </c>
      <c r="B1755" s="6">
        <v>14</v>
      </c>
    </row>
    <row r="1756" spans="1:2">
      <c r="A1756" s="6" t="s">
        <v>8219</v>
      </c>
      <c r="B1756" s="6">
        <v>51</v>
      </c>
    </row>
    <row r="1757" spans="1:2">
      <c r="A1757" s="6" t="s">
        <v>8219</v>
      </c>
      <c r="B1757" s="6">
        <v>54</v>
      </c>
    </row>
    <row r="1758" spans="1:2">
      <c r="A1758" s="6" t="s">
        <v>8219</v>
      </c>
      <c r="B1758" s="6">
        <v>70</v>
      </c>
    </row>
    <row r="1759" spans="1:2">
      <c r="A1759" s="6" t="s">
        <v>8219</v>
      </c>
      <c r="B1759" s="6">
        <v>44</v>
      </c>
    </row>
    <row r="1760" spans="1:2">
      <c r="A1760" s="6" t="s">
        <v>8219</v>
      </c>
      <c r="B1760" s="6">
        <v>55</v>
      </c>
    </row>
    <row r="1761" spans="1:2">
      <c r="A1761" s="6" t="s">
        <v>8219</v>
      </c>
      <c r="B1761" s="6">
        <v>15</v>
      </c>
    </row>
    <row r="1762" spans="1:2">
      <c r="A1762" s="6" t="s">
        <v>8219</v>
      </c>
      <c r="B1762" s="6">
        <v>27</v>
      </c>
    </row>
    <row r="1763" spans="1:2">
      <c r="A1763" s="6" t="s">
        <v>8219</v>
      </c>
      <c r="B1763" s="6">
        <v>21</v>
      </c>
    </row>
    <row r="1764" spans="1:2">
      <c r="A1764" s="6" t="s">
        <v>8219</v>
      </c>
      <c r="B1764" s="6">
        <v>162</v>
      </c>
    </row>
    <row r="1765" spans="1:2">
      <c r="A1765" s="6" t="s">
        <v>8219</v>
      </c>
      <c r="B1765" s="6">
        <v>23</v>
      </c>
    </row>
    <row r="1766" spans="1:2">
      <c r="A1766" s="6" t="s">
        <v>8219</v>
      </c>
      <c r="B1766" s="6">
        <v>72</v>
      </c>
    </row>
    <row r="1767" spans="1:2">
      <c r="A1767" s="6" t="s">
        <v>8219</v>
      </c>
      <c r="B1767" s="6">
        <v>68</v>
      </c>
    </row>
    <row r="1768" spans="1:2">
      <c r="A1768" s="6" t="s">
        <v>8219</v>
      </c>
      <c r="B1768" s="6">
        <v>20</v>
      </c>
    </row>
    <row r="1769" spans="1:2">
      <c r="A1769" s="6" t="s">
        <v>8219</v>
      </c>
      <c r="B1769" s="6">
        <v>26</v>
      </c>
    </row>
    <row r="1770" spans="1:2">
      <c r="A1770" s="6" t="s">
        <v>8219</v>
      </c>
      <c r="B1770" s="6">
        <v>72</v>
      </c>
    </row>
    <row r="1771" spans="1:2">
      <c r="A1771" s="6" t="s">
        <v>8219</v>
      </c>
      <c r="B1771" s="6">
        <v>3</v>
      </c>
    </row>
    <row r="1772" spans="1:2">
      <c r="A1772" s="6" t="s">
        <v>8219</v>
      </c>
      <c r="B1772" s="6">
        <v>18</v>
      </c>
    </row>
    <row r="1773" spans="1:2">
      <c r="A1773" s="6" t="s">
        <v>8219</v>
      </c>
      <c r="B1773" s="6">
        <v>30</v>
      </c>
    </row>
    <row r="1774" spans="1:2">
      <c r="A1774" s="6" t="s">
        <v>8219</v>
      </c>
      <c r="B1774" s="6">
        <v>23</v>
      </c>
    </row>
    <row r="1775" spans="1:2">
      <c r="A1775" s="6" t="s">
        <v>8219</v>
      </c>
      <c r="B1775" s="6">
        <v>54</v>
      </c>
    </row>
    <row r="1776" spans="1:2">
      <c r="A1776" s="6" t="s">
        <v>8219</v>
      </c>
      <c r="B1776" s="6">
        <v>26</v>
      </c>
    </row>
    <row r="1777" spans="1:2">
      <c r="A1777" s="6" t="s">
        <v>8219</v>
      </c>
      <c r="B1777" s="6">
        <v>9</v>
      </c>
    </row>
    <row r="1778" spans="1:2">
      <c r="A1778" s="6" t="s">
        <v>8219</v>
      </c>
      <c r="B1778" s="6">
        <v>27</v>
      </c>
    </row>
    <row r="1779" spans="1:2">
      <c r="A1779" s="6" t="s">
        <v>8219</v>
      </c>
      <c r="B1779" s="6">
        <v>30</v>
      </c>
    </row>
    <row r="1780" spans="1:2">
      <c r="A1780" s="6" t="s">
        <v>8219</v>
      </c>
      <c r="B1780" s="6">
        <v>52</v>
      </c>
    </row>
    <row r="1781" spans="1:2">
      <c r="A1781" s="6" t="s">
        <v>8219</v>
      </c>
      <c r="B1781" s="6">
        <v>17</v>
      </c>
    </row>
    <row r="1782" spans="1:2">
      <c r="A1782" s="6" t="s">
        <v>8219</v>
      </c>
      <c r="B1782" s="6">
        <v>19</v>
      </c>
    </row>
    <row r="1783" spans="1:2">
      <c r="A1783" s="6" t="s">
        <v>8219</v>
      </c>
      <c r="B1783" s="6">
        <v>77</v>
      </c>
    </row>
    <row r="1784" spans="1:2">
      <c r="A1784" s="6" t="s">
        <v>8219</v>
      </c>
      <c r="B1784" s="6">
        <v>21</v>
      </c>
    </row>
    <row r="1785" spans="1:2">
      <c r="A1785" s="6" t="s">
        <v>8219</v>
      </c>
      <c r="B1785" s="6">
        <v>38</v>
      </c>
    </row>
    <row r="1786" spans="1:2">
      <c r="A1786" s="6" t="s">
        <v>8219</v>
      </c>
      <c r="B1786" s="6">
        <v>28</v>
      </c>
    </row>
    <row r="1787" spans="1:2">
      <c r="A1787" s="6" t="s">
        <v>8219</v>
      </c>
      <c r="B1787" s="6">
        <v>48</v>
      </c>
    </row>
    <row r="1788" spans="1:2">
      <c r="A1788" s="6" t="s">
        <v>8219</v>
      </c>
      <c r="B1788" s="6">
        <v>46</v>
      </c>
    </row>
    <row r="1789" spans="1:2">
      <c r="A1789" s="6" t="s">
        <v>8219</v>
      </c>
      <c r="B1789" s="6">
        <v>30</v>
      </c>
    </row>
    <row r="1790" spans="1:2">
      <c r="A1790" s="6" t="s">
        <v>8219</v>
      </c>
      <c r="B1790" s="6">
        <v>64</v>
      </c>
    </row>
    <row r="1791" spans="1:2">
      <c r="A1791" s="6" t="s">
        <v>8219</v>
      </c>
      <c r="B1791" s="6">
        <v>15</v>
      </c>
    </row>
    <row r="1792" spans="1:2">
      <c r="A1792" s="6" t="s">
        <v>8219</v>
      </c>
      <c r="B1792" s="6">
        <v>41</v>
      </c>
    </row>
    <row r="1793" spans="1:2">
      <c r="A1793" s="6" t="s">
        <v>8219</v>
      </c>
      <c r="B1793" s="6">
        <v>35</v>
      </c>
    </row>
    <row r="1794" spans="1:2">
      <c r="A1794" s="6" t="s">
        <v>8219</v>
      </c>
      <c r="B1794" s="6">
        <v>45</v>
      </c>
    </row>
    <row r="1795" spans="1:2">
      <c r="A1795" s="6" t="s">
        <v>8219</v>
      </c>
      <c r="B1795" s="6">
        <v>62</v>
      </c>
    </row>
    <row r="1796" spans="1:2">
      <c r="A1796" s="6" t="s">
        <v>8219</v>
      </c>
      <c r="B1796" s="6">
        <v>22</v>
      </c>
    </row>
    <row r="1797" spans="1:2">
      <c r="A1797" s="6" t="s">
        <v>8219</v>
      </c>
      <c r="B1797" s="6">
        <v>18</v>
      </c>
    </row>
    <row r="1798" spans="1:2">
      <c r="A1798" s="6" t="s">
        <v>8219</v>
      </c>
      <c r="B1798" s="6">
        <v>12</v>
      </c>
    </row>
    <row r="1799" spans="1:2">
      <c r="A1799" s="6" t="s">
        <v>8219</v>
      </c>
      <c r="B1799" s="6">
        <v>44</v>
      </c>
    </row>
    <row r="1800" spans="1:2">
      <c r="A1800" s="6" t="s">
        <v>8219</v>
      </c>
      <c r="B1800" s="6">
        <v>27</v>
      </c>
    </row>
    <row r="1801" spans="1:2">
      <c r="A1801" s="6" t="s">
        <v>8219</v>
      </c>
      <c r="B1801" s="6">
        <v>38</v>
      </c>
    </row>
    <row r="1802" spans="1:2">
      <c r="A1802" s="6" t="s">
        <v>8219</v>
      </c>
      <c r="B1802" s="6">
        <v>28</v>
      </c>
    </row>
    <row r="1803" spans="1:2">
      <c r="A1803" s="6" t="s">
        <v>8219</v>
      </c>
      <c r="B1803" s="6">
        <v>24</v>
      </c>
    </row>
    <row r="1804" spans="1:2">
      <c r="A1804" s="6" t="s">
        <v>8219</v>
      </c>
      <c r="B1804" s="6">
        <v>65</v>
      </c>
    </row>
    <row r="1805" spans="1:2">
      <c r="A1805" s="6" t="s">
        <v>8219</v>
      </c>
      <c r="B1805" s="6">
        <v>46</v>
      </c>
    </row>
    <row r="1806" spans="1:2">
      <c r="A1806" s="6" t="s">
        <v>8219</v>
      </c>
      <c r="B1806" s="6">
        <v>85</v>
      </c>
    </row>
    <row r="1807" spans="1:2">
      <c r="A1807" s="6" t="s">
        <v>8219</v>
      </c>
      <c r="B1807" s="6">
        <v>66</v>
      </c>
    </row>
    <row r="1808" spans="1:2">
      <c r="A1808" s="6" t="s">
        <v>8219</v>
      </c>
      <c r="B1808" s="6">
        <v>165</v>
      </c>
    </row>
    <row r="1809" spans="1:2">
      <c r="A1809" s="6" t="s">
        <v>8219</v>
      </c>
      <c r="B1809" s="6">
        <v>17</v>
      </c>
    </row>
    <row r="1810" spans="1:2">
      <c r="A1810" s="6" t="s">
        <v>8219</v>
      </c>
      <c r="B1810" s="6">
        <v>3</v>
      </c>
    </row>
    <row r="1811" spans="1:2">
      <c r="A1811" s="6" t="s">
        <v>8219</v>
      </c>
      <c r="B1811" s="6">
        <v>17</v>
      </c>
    </row>
    <row r="1812" spans="1:2">
      <c r="A1812" s="6" t="s">
        <v>8219</v>
      </c>
      <c r="B1812" s="6">
        <v>91</v>
      </c>
    </row>
    <row r="1813" spans="1:2">
      <c r="A1813" s="6" t="s">
        <v>8219</v>
      </c>
      <c r="B1813" s="6">
        <v>67</v>
      </c>
    </row>
    <row r="1814" spans="1:2">
      <c r="A1814" s="6" t="s">
        <v>8219</v>
      </c>
      <c r="B1814" s="6">
        <v>18</v>
      </c>
    </row>
    <row r="1815" spans="1:2">
      <c r="A1815" s="6" t="s">
        <v>8219</v>
      </c>
      <c r="B1815" s="6">
        <v>21</v>
      </c>
    </row>
    <row r="1816" spans="1:2">
      <c r="A1816" s="6" t="s">
        <v>8219</v>
      </c>
      <c r="B1816" s="6">
        <v>40</v>
      </c>
    </row>
    <row r="1817" spans="1:2">
      <c r="A1817" s="6" t="s">
        <v>8219</v>
      </c>
      <c r="B1817" s="6">
        <v>78</v>
      </c>
    </row>
    <row r="1818" spans="1:2">
      <c r="A1818" s="6" t="s">
        <v>8219</v>
      </c>
      <c r="B1818" s="6">
        <v>26</v>
      </c>
    </row>
    <row r="1819" spans="1:2">
      <c r="A1819" s="6" t="s">
        <v>8219</v>
      </c>
      <c r="B1819" s="6">
        <v>14</v>
      </c>
    </row>
    <row r="1820" spans="1:2">
      <c r="A1820" s="6" t="s">
        <v>8219</v>
      </c>
      <c r="B1820" s="6">
        <v>44</v>
      </c>
    </row>
    <row r="1821" spans="1:2">
      <c r="A1821" s="6" t="s">
        <v>8219</v>
      </c>
      <c r="B1821" s="6">
        <v>9</v>
      </c>
    </row>
    <row r="1822" spans="1:2">
      <c r="A1822" s="6" t="s">
        <v>8219</v>
      </c>
      <c r="B1822" s="6">
        <v>30</v>
      </c>
    </row>
    <row r="1823" spans="1:2">
      <c r="A1823" s="6" t="s">
        <v>8219</v>
      </c>
      <c r="B1823" s="6">
        <v>45</v>
      </c>
    </row>
    <row r="1824" spans="1:2">
      <c r="A1824" s="6" t="s">
        <v>8219</v>
      </c>
      <c r="B1824" s="6">
        <v>56</v>
      </c>
    </row>
    <row r="1825" spans="1:2">
      <c r="A1825" s="6" t="s">
        <v>8219</v>
      </c>
      <c r="B1825" s="6">
        <v>46</v>
      </c>
    </row>
    <row r="1826" spans="1:2">
      <c r="A1826" s="6" t="s">
        <v>8219</v>
      </c>
      <c r="B1826" s="6">
        <v>34</v>
      </c>
    </row>
    <row r="1827" spans="1:2">
      <c r="A1827" s="6" t="s">
        <v>8219</v>
      </c>
      <c r="B1827" s="6">
        <v>98</v>
      </c>
    </row>
    <row r="1828" spans="1:2">
      <c r="A1828" s="6" t="s">
        <v>8219</v>
      </c>
      <c r="B1828" s="6">
        <v>46</v>
      </c>
    </row>
    <row r="1829" spans="1:2">
      <c r="A1829" s="6" t="s">
        <v>8219</v>
      </c>
      <c r="B1829" s="6">
        <v>10</v>
      </c>
    </row>
    <row r="1830" spans="1:2">
      <c r="A1830" s="6" t="s">
        <v>8219</v>
      </c>
      <c r="B1830" s="6">
        <v>76</v>
      </c>
    </row>
    <row r="1831" spans="1:2">
      <c r="A1831" s="6" t="s">
        <v>8219</v>
      </c>
      <c r="B1831" s="6">
        <v>104</v>
      </c>
    </row>
    <row r="1832" spans="1:2">
      <c r="A1832" s="6" t="s">
        <v>8219</v>
      </c>
      <c r="B1832" s="6">
        <v>87</v>
      </c>
    </row>
    <row r="1833" spans="1:2">
      <c r="A1833" s="6" t="s">
        <v>8219</v>
      </c>
      <c r="B1833" s="6">
        <v>29</v>
      </c>
    </row>
    <row r="1834" spans="1:2">
      <c r="A1834" s="6" t="s">
        <v>8219</v>
      </c>
      <c r="B1834" s="6">
        <v>51</v>
      </c>
    </row>
    <row r="1835" spans="1:2">
      <c r="A1835" s="6" t="s">
        <v>8219</v>
      </c>
      <c r="B1835" s="6">
        <v>12</v>
      </c>
    </row>
    <row r="1836" spans="1:2">
      <c r="A1836" s="6" t="s">
        <v>8219</v>
      </c>
      <c r="B1836" s="6">
        <v>72</v>
      </c>
    </row>
    <row r="1837" spans="1:2">
      <c r="A1837" s="6" t="s">
        <v>8219</v>
      </c>
      <c r="B1837" s="6">
        <v>21</v>
      </c>
    </row>
    <row r="1838" spans="1:2">
      <c r="A1838" s="6" t="s">
        <v>8219</v>
      </c>
      <c r="B1838" s="6">
        <v>42</v>
      </c>
    </row>
    <row r="1839" spans="1:2">
      <c r="A1839" s="6" t="s">
        <v>8219</v>
      </c>
      <c r="B1839" s="6">
        <v>71</v>
      </c>
    </row>
    <row r="1840" spans="1:2">
      <c r="A1840" s="6" t="s">
        <v>8219</v>
      </c>
      <c r="B1840" s="6">
        <v>168</v>
      </c>
    </row>
    <row r="1841" spans="1:2">
      <c r="A1841" s="6" t="s">
        <v>8219</v>
      </c>
      <c r="B1841" s="6">
        <v>19</v>
      </c>
    </row>
    <row r="1842" spans="1:2">
      <c r="A1842" s="6" t="s">
        <v>8219</v>
      </c>
      <c r="B1842" s="6">
        <v>37</v>
      </c>
    </row>
    <row r="1843" spans="1:2">
      <c r="A1843" s="6" t="s">
        <v>8219</v>
      </c>
      <c r="B1843" s="6">
        <v>36</v>
      </c>
    </row>
    <row r="1844" spans="1:2">
      <c r="A1844" s="6" t="s">
        <v>8219</v>
      </c>
      <c r="B1844" s="6">
        <v>14</v>
      </c>
    </row>
    <row r="1845" spans="1:2">
      <c r="A1845" s="6" t="s">
        <v>8219</v>
      </c>
      <c r="B1845" s="6">
        <v>18</v>
      </c>
    </row>
    <row r="1846" spans="1:2">
      <c r="A1846" s="6" t="s">
        <v>8219</v>
      </c>
      <c r="B1846" s="6">
        <v>82</v>
      </c>
    </row>
    <row r="1847" spans="1:2">
      <c r="A1847" s="6" t="s">
        <v>8219</v>
      </c>
      <c r="B1847" s="6">
        <v>43</v>
      </c>
    </row>
    <row r="1848" spans="1:2">
      <c r="A1848" s="6" t="s">
        <v>8219</v>
      </c>
      <c r="B1848" s="6">
        <v>8</v>
      </c>
    </row>
    <row r="1849" spans="1:2">
      <c r="A1849" s="6" t="s">
        <v>8219</v>
      </c>
      <c r="B1849" s="6">
        <v>45</v>
      </c>
    </row>
    <row r="1850" spans="1:2">
      <c r="A1850" s="6" t="s">
        <v>8219</v>
      </c>
      <c r="B1850" s="6">
        <v>20</v>
      </c>
    </row>
    <row r="1851" spans="1:2">
      <c r="A1851" s="6" t="s">
        <v>8219</v>
      </c>
      <c r="B1851" s="6">
        <v>31</v>
      </c>
    </row>
    <row r="1852" spans="1:2">
      <c r="A1852" s="6" t="s">
        <v>8219</v>
      </c>
      <c r="B1852" s="6">
        <v>25</v>
      </c>
    </row>
    <row r="1853" spans="1:2">
      <c r="A1853" s="6" t="s">
        <v>8219</v>
      </c>
      <c r="B1853" s="6">
        <v>14</v>
      </c>
    </row>
    <row r="1854" spans="1:2">
      <c r="A1854" s="6" t="s">
        <v>8219</v>
      </c>
      <c r="B1854" s="6">
        <v>45</v>
      </c>
    </row>
    <row r="1855" spans="1:2">
      <c r="A1855" s="6" t="s">
        <v>8219</v>
      </c>
      <c r="B1855" s="6">
        <v>20</v>
      </c>
    </row>
    <row r="1856" spans="1:2">
      <c r="A1856" s="6" t="s">
        <v>8219</v>
      </c>
      <c r="B1856" s="6">
        <v>39</v>
      </c>
    </row>
    <row r="1857" spans="1:2">
      <c r="A1857" s="6" t="s">
        <v>8219</v>
      </c>
      <c r="B1857" s="6">
        <v>16</v>
      </c>
    </row>
    <row r="1858" spans="1:2">
      <c r="A1858" s="6" t="s">
        <v>8219</v>
      </c>
      <c r="B1858" s="6">
        <v>37</v>
      </c>
    </row>
    <row r="1859" spans="1:2">
      <c r="A1859" s="6" t="s">
        <v>8219</v>
      </c>
      <c r="B1859" s="6">
        <v>14</v>
      </c>
    </row>
    <row r="1860" spans="1:2">
      <c r="A1860" s="6" t="s">
        <v>8219</v>
      </c>
      <c r="B1860" s="6">
        <v>21</v>
      </c>
    </row>
    <row r="1861" spans="1:2">
      <c r="A1861" s="6" t="s">
        <v>8219</v>
      </c>
      <c r="B1861" s="6">
        <v>69</v>
      </c>
    </row>
    <row r="1862" spans="1:2">
      <c r="A1862" s="6" t="s">
        <v>8219</v>
      </c>
      <c r="B1862" s="6">
        <v>16</v>
      </c>
    </row>
    <row r="1863" spans="1:2">
      <c r="A1863" s="6" t="s">
        <v>8219</v>
      </c>
      <c r="B1863" s="6">
        <v>55</v>
      </c>
    </row>
    <row r="1864" spans="1:2">
      <c r="A1864" s="6" t="s">
        <v>8219</v>
      </c>
      <c r="B1864" s="6">
        <v>27</v>
      </c>
    </row>
    <row r="1865" spans="1:2">
      <c r="A1865" s="6" t="s">
        <v>8219</v>
      </c>
      <c r="B1865" s="6">
        <v>36</v>
      </c>
    </row>
    <row r="1866" spans="1:2">
      <c r="A1866" s="6" t="s">
        <v>8219</v>
      </c>
      <c r="B1866" s="6">
        <v>19</v>
      </c>
    </row>
    <row r="1867" spans="1:2">
      <c r="A1867" s="6" t="s">
        <v>8219</v>
      </c>
      <c r="B1867" s="6">
        <v>12</v>
      </c>
    </row>
    <row r="1868" spans="1:2">
      <c r="A1868" s="6" t="s">
        <v>8219</v>
      </c>
      <c r="B1868" s="6">
        <v>17</v>
      </c>
    </row>
    <row r="1869" spans="1:2">
      <c r="A1869" s="6" t="s">
        <v>8219</v>
      </c>
      <c r="B1869" s="6">
        <v>114</v>
      </c>
    </row>
    <row r="1870" spans="1:2">
      <c r="A1870" s="6" t="s">
        <v>8219</v>
      </c>
      <c r="B1870" s="6">
        <v>93</v>
      </c>
    </row>
    <row r="1871" spans="1:2">
      <c r="A1871" s="6" t="s">
        <v>8219</v>
      </c>
      <c r="B1871" s="6">
        <v>36</v>
      </c>
    </row>
    <row r="1872" spans="1:2">
      <c r="A1872" s="6" t="s">
        <v>8219</v>
      </c>
      <c r="B1872" s="6">
        <v>61</v>
      </c>
    </row>
    <row r="1873" spans="1:2">
      <c r="A1873" s="6" t="s">
        <v>8219</v>
      </c>
      <c r="B1873" s="6">
        <v>47</v>
      </c>
    </row>
    <row r="1874" spans="1:2">
      <c r="A1874" s="6" t="s">
        <v>8219</v>
      </c>
      <c r="B1874" s="6">
        <v>17</v>
      </c>
    </row>
    <row r="1875" spans="1:2">
      <c r="A1875" s="6" t="s">
        <v>8219</v>
      </c>
      <c r="B1875" s="6">
        <v>63</v>
      </c>
    </row>
    <row r="1876" spans="1:2">
      <c r="A1876" s="6" t="s">
        <v>8219</v>
      </c>
      <c r="B1876" s="6">
        <v>9</v>
      </c>
    </row>
    <row r="1877" spans="1:2">
      <c r="A1877" s="6" t="s">
        <v>8219</v>
      </c>
      <c r="B1877" s="6">
        <v>30</v>
      </c>
    </row>
    <row r="1878" spans="1:2">
      <c r="A1878" s="6" t="s">
        <v>8219</v>
      </c>
      <c r="B1878" s="6">
        <v>23</v>
      </c>
    </row>
    <row r="1879" spans="1:2">
      <c r="A1879" s="6" t="s">
        <v>8219</v>
      </c>
      <c r="B1879" s="6">
        <v>33</v>
      </c>
    </row>
    <row r="1880" spans="1:2">
      <c r="A1880" s="6" t="s">
        <v>8219</v>
      </c>
      <c r="B1880" s="6">
        <v>39</v>
      </c>
    </row>
    <row r="1881" spans="1:2">
      <c r="A1881" s="6" t="s">
        <v>8219</v>
      </c>
      <c r="B1881" s="6">
        <v>17</v>
      </c>
    </row>
    <row r="1882" spans="1:2">
      <c r="A1882" s="6" t="s">
        <v>8219</v>
      </c>
      <c r="B1882" s="6">
        <v>6</v>
      </c>
    </row>
    <row r="1883" spans="1:2">
      <c r="A1883" s="6" t="s">
        <v>8219</v>
      </c>
      <c r="B1883" s="6">
        <v>39</v>
      </c>
    </row>
    <row r="1884" spans="1:2">
      <c r="A1884" s="6" t="s">
        <v>8219</v>
      </c>
      <c r="B1884" s="6">
        <v>57</v>
      </c>
    </row>
    <row r="1885" spans="1:2">
      <c r="A1885" s="6" t="s">
        <v>8219</v>
      </c>
      <c r="B1885" s="6">
        <v>56</v>
      </c>
    </row>
    <row r="1886" spans="1:2">
      <c r="A1886" s="6" t="s">
        <v>8219</v>
      </c>
      <c r="B1886" s="6">
        <v>13</v>
      </c>
    </row>
    <row r="1887" spans="1:2">
      <c r="A1887" s="6" t="s">
        <v>8219</v>
      </c>
      <c r="B1887" s="6">
        <v>95</v>
      </c>
    </row>
    <row r="1888" spans="1:2">
      <c r="A1888" s="6" t="s">
        <v>8219</v>
      </c>
      <c r="B1888" s="6">
        <v>80</v>
      </c>
    </row>
    <row r="1889" spans="1:2">
      <c r="A1889" s="6" t="s">
        <v>8219</v>
      </c>
      <c r="B1889" s="6">
        <v>133</v>
      </c>
    </row>
    <row r="1890" spans="1:2">
      <c r="A1890" s="6" t="s">
        <v>8219</v>
      </c>
      <c r="B1890" s="6">
        <v>44</v>
      </c>
    </row>
    <row r="1891" spans="1:2">
      <c r="A1891" s="6" t="s">
        <v>8219</v>
      </c>
      <c r="B1891" s="6">
        <v>30</v>
      </c>
    </row>
    <row r="1892" spans="1:2">
      <c r="A1892" s="6" t="s">
        <v>8219</v>
      </c>
      <c r="B1892" s="6">
        <v>56</v>
      </c>
    </row>
    <row r="1893" spans="1:2">
      <c r="A1893" s="6" t="s">
        <v>8219</v>
      </c>
      <c r="B1893" s="6">
        <v>66</v>
      </c>
    </row>
    <row r="1894" spans="1:2">
      <c r="A1894" s="6" t="s">
        <v>8219</v>
      </c>
      <c r="B1894" s="6">
        <v>29</v>
      </c>
    </row>
    <row r="1895" spans="1:2">
      <c r="A1895" s="6" t="s">
        <v>8219</v>
      </c>
      <c r="B1895" s="6">
        <v>72</v>
      </c>
    </row>
    <row r="1896" spans="1:2">
      <c r="A1896" s="6" t="s">
        <v>8219</v>
      </c>
      <c r="B1896" s="6">
        <v>27</v>
      </c>
    </row>
    <row r="1897" spans="1:2">
      <c r="A1897" s="6" t="s">
        <v>8219</v>
      </c>
      <c r="B1897" s="6">
        <v>10</v>
      </c>
    </row>
    <row r="1898" spans="1:2">
      <c r="A1898" s="6" t="s">
        <v>8219</v>
      </c>
      <c r="B1898" s="6">
        <v>35</v>
      </c>
    </row>
    <row r="1899" spans="1:2">
      <c r="A1899" s="6" t="s">
        <v>8219</v>
      </c>
      <c r="B1899" s="6">
        <v>29</v>
      </c>
    </row>
    <row r="1900" spans="1:2">
      <c r="A1900" s="6" t="s">
        <v>8219</v>
      </c>
      <c r="B1900" s="6">
        <v>13</v>
      </c>
    </row>
    <row r="1901" spans="1:2">
      <c r="A1901" s="6" t="s">
        <v>8219</v>
      </c>
      <c r="B1901" s="6">
        <v>72</v>
      </c>
    </row>
    <row r="1902" spans="1:2">
      <c r="A1902" s="6" t="s">
        <v>8219</v>
      </c>
      <c r="B1902" s="6">
        <v>78</v>
      </c>
    </row>
    <row r="1903" spans="1:2">
      <c r="A1903" s="6" t="s">
        <v>8219</v>
      </c>
      <c r="B1903" s="6">
        <v>49</v>
      </c>
    </row>
    <row r="1904" spans="1:2">
      <c r="A1904" s="6" t="s">
        <v>8219</v>
      </c>
      <c r="B1904" s="6">
        <v>42</v>
      </c>
    </row>
    <row r="1905" spans="1:2">
      <c r="A1905" s="6" t="s">
        <v>8219</v>
      </c>
      <c r="B1905" s="6">
        <v>35</v>
      </c>
    </row>
    <row r="1906" spans="1:2">
      <c r="A1906" s="6" t="s">
        <v>8219</v>
      </c>
      <c r="B1906" s="6">
        <v>42</v>
      </c>
    </row>
    <row r="1907" spans="1:2">
      <c r="A1907" s="6" t="s">
        <v>8219</v>
      </c>
      <c r="B1907" s="6">
        <v>42</v>
      </c>
    </row>
    <row r="1908" spans="1:2">
      <c r="A1908" s="6" t="s">
        <v>8219</v>
      </c>
      <c r="B1908" s="6">
        <v>31</v>
      </c>
    </row>
    <row r="1909" spans="1:2">
      <c r="A1909" s="6" t="s">
        <v>8219</v>
      </c>
      <c r="B1909" s="6">
        <v>38</v>
      </c>
    </row>
    <row r="1910" spans="1:2">
      <c r="A1910" s="6" t="s">
        <v>8219</v>
      </c>
      <c r="B1910" s="6">
        <v>8</v>
      </c>
    </row>
    <row r="1911" spans="1:2">
      <c r="A1911" s="6" t="s">
        <v>8219</v>
      </c>
      <c r="B1911" s="6">
        <v>39</v>
      </c>
    </row>
    <row r="1912" spans="1:2">
      <c r="A1912" s="6" t="s">
        <v>8219</v>
      </c>
      <c r="B1912" s="6">
        <v>29</v>
      </c>
    </row>
    <row r="1913" spans="1:2">
      <c r="A1913" s="6" t="s">
        <v>8219</v>
      </c>
      <c r="B1913" s="6">
        <v>72</v>
      </c>
    </row>
    <row r="1914" spans="1:2">
      <c r="A1914" s="6" t="s">
        <v>8219</v>
      </c>
      <c r="B1914" s="6">
        <v>15</v>
      </c>
    </row>
    <row r="1915" spans="1:2">
      <c r="A1915" s="6" t="s">
        <v>8219</v>
      </c>
      <c r="B1915" s="6">
        <v>33</v>
      </c>
    </row>
    <row r="1916" spans="1:2">
      <c r="A1916" s="6" t="s">
        <v>8219</v>
      </c>
      <c r="B1916" s="6">
        <v>15</v>
      </c>
    </row>
    <row r="1917" spans="1:2">
      <c r="A1917" s="6" t="s">
        <v>8219</v>
      </c>
      <c r="B1917" s="6">
        <v>19</v>
      </c>
    </row>
    <row r="1918" spans="1:2">
      <c r="A1918" s="6" t="s">
        <v>8219</v>
      </c>
      <c r="B1918" s="6">
        <v>17</v>
      </c>
    </row>
    <row r="1919" spans="1:2">
      <c r="A1919" s="6" t="s">
        <v>8219</v>
      </c>
      <c r="B1919" s="6">
        <v>44</v>
      </c>
    </row>
    <row r="1920" spans="1:2">
      <c r="A1920" s="6" t="s">
        <v>8219</v>
      </c>
      <c r="B1920" s="6">
        <v>10</v>
      </c>
    </row>
    <row r="1921" spans="1:2">
      <c r="A1921" s="6" t="s">
        <v>8219</v>
      </c>
      <c r="B1921" s="6">
        <v>46</v>
      </c>
    </row>
    <row r="1922" spans="1:2">
      <c r="A1922" s="6" t="s">
        <v>8219</v>
      </c>
      <c r="B1922" s="6">
        <v>11</v>
      </c>
    </row>
    <row r="1923" spans="1:2">
      <c r="A1923" s="6" t="s">
        <v>8219</v>
      </c>
      <c r="B1923" s="6">
        <v>13</v>
      </c>
    </row>
    <row r="1924" spans="1:2">
      <c r="A1924" s="6" t="s">
        <v>8219</v>
      </c>
      <c r="B1924" s="6">
        <v>33</v>
      </c>
    </row>
    <row r="1925" spans="1:2">
      <c r="A1925" s="6" t="s">
        <v>8219</v>
      </c>
      <c r="B1925" s="6">
        <v>28</v>
      </c>
    </row>
    <row r="1926" spans="1:2">
      <c r="A1926" s="6" t="s">
        <v>8219</v>
      </c>
      <c r="B1926" s="6">
        <v>21</v>
      </c>
    </row>
    <row r="1927" spans="1:2">
      <c r="A1927" s="6" t="s">
        <v>8219</v>
      </c>
      <c r="B1927" s="6">
        <v>13</v>
      </c>
    </row>
    <row r="1928" spans="1:2">
      <c r="A1928" s="6" t="s">
        <v>8219</v>
      </c>
      <c r="B1928" s="6">
        <v>34</v>
      </c>
    </row>
    <row r="1929" spans="1:2">
      <c r="A1929" s="6" t="s">
        <v>8219</v>
      </c>
      <c r="B1929" s="6">
        <v>80</v>
      </c>
    </row>
    <row r="1930" spans="1:2">
      <c r="A1930" s="6" t="s">
        <v>8219</v>
      </c>
      <c r="B1930" s="6">
        <v>74</v>
      </c>
    </row>
    <row r="1931" spans="1:2">
      <c r="A1931" s="6" t="s">
        <v>8219</v>
      </c>
      <c r="B1931" s="6">
        <v>7</v>
      </c>
    </row>
    <row r="1932" spans="1:2">
      <c r="A1932" s="6" t="s">
        <v>8219</v>
      </c>
      <c r="B1932" s="6">
        <v>34</v>
      </c>
    </row>
    <row r="1933" spans="1:2">
      <c r="A1933" s="6" t="s">
        <v>8219</v>
      </c>
      <c r="B1933" s="6">
        <v>86</v>
      </c>
    </row>
    <row r="1934" spans="1:2">
      <c r="A1934" s="6" t="s">
        <v>8219</v>
      </c>
      <c r="B1934" s="6">
        <v>37</v>
      </c>
    </row>
    <row r="1935" spans="1:2">
      <c r="A1935" s="6" t="s">
        <v>8219</v>
      </c>
      <c r="B1935" s="6">
        <v>18</v>
      </c>
    </row>
    <row r="1936" spans="1:2">
      <c r="A1936" s="6" t="s">
        <v>8219</v>
      </c>
      <c r="B1936" s="6">
        <v>22</v>
      </c>
    </row>
    <row r="1937" spans="1:2">
      <c r="A1937" s="6" t="s">
        <v>8219</v>
      </c>
      <c r="B1937" s="6">
        <v>26</v>
      </c>
    </row>
    <row r="1938" spans="1:2">
      <c r="A1938" s="6" t="s">
        <v>8219</v>
      </c>
      <c r="B1938" s="6">
        <v>27</v>
      </c>
    </row>
    <row r="1939" spans="1:2">
      <c r="A1939" s="6" t="s">
        <v>8219</v>
      </c>
      <c r="B1939" s="6">
        <v>8</v>
      </c>
    </row>
    <row r="1940" spans="1:2">
      <c r="A1940" s="6" t="s">
        <v>8219</v>
      </c>
      <c r="B1940" s="6">
        <v>204</v>
      </c>
    </row>
    <row r="1941" spans="1:2">
      <c r="A1941" s="6" t="s">
        <v>8219</v>
      </c>
      <c r="B1941" s="6">
        <v>46</v>
      </c>
    </row>
    <row r="1942" spans="1:2">
      <c r="A1942" s="6" t="s">
        <v>8219</v>
      </c>
      <c r="B1942" s="6">
        <v>17</v>
      </c>
    </row>
    <row r="1943" spans="1:2">
      <c r="A1943" s="6" t="s">
        <v>8219</v>
      </c>
      <c r="B1943" s="6">
        <v>28</v>
      </c>
    </row>
    <row r="1944" spans="1:2">
      <c r="A1944" s="6" t="s">
        <v>8219</v>
      </c>
      <c r="B1944" s="6">
        <v>83</v>
      </c>
    </row>
    <row r="1945" spans="1:2">
      <c r="A1945" s="6" t="s">
        <v>8219</v>
      </c>
      <c r="B1945" s="6">
        <v>13</v>
      </c>
    </row>
    <row r="1946" spans="1:2">
      <c r="A1946" s="6" t="s">
        <v>8219</v>
      </c>
      <c r="B1946" s="6">
        <v>8</v>
      </c>
    </row>
    <row r="1947" spans="1:2">
      <c r="A1947" s="6" t="s">
        <v>8219</v>
      </c>
      <c r="B1947" s="6">
        <v>32</v>
      </c>
    </row>
    <row r="1948" spans="1:2">
      <c r="A1948" s="6" t="s">
        <v>8219</v>
      </c>
      <c r="B1948" s="6">
        <v>85</v>
      </c>
    </row>
    <row r="1949" spans="1:2">
      <c r="A1949" s="6" t="s">
        <v>8219</v>
      </c>
      <c r="B1949" s="6">
        <v>29</v>
      </c>
    </row>
    <row r="1950" spans="1:2">
      <c r="A1950" s="6" t="s">
        <v>8219</v>
      </c>
      <c r="B1950" s="6">
        <v>24</v>
      </c>
    </row>
    <row r="1951" spans="1:2">
      <c r="A1951" s="6" t="s">
        <v>8219</v>
      </c>
      <c r="B1951" s="6">
        <v>8</v>
      </c>
    </row>
    <row r="1952" spans="1:2">
      <c r="A1952" s="6" t="s">
        <v>8219</v>
      </c>
      <c r="B1952" s="6">
        <v>19</v>
      </c>
    </row>
    <row r="1953" spans="1:2">
      <c r="A1953" s="6" t="s">
        <v>8219</v>
      </c>
      <c r="B1953" s="6">
        <v>336</v>
      </c>
    </row>
    <row r="1954" spans="1:2">
      <c r="A1954" s="6" t="s">
        <v>8219</v>
      </c>
      <c r="B1954" s="6">
        <v>13</v>
      </c>
    </row>
    <row r="1955" spans="1:2">
      <c r="A1955" s="6" t="s">
        <v>8219</v>
      </c>
      <c r="B1955" s="6">
        <v>42</v>
      </c>
    </row>
    <row r="1956" spans="1:2">
      <c r="A1956" s="6" t="s">
        <v>8219</v>
      </c>
      <c r="B1956" s="6">
        <v>64</v>
      </c>
    </row>
    <row r="1957" spans="1:2">
      <c r="A1957" s="6" t="s">
        <v>8219</v>
      </c>
      <c r="B1957" s="6">
        <v>25</v>
      </c>
    </row>
    <row r="1958" spans="1:2">
      <c r="A1958" s="6" t="s">
        <v>8219</v>
      </c>
      <c r="B1958" s="6">
        <v>20</v>
      </c>
    </row>
    <row r="1959" spans="1:2">
      <c r="A1959" s="6" t="s">
        <v>8219</v>
      </c>
      <c r="B1959" s="6">
        <v>104</v>
      </c>
    </row>
    <row r="1960" spans="1:2">
      <c r="A1960" s="6" t="s">
        <v>8219</v>
      </c>
      <c r="B1960" s="6">
        <v>53</v>
      </c>
    </row>
    <row r="1961" spans="1:2">
      <c r="A1961" s="6" t="s">
        <v>8219</v>
      </c>
      <c r="B1961" s="6">
        <v>14</v>
      </c>
    </row>
    <row r="1962" spans="1:2">
      <c r="A1962" s="6" t="s">
        <v>8219</v>
      </c>
      <c r="B1962" s="6">
        <v>20</v>
      </c>
    </row>
    <row r="1963" spans="1:2">
      <c r="A1963" s="6" t="s">
        <v>8219</v>
      </c>
      <c r="B1963" s="6">
        <v>558</v>
      </c>
    </row>
    <row r="1964" spans="1:2">
      <c r="A1964" s="6" t="s">
        <v>8219</v>
      </c>
      <c r="B1964" s="6">
        <v>22</v>
      </c>
    </row>
    <row r="1965" spans="1:2">
      <c r="A1965" s="6" t="s">
        <v>8219</v>
      </c>
      <c r="B1965" s="6">
        <v>24</v>
      </c>
    </row>
    <row r="1966" spans="1:2">
      <c r="A1966" s="6" t="s">
        <v>8219</v>
      </c>
      <c r="B1966" s="6">
        <v>74</v>
      </c>
    </row>
    <row r="1967" spans="1:2">
      <c r="A1967" s="6" t="s">
        <v>8219</v>
      </c>
      <c r="B1967" s="6">
        <v>54</v>
      </c>
    </row>
    <row r="1968" spans="1:2">
      <c r="A1968" s="6" t="s">
        <v>8219</v>
      </c>
      <c r="B1968" s="6">
        <v>31</v>
      </c>
    </row>
    <row r="1969" spans="1:2">
      <c r="A1969" s="6" t="s">
        <v>8219</v>
      </c>
      <c r="B1969" s="6">
        <v>25</v>
      </c>
    </row>
    <row r="1970" spans="1:2">
      <c r="A1970" s="6" t="s">
        <v>8219</v>
      </c>
      <c r="B1970" s="6">
        <v>17</v>
      </c>
    </row>
    <row r="1971" spans="1:2">
      <c r="A1971" s="6" t="s">
        <v>8219</v>
      </c>
      <c r="B1971" s="6">
        <v>12</v>
      </c>
    </row>
    <row r="1972" spans="1:2">
      <c r="A1972" s="6" t="s">
        <v>8219</v>
      </c>
      <c r="B1972" s="6">
        <v>38</v>
      </c>
    </row>
    <row r="1973" spans="1:2">
      <c r="A1973" s="6" t="s">
        <v>8219</v>
      </c>
      <c r="B1973" s="6">
        <v>41</v>
      </c>
    </row>
    <row r="1974" spans="1:2">
      <c r="A1974" s="6" t="s">
        <v>8219</v>
      </c>
      <c r="B1974" s="6">
        <v>19</v>
      </c>
    </row>
    <row r="1975" spans="1:2">
      <c r="A1975" s="6" t="s">
        <v>8219</v>
      </c>
      <c r="B1975" s="6">
        <v>41</v>
      </c>
    </row>
    <row r="1976" spans="1:2">
      <c r="A1976" s="6" t="s">
        <v>8219</v>
      </c>
      <c r="B1976" s="6">
        <v>26</v>
      </c>
    </row>
    <row r="1977" spans="1:2">
      <c r="A1977" s="6" t="s">
        <v>8219</v>
      </c>
      <c r="B1977" s="6">
        <v>25</v>
      </c>
    </row>
    <row r="1978" spans="1:2">
      <c r="A1978" s="6" t="s">
        <v>8219</v>
      </c>
      <c r="B1978" s="6">
        <v>9</v>
      </c>
    </row>
    <row r="1979" spans="1:2">
      <c r="A1979" s="6" t="s">
        <v>8219</v>
      </c>
      <c r="B1979" s="6">
        <v>78</v>
      </c>
    </row>
    <row r="1980" spans="1:2">
      <c r="A1980" s="6" t="s">
        <v>8219</v>
      </c>
      <c r="B1980" s="6">
        <v>45</v>
      </c>
    </row>
    <row r="1981" spans="1:2">
      <c r="A1981" s="6" t="s">
        <v>8219</v>
      </c>
      <c r="B1981" s="6">
        <v>102</v>
      </c>
    </row>
    <row r="1982" spans="1:2">
      <c r="A1982" s="6" t="s">
        <v>8219</v>
      </c>
      <c r="B1982" s="6">
        <v>5</v>
      </c>
    </row>
    <row r="1983" spans="1:2">
      <c r="A1983" s="6" t="s">
        <v>8219</v>
      </c>
      <c r="B1983" s="6">
        <v>27</v>
      </c>
    </row>
    <row r="1984" spans="1:2">
      <c r="A1984" s="6" t="s">
        <v>8219</v>
      </c>
      <c r="B1984" s="6">
        <v>37</v>
      </c>
    </row>
    <row r="1985" spans="1:2">
      <c r="A1985" s="6" t="s">
        <v>8219</v>
      </c>
      <c r="B1985" s="6">
        <v>14</v>
      </c>
    </row>
    <row r="1986" spans="1:2">
      <c r="A1986" s="6" t="s">
        <v>8219</v>
      </c>
      <c r="B1986" s="6">
        <v>27</v>
      </c>
    </row>
    <row r="1987" spans="1:2">
      <c r="A1987" s="6" t="s">
        <v>8219</v>
      </c>
      <c r="B1987" s="6">
        <v>45</v>
      </c>
    </row>
    <row r="1988" spans="1:2">
      <c r="A1988" s="6" t="s">
        <v>8219</v>
      </c>
      <c r="B1988" s="6">
        <v>49</v>
      </c>
    </row>
    <row r="1989" spans="1:2">
      <c r="A1989" s="6" t="s">
        <v>8219</v>
      </c>
      <c r="B1989" s="6">
        <v>24</v>
      </c>
    </row>
    <row r="1990" spans="1:2">
      <c r="A1990" s="6" t="s">
        <v>8219</v>
      </c>
      <c r="B1990" s="6">
        <v>112</v>
      </c>
    </row>
    <row r="1991" spans="1:2">
      <c r="A1991" s="6" t="s">
        <v>8219</v>
      </c>
      <c r="B1991" s="6">
        <v>23</v>
      </c>
    </row>
    <row r="1992" spans="1:2">
      <c r="A1992" s="6" t="s">
        <v>8219</v>
      </c>
      <c r="B1992" s="6">
        <v>54</v>
      </c>
    </row>
    <row r="1993" spans="1:2">
      <c r="A1993" s="6" t="s">
        <v>8219</v>
      </c>
      <c r="B1993" s="6">
        <v>28</v>
      </c>
    </row>
    <row r="1994" spans="1:2">
      <c r="A1994" s="6" t="s">
        <v>8219</v>
      </c>
      <c r="B1994" s="6">
        <v>11</v>
      </c>
    </row>
    <row r="1995" spans="1:2">
      <c r="A1995" s="6" t="s">
        <v>8219</v>
      </c>
      <c r="B1995" s="6">
        <v>62</v>
      </c>
    </row>
    <row r="1996" spans="1:2">
      <c r="A1996" s="6" t="s">
        <v>8219</v>
      </c>
      <c r="B1996" s="6">
        <v>73</v>
      </c>
    </row>
    <row r="1997" spans="1:2">
      <c r="A1997" s="6" t="s">
        <v>8219</v>
      </c>
      <c r="B1997" s="6">
        <v>18</v>
      </c>
    </row>
    <row r="1998" spans="1:2">
      <c r="A1998" s="6" t="s">
        <v>8219</v>
      </c>
      <c r="B1998" s="6">
        <v>35</v>
      </c>
    </row>
    <row r="1999" spans="1:2">
      <c r="A1999" s="6" t="s">
        <v>8219</v>
      </c>
      <c r="B1999" s="6">
        <v>43</v>
      </c>
    </row>
    <row r="2000" spans="1:2">
      <c r="A2000" s="6" t="s">
        <v>8219</v>
      </c>
      <c r="B2000" s="6">
        <v>36</v>
      </c>
    </row>
    <row r="2001" spans="1:2">
      <c r="A2001" s="6" t="s">
        <v>8219</v>
      </c>
      <c r="B2001" s="6">
        <v>62</v>
      </c>
    </row>
    <row r="2002" spans="1:2">
      <c r="A2002" s="6" t="s">
        <v>8219</v>
      </c>
      <c r="B2002" s="6">
        <v>15</v>
      </c>
    </row>
    <row r="2003" spans="1:2">
      <c r="A2003" s="6" t="s">
        <v>8219</v>
      </c>
      <c r="B2003" s="6">
        <v>33</v>
      </c>
    </row>
    <row r="2004" spans="1:2">
      <c r="A2004" s="6" t="s">
        <v>8219</v>
      </c>
      <c r="B2004" s="6">
        <v>27</v>
      </c>
    </row>
    <row r="2005" spans="1:2">
      <c r="A2005" s="6" t="s">
        <v>8219</v>
      </c>
      <c r="B2005" s="6">
        <v>17</v>
      </c>
    </row>
    <row r="2006" spans="1:2">
      <c r="A2006" s="6" t="s">
        <v>8219</v>
      </c>
      <c r="B2006" s="6">
        <v>4</v>
      </c>
    </row>
    <row r="2007" spans="1:2">
      <c r="A2007" s="6" t="s">
        <v>8219</v>
      </c>
      <c r="B2007" s="6">
        <v>53</v>
      </c>
    </row>
    <row r="2008" spans="1:2">
      <c r="A2008" s="6" t="s">
        <v>8219</v>
      </c>
      <c r="B2008" s="6">
        <v>49</v>
      </c>
    </row>
    <row r="2009" spans="1:2">
      <c r="A2009" s="6" t="s">
        <v>8219</v>
      </c>
      <c r="B2009" s="6">
        <v>57</v>
      </c>
    </row>
    <row r="2010" spans="1:2">
      <c r="A2010" s="6" t="s">
        <v>8219</v>
      </c>
      <c r="B2010" s="6">
        <v>69</v>
      </c>
    </row>
    <row r="2011" spans="1:2">
      <c r="A2011" s="6" t="s">
        <v>8219</v>
      </c>
      <c r="B2011" s="6">
        <v>15</v>
      </c>
    </row>
    <row r="2012" spans="1:2">
      <c r="A2012" s="6" t="s">
        <v>8219</v>
      </c>
      <c r="B2012" s="6">
        <v>64</v>
      </c>
    </row>
    <row r="2013" spans="1:2">
      <c r="A2013" s="6" t="s">
        <v>8219</v>
      </c>
      <c r="B2013" s="6">
        <v>20</v>
      </c>
    </row>
    <row r="2014" spans="1:2">
      <c r="A2014" s="6" t="s">
        <v>8219</v>
      </c>
      <c r="B2014" s="6">
        <v>27</v>
      </c>
    </row>
    <row r="2015" spans="1:2">
      <c r="A2015" s="6" t="s">
        <v>8219</v>
      </c>
      <c r="B2015" s="6">
        <v>21</v>
      </c>
    </row>
    <row r="2016" spans="1:2">
      <c r="A2016" s="6" t="s">
        <v>8219</v>
      </c>
      <c r="B2016" s="6">
        <v>31</v>
      </c>
    </row>
    <row r="2017" spans="1:2">
      <c r="A2017" s="6" t="s">
        <v>8219</v>
      </c>
      <c r="B2017" s="6">
        <v>51</v>
      </c>
    </row>
    <row r="2018" spans="1:2">
      <c r="A2018" s="6" t="s">
        <v>8219</v>
      </c>
      <c r="B2018" s="6">
        <v>57</v>
      </c>
    </row>
    <row r="2019" spans="1:2">
      <c r="A2019" s="6" t="s">
        <v>8219</v>
      </c>
      <c r="B2019" s="6">
        <v>20</v>
      </c>
    </row>
    <row r="2020" spans="1:2">
      <c r="A2020" s="6" t="s">
        <v>8219</v>
      </c>
      <c r="B2020" s="6">
        <v>71</v>
      </c>
    </row>
    <row r="2021" spans="1:2">
      <c r="A2021" s="6" t="s">
        <v>8219</v>
      </c>
      <c r="B2021" s="6">
        <v>72</v>
      </c>
    </row>
    <row r="2022" spans="1:2">
      <c r="A2022" s="6" t="s">
        <v>8219</v>
      </c>
      <c r="B2022" s="6">
        <v>45</v>
      </c>
    </row>
    <row r="2023" spans="1:2">
      <c r="A2023" s="6" t="s">
        <v>8219</v>
      </c>
      <c r="B2023" s="6">
        <v>51</v>
      </c>
    </row>
    <row r="2024" spans="1:2">
      <c r="A2024" s="6" t="s">
        <v>8219</v>
      </c>
      <c r="B2024" s="6">
        <v>56</v>
      </c>
    </row>
    <row r="2025" spans="1:2">
      <c r="A2025" s="6" t="s">
        <v>8219</v>
      </c>
      <c r="B2025" s="6">
        <v>17</v>
      </c>
    </row>
    <row r="2026" spans="1:2">
      <c r="A2026" s="6" t="s">
        <v>8219</v>
      </c>
      <c r="B2026" s="6">
        <v>197</v>
      </c>
    </row>
    <row r="2027" spans="1:2">
      <c r="A2027" s="6" t="s">
        <v>8219</v>
      </c>
      <c r="B2027" s="6">
        <v>70</v>
      </c>
    </row>
    <row r="2028" spans="1:2">
      <c r="A2028" s="6" t="s">
        <v>8219</v>
      </c>
      <c r="B2028" s="6">
        <v>21</v>
      </c>
    </row>
    <row r="2029" spans="1:2">
      <c r="A2029" s="6" t="s">
        <v>8219</v>
      </c>
      <c r="B2029" s="6">
        <v>34</v>
      </c>
    </row>
    <row r="2030" spans="1:2">
      <c r="A2030" s="6" t="s">
        <v>8219</v>
      </c>
      <c r="B2030" s="6">
        <v>39</v>
      </c>
    </row>
    <row r="2031" spans="1:2">
      <c r="A2031" s="6" t="s">
        <v>8219</v>
      </c>
      <c r="B2031" s="6">
        <v>78</v>
      </c>
    </row>
    <row r="2032" spans="1:2">
      <c r="A2032" s="6" t="s">
        <v>8219</v>
      </c>
      <c r="B2032" s="6">
        <v>48</v>
      </c>
    </row>
    <row r="2033" spans="1:2">
      <c r="A2033" s="6" t="s">
        <v>8219</v>
      </c>
      <c r="B2033" s="6">
        <v>29</v>
      </c>
    </row>
    <row r="2034" spans="1:2">
      <c r="A2034" s="6" t="s">
        <v>8219</v>
      </c>
      <c r="B2034" s="6">
        <v>73</v>
      </c>
    </row>
    <row r="2035" spans="1:2">
      <c r="A2035" s="6" t="s">
        <v>8219</v>
      </c>
      <c r="B2035" s="6">
        <v>8</v>
      </c>
    </row>
    <row r="2036" spans="1:2">
      <c r="A2036" s="6" t="s">
        <v>8219</v>
      </c>
      <c r="B2036" s="6">
        <v>17</v>
      </c>
    </row>
    <row r="2037" spans="1:2">
      <c r="A2037" s="6" t="s">
        <v>8219</v>
      </c>
      <c r="B2037" s="6">
        <v>9</v>
      </c>
    </row>
    <row r="2038" spans="1:2">
      <c r="A2038" s="6" t="s">
        <v>8219</v>
      </c>
      <c r="B2038" s="6">
        <v>17</v>
      </c>
    </row>
    <row r="2039" spans="1:2">
      <c r="A2039" s="6" t="s">
        <v>8219</v>
      </c>
      <c r="B2039" s="6">
        <v>33</v>
      </c>
    </row>
    <row r="2040" spans="1:2">
      <c r="A2040" s="6" t="s">
        <v>8219</v>
      </c>
      <c r="B2040" s="6">
        <v>38</v>
      </c>
    </row>
    <row r="2041" spans="1:2">
      <c r="A2041" s="6" t="s">
        <v>8219</v>
      </c>
      <c r="B2041" s="6">
        <v>79</v>
      </c>
    </row>
    <row r="2042" spans="1:2">
      <c r="A2042" s="6" t="s">
        <v>8219</v>
      </c>
      <c r="B2042" s="6">
        <v>46</v>
      </c>
    </row>
    <row r="2043" spans="1:2">
      <c r="A2043" s="6" t="s">
        <v>8219</v>
      </c>
      <c r="B2043" s="6">
        <v>20</v>
      </c>
    </row>
    <row r="2044" spans="1:2">
      <c r="A2044" s="6" t="s">
        <v>8219</v>
      </c>
      <c r="B2044" s="6">
        <v>20</v>
      </c>
    </row>
    <row r="2045" spans="1:2">
      <c r="A2045" s="6" t="s">
        <v>8219</v>
      </c>
      <c r="B2045" s="6">
        <v>13</v>
      </c>
    </row>
    <row r="2046" spans="1:2">
      <c r="A2046" s="6" t="s">
        <v>8219</v>
      </c>
      <c r="B2046" s="6">
        <v>22</v>
      </c>
    </row>
    <row r="2047" spans="1:2">
      <c r="A2047" s="6" t="s">
        <v>8219</v>
      </c>
      <c r="B2047" s="6">
        <v>36</v>
      </c>
    </row>
    <row r="2048" spans="1:2">
      <c r="A2048" s="6" t="s">
        <v>8219</v>
      </c>
      <c r="B2048" s="6">
        <v>40</v>
      </c>
    </row>
    <row r="2049" spans="1:2">
      <c r="A2049" s="6" t="s">
        <v>8219</v>
      </c>
      <c r="B2049" s="6">
        <v>9</v>
      </c>
    </row>
    <row r="2050" spans="1:2">
      <c r="A2050" s="6" t="s">
        <v>8219</v>
      </c>
      <c r="B2050" s="6">
        <v>19</v>
      </c>
    </row>
    <row r="2051" spans="1:2">
      <c r="A2051" s="6" t="s">
        <v>8219</v>
      </c>
      <c r="B2051" s="6">
        <v>14</v>
      </c>
    </row>
    <row r="2052" spans="1:2">
      <c r="A2052" s="6" t="s">
        <v>8219</v>
      </c>
      <c r="B2052" s="6">
        <v>38</v>
      </c>
    </row>
    <row r="2053" spans="1:2">
      <c r="A2053" s="6" t="s">
        <v>8219</v>
      </c>
      <c r="B2053" s="6">
        <v>58</v>
      </c>
    </row>
    <row r="2054" spans="1:2">
      <c r="A2054" s="6" t="s">
        <v>8219</v>
      </c>
      <c r="B2054" s="6">
        <v>28</v>
      </c>
    </row>
    <row r="2055" spans="1:2">
      <c r="A2055" s="6" t="s">
        <v>8219</v>
      </c>
      <c r="B2055" s="6">
        <v>17</v>
      </c>
    </row>
    <row r="2056" spans="1:2">
      <c r="A2056" s="6" t="s">
        <v>8219</v>
      </c>
      <c r="B2056" s="6">
        <v>12</v>
      </c>
    </row>
    <row r="2057" spans="1:2">
      <c r="A2057" s="6" t="s">
        <v>8219</v>
      </c>
      <c r="B2057" s="6">
        <v>40</v>
      </c>
    </row>
    <row r="2058" spans="1:2">
      <c r="A2058" s="6" t="s">
        <v>8219</v>
      </c>
      <c r="B2058" s="6">
        <v>57</v>
      </c>
    </row>
    <row r="2059" spans="1:2">
      <c r="A2059" s="6" t="s">
        <v>8219</v>
      </c>
      <c r="B2059" s="6">
        <v>114</v>
      </c>
    </row>
    <row r="2060" spans="1:2">
      <c r="A2060" s="6" t="s">
        <v>8219</v>
      </c>
      <c r="B2060" s="6">
        <v>31</v>
      </c>
    </row>
    <row r="2061" spans="1:2">
      <c r="A2061" s="6" t="s">
        <v>8219</v>
      </c>
      <c r="B2061" s="6">
        <v>3</v>
      </c>
    </row>
    <row r="2062" spans="1:2">
      <c r="A2062" s="6" t="s">
        <v>8219</v>
      </c>
      <c r="B2062" s="6">
        <v>16</v>
      </c>
    </row>
    <row r="2063" spans="1:2">
      <c r="A2063" s="6" t="s">
        <v>8219</v>
      </c>
      <c r="B2063" s="6">
        <v>199</v>
      </c>
    </row>
    <row r="2064" spans="1:2">
      <c r="A2064" s="6" t="s">
        <v>8219</v>
      </c>
      <c r="B2064" s="6">
        <v>31</v>
      </c>
    </row>
    <row r="2065" spans="1:2">
      <c r="A2065" s="6" t="s">
        <v>8219</v>
      </c>
      <c r="B2065" s="6">
        <v>30</v>
      </c>
    </row>
    <row r="2066" spans="1:2">
      <c r="A2066" s="6" t="s">
        <v>8219</v>
      </c>
      <c r="B2066" s="6">
        <v>34</v>
      </c>
    </row>
    <row r="2067" spans="1:2">
      <c r="A2067" s="6" t="s">
        <v>8219</v>
      </c>
      <c r="B2067" s="6">
        <v>18</v>
      </c>
    </row>
    <row r="2068" spans="1:2">
      <c r="A2068" s="6" t="s">
        <v>8219</v>
      </c>
      <c r="B2068" s="6">
        <v>67</v>
      </c>
    </row>
    <row r="2069" spans="1:2">
      <c r="A2069" s="6" t="s">
        <v>8219</v>
      </c>
      <c r="B2069" s="6">
        <v>66</v>
      </c>
    </row>
    <row r="2070" spans="1:2">
      <c r="A2070" s="6" t="s">
        <v>8219</v>
      </c>
      <c r="B2070" s="6">
        <v>23</v>
      </c>
    </row>
    <row r="2071" spans="1:2">
      <c r="A2071" s="6" t="s">
        <v>8219</v>
      </c>
      <c r="B2071" s="6">
        <v>126</v>
      </c>
    </row>
    <row r="2072" spans="1:2">
      <c r="A2072" s="6" t="s">
        <v>8219</v>
      </c>
      <c r="B2072" s="6">
        <v>6</v>
      </c>
    </row>
    <row r="2073" spans="1:2">
      <c r="A2073" s="6" t="s">
        <v>8219</v>
      </c>
      <c r="B2073" s="6">
        <v>25</v>
      </c>
    </row>
    <row r="2074" spans="1:2">
      <c r="A2074" s="6" t="s">
        <v>8219</v>
      </c>
      <c r="B2074" s="6">
        <v>39</v>
      </c>
    </row>
    <row r="2075" spans="1:2">
      <c r="A2075" s="6" t="s">
        <v>8219</v>
      </c>
      <c r="B2075" s="6">
        <v>62</v>
      </c>
    </row>
    <row r="2076" spans="1:2">
      <c r="A2076" s="6" t="s">
        <v>8219</v>
      </c>
      <c r="B2076" s="6">
        <v>31</v>
      </c>
    </row>
    <row r="2077" spans="1:2">
      <c r="A2077" s="6" t="s">
        <v>8219</v>
      </c>
      <c r="B2077" s="6">
        <v>274</v>
      </c>
    </row>
    <row r="2078" spans="1:2">
      <c r="A2078" s="6" t="s">
        <v>8219</v>
      </c>
      <c r="B2078" s="6">
        <v>17</v>
      </c>
    </row>
    <row r="2079" spans="1:2">
      <c r="A2079" s="6" t="s">
        <v>8219</v>
      </c>
      <c r="B2079" s="6">
        <v>14</v>
      </c>
    </row>
    <row r="2080" spans="1:2">
      <c r="A2080" s="6" t="s">
        <v>8219</v>
      </c>
      <c r="B2080" s="6">
        <v>60</v>
      </c>
    </row>
    <row r="2081" spans="1:2">
      <c r="A2081" s="6" t="s">
        <v>8219</v>
      </c>
      <c r="B2081" s="6">
        <v>33</v>
      </c>
    </row>
    <row r="2082" spans="1:2">
      <c r="A2082" s="6" t="s">
        <v>8219</v>
      </c>
      <c r="B2082" s="6">
        <v>78</v>
      </c>
    </row>
    <row r="2083" spans="1:2">
      <c r="A2083" s="6" t="s">
        <v>8219</v>
      </c>
      <c r="B2083" s="6">
        <v>30</v>
      </c>
    </row>
    <row r="2084" spans="1:2">
      <c r="A2084" s="6" t="s">
        <v>8219</v>
      </c>
      <c r="B2084" s="6">
        <v>136</v>
      </c>
    </row>
    <row r="2085" spans="1:2">
      <c r="A2085" s="6" t="s">
        <v>8219</v>
      </c>
      <c r="B2085" s="6">
        <v>40</v>
      </c>
    </row>
    <row r="2086" spans="1:2">
      <c r="A2086" s="6" t="s">
        <v>8219</v>
      </c>
      <c r="B2086" s="6">
        <v>18</v>
      </c>
    </row>
    <row r="2087" spans="1:2">
      <c r="A2087" s="6" t="s">
        <v>8219</v>
      </c>
      <c r="B2087" s="6">
        <v>39</v>
      </c>
    </row>
    <row r="2088" spans="1:2">
      <c r="A2088" s="6" t="s">
        <v>8219</v>
      </c>
      <c r="B2088" s="6">
        <v>21</v>
      </c>
    </row>
    <row r="2089" spans="1:2">
      <c r="A2089" s="6" t="s">
        <v>8219</v>
      </c>
      <c r="B2089" s="6">
        <v>30</v>
      </c>
    </row>
    <row r="2090" spans="1:2">
      <c r="A2090" s="6" t="s">
        <v>8219</v>
      </c>
      <c r="B2090" s="6">
        <v>27</v>
      </c>
    </row>
    <row r="2091" spans="1:2">
      <c r="A2091" s="6" t="s">
        <v>8219</v>
      </c>
      <c r="B2091" s="6">
        <v>35</v>
      </c>
    </row>
    <row r="2092" spans="1:2">
      <c r="A2092" s="6" t="s">
        <v>8219</v>
      </c>
      <c r="B2092" s="6">
        <v>13</v>
      </c>
    </row>
    <row r="2093" spans="1:2">
      <c r="A2093" s="6" t="s">
        <v>8219</v>
      </c>
      <c r="B2093" s="6">
        <v>23</v>
      </c>
    </row>
    <row r="2094" spans="1:2">
      <c r="A2094" s="6" t="s">
        <v>8219</v>
      </c>
      <c r="B2094" s="6">
        <v>39</v>
      </c>
    </row>
    <row r="2095" spans="1:2">
      <c r="A2095" s="6" t="s">
        <v>8219</v>
      </c>
      <c r="B2095" s="6">
        <v>35</v>
      </c>
    </row>
    <row r="2096" spans="1:2">
      <c r="A2096" s="6" t="s">
        <v>8219</v>
      </c>
      <c r="B2096" s="6">
        <v>27</v>
      </c>
    </row>
    <row r="2097" spans="1:2">
      <c r="A2097" s="6" t="s">
        <v>8219</v>
      </c>
      <c r="B2097" s="6">
        <v>21</v>
      </c>
    </row>
    <row r="2098" spans="1:2">
      <c r="A2098" s="6" t="s">
        <v>8219</v>
      </c>
      <c r="B2098" s="6">
        <v>104</v>
      </c>
    </row>
    <row r="2099" spans="1:2">
      <c r="A2099" s="6" t="s">
        <v>8219</v>
      </c>
      <c r="B2099" s="6">
        <v>19</v>
      </c>
    </row>
    <row r="2100" spans="1:2">
      <c r="A2100" s="6" t="s">
        <v>8219</v>
      </c>
      <c r="B2100" s="6">
        <v>97</v>
      </c>
    </row>
    <row r="2101" spans="1:2">
      <c r="A2101" s="6" t="s">
        <v>8219</v>
      </c>
      <c r="B2101" s="6">
        <v>27</v>
      </c>
    </row>
    <row r="2102" spans="1:2">
      <c r="A2102" s="6" t="s">
        <v>8219</v>
      </c>
      <c r="B2102" s="6">
        <v>24</v>
      </c>
    </row>
    <row r="2103" spans="1:2">
      <c r="A2103" s="6" t="s">
        <v>8219</v>
      </c>
      <c r="B2103" s="6">
        <v>13</v>
      </c>
    </row>
    <row r="2104" spans="1:2">
      <c r="A2104" s="6" t="s">
        <v>8219</v>
      </c>
      <c r="B2104" s="6">
        <v>46</v>
      </c>
    </row>
    <row r="2105" spans="1:2">
      <c r="A2105" s="6" t="s">
        <v>8219</v>
      </c>
      <c r="B2105" s="6">
        <v>4</v>
      </c>
    </row>
    <row r="2106" spans="1:2">
      <c r="A2106" s="6" t="s">
        <v>8219</v>
      </c>
      <c r="B2106" s="6">
        <v>40</v>
      </c>
    </row>
    <row r="2107" spans="1:2">
      <c r="A2107" s="6" t="s">
        <v>8219</v>
      </c>
      <c r="B2107" s="6">
        <v>44</v>
      </c>
    </row>
    <row r="2108" spans="1:2">
      <c r="A2108" s="6" t="s">
        <v>8219</v>
      </c>
      <c r="B2108" s="6">
        <v>35</v>
      </c>
    </row>
    <row r="2109" spans="1:2">
      <c r="A2109" s="6" t="s">
        <v>8219</v>
      </c>
      <c r="B2109" s="6">
        <v>63</v>
      </c>
    </row>
    <row r="2110" spans="1:2">
      <c r="A2110" s="6" t="s">
        <v>8219</v>
      </c>
      <c r="B2110" s="6">
        <v>89</v>
      </c>
    </row>
    <row r="2111" spans="1:2">
      <c r="A2111" s="6" t="s">
        <v>8219</v>
      </c>
      <c r="B2111" s="6">
        <v>15</v>
      </c>
    </row>
    <row r="2112" spans="1:2">
      <c r="A2112" s="6" t="s">
        <v>8219</v>
      </c>
      <c r="B2112" s="6">
        <v>46</v>
      </c>
    </row>
    <row r="2113" spans="1:2">
      <c r="A2113" s="6" t="s">
        <v>8219</v>
      </c>
      <c r="B2113" s="6">
        <v>33</v>
      </c>
    </row>
    <row r="2114" spans="1:2">
      <c r="A2114" s="6" t="s">
        <v>8219</v>
      </c>
      <c r="B2114" s="6">
        <v>52</v>
      </c>
    </row>
    <row r="2115" spans="1:2">
      <c r="A2115" s="6" t="s">
        <v>8219</v>
      </c>
      <c r="B2115" s="6">
        <v>7</v>
      </c>
    </row>
    <row r="2116" spans="1:2">
      <c r="A2116" s="6" t="s">
        <v>8219</v>
      </c>
      <c r="B2116" s="6">
        <v>28</v>
      </c>
    </row>
    <row r="2117" spans="1:2">
      <c r="A2117" s="6" t="s">
        <v>8219</v>
      </c>
      <c r="B2117" s="6">
        <v>11</v>
      </c>
    </row>
    <row r="2118" spans="1:2">
      <c r="A2118" s="6" t="s">
        <v>8219</v>
      </c>
      <c r="B2118" s="6">
        <v>15</v>
      </c>
    </row>
    <row r="2119" spans="1:2">
      <c r="A2119" s="6" t="s">
        <v>8219</v>
      </c>
      <c r="B2119" s="6">
        <v>30</v>
      </c>
    </row>
    <row r="2120" spans="1:2">
      <c r="A2120" s="6" t="s">
        <v>8219</v>
      </c>
      <c r="B2120" s="6">
        <v>27</v>
      </c>
    </row>
    <row r="2121" spans="1:2">
      <c r="A2121" s="6" t="s">
        <v>8219</v>
      </c>
      <c r="B2121" s="6">
        <v>28</v>
      </c>
    </row>
    <row r="2122" spans="1:2">
      <c r="A2122" s="6" t="s">
        <v>8219</v>
      </c>
      <c r="B2122" s="6">
        <v>17</v>
      </c>
    </row>
    <row r="2123" spans="1:2">
      <c r="A2123" s="6" t="s">
        <v>8219</v>
      </c>
      <c r="B2123" s="6">
        <v>50</v>
      </c>
    </row>
    <row r="2124" spans="1:2">
      <c r="A2124" s="6" t="s">
        <v>8219</v>
      </c>
      <c r="B2124" s="6">
        <v>26</v>
      </c>
    </row>
    <row r="2125" spans="1:2">
      <c r="A2125" s="6" t="s">
        <v>8219</v>
      </c>
      <c r="B2125" s="6">
        <v>88</v>
      </c>
    </row>
    <row r="2126" spans="1:2">
      <c r="A2126" s="6" t="s">
        <v>8219</v>
      </c>
      <c r="B2126" s="6">
        <v>91</v>
      </c>
    </row>
    <row r="2127" spans="1:2">
      <c r="A2127" s="6" t="s">
        <v>8219</v>
      </c>
      <c r="B2127" s="6">
        <v>3</v>
      </c>
    </row>
    <row r="2128" spans="1:2">
      <c r="A2128" s="6" t="s">
        <v>8219</v>
      </c>
      <c r="B2128" s="6">
        <v>28</v>
      </c>
    </row>
    <row r="2129" spans="1:2">
      <c r="A2129" s="6" t="s">
        <v>8219</v>
      </c>
      <c r="B2129" s="6">
        <v>77</v>
      </c>
    </row>
    <row r="2130" spans="1:2">
      <c r="A2130" s="6" t="s">
        <v>8219</v>
      </c>
      <c r="B2130" s="6">
        <v>27</v>
      </c>
    </row>
    <row r="2131" spans="1:2">
      <c r="A2131" s="6" t="s">
        <v>8219</v>
      </c>
      <c r="B2131" s="6">
        <v>107</v>
      </c>
    </row>
    <row r="2132" spans="1:2">
      <c r="A2132" s="6" t="s">
        <v>8219</v>
      </c>
      <c r="B2132" s="6">
        <v>96</v>
      </c>
    </row>
    <row r="2133" spans="1:2">
      <c r="A2133" s="6" t="s">
        <v>8219</v>
      </c>
      <c r="B2133" s="6">
        <v>56</v>
      </c>
    </row>
    <row r="2134" spans="1:2">
      <c r="A2134" s="6" t="s">
        <v>8219</v>
      </c>
      <c r="B2134" s="6">
        <v>58</v>
      </c>
    </row>
    <row r="2135" spans="1:2">
      <c r="A2135" s="6" t="s">
        <v>8219</v>
      </c>
      <c r="B2135" s="6">
        <v>15</v>
      </c>
    </row>
    <row r="2136" spans="1:2">
      <c r="A2136" s="6" t="s">
        <v>8219</v>
      </c>
      <c r="B2136" s="6">
        <v>20</v>
      </c>
    </row>
    <row r="2137" spans="1:2">
      <c r="A2137" s="6" t="s">
        <v>8219</v>
      </c>
      <c r="B2137" s="6">
        <v>38</v>
      </c>
    </row>
    <row r="2138" spans="1:2">
      <c r="A2138" s="6" t="s">
        <v>8219</v>
      </c>
      <c r="B2138" s="6">
        <v>33</v>
      </c>
    </row>
    <row r="2139" spans="1:2">
      <c r="A2139" s="6" t="s">
        <v>8219</v>
      </c>
      <c r="B2139" s="6">
        <v>57</v>
      </c>
    </row>
    <row r="2140" spans="1:2">
      <c r="A2140" s="6" t="s">
        <v>8219</v>
      </c>
      <c r="B2140" s="6">
        <v>25</v>
      </c>
    </row>
    <row r="2141" spans="1:2">
      <c r="A2141" s="6" t="s">
        <v>8219</v>
      </c>
      <c r="B2141" s="6">
        <v>14</v>
      </c>
    </row>
    <row r="2142" spans="1:2">
      <c r="A2142" s="6" t="s">
        <v>8219</v>
      </c>
      <c r="B2142" s="6">
        <v>94</v>
      </c>
    </row>
    <row r="2143" spans="1:2">
      <c r="A2143" s="6" t="s">
        <v>8219</v>
      </c>
      <c r="B2143" s="6">
        <v>59</v>
      </c>
    </row>
    <row r="2144" spans="1:2">
      <c r="A2144" s="6" t="s">
        <v>8219</v>
      </c>
      <c r="B2144" s="6">
        <v>36</v>
      </c>
    </row>
    <row r="2145" spans="1:2">
      <c r="A2145" s="6" t="s">
        <v>8219</v>
      </c>
      <c r="B2145" s="6">
        <v>115</v>
      </c>
    </row>
    <row r="2146" spans="1:2">
      <c r="A2146" s="6" t="s">
        <v>8219</v>
      </c>
      <c r="B2146" s="6">
        <v>30</v>
      </c>
    </row>
    <row r="2147" spans="1:2">
      <c r="A2147" s="6" t="s">
        <v>8219</v>
      </c>
      <c r="B2147" s="6">
        <v>52</v>
      </c>
    </row>
    <row r="2148" spans="1:2">
      <c r="A2148" s="6" t="s">
        <v>8219</v>
      </c>
      <c r="B2148" s="6">
        <v>27</v>
      </c>
    </row>
    <row r="2149" spans="1:2">
      <c r="A2149" s="6" t="s">
        <v>8219</v>
      </c>
      <c r="B2149" s="6">
        <v>24</v>
      </c>
    </row>
    <row r="2150" spans="1:2">
      <c r="A2150" s="6" t="s">
        <v>8219</v>
      </c>
      <c r="B2150" s="6">
        <v>10</v>
      </c>
    </row>
    <row r="2151" spans="1:2">
      <c r="A2151" s="6" t="s">
        <v>8219</v>
      </c>
      <c r="B2151" s="6">
        <v>30</v>
      </c>
    </row>
    <row r="2152" spans="1:2">
      <c r="A2152" s="6" t="s">
        <v>8219</v>
      </c>
      <c r="B2152" s="6">
        <v>71</v>
      </c>
    </row>
    <row r="2153" spans="1:2">
      <c r="A2153" s="6" t="s">
        <v>8219</v>
      </c>
      <c r="B2153" s="6">
        <v>10</v>
      </c>
    </row>
    <row r="2154" spans="1:2">
      <c r="A2154" s="6" t="s">
        <v>8219</v>
      </c>
      <c r="B2154" s="6">
        <v>24</v>
      </c>
    </row>
    <row r="2155" spans="1:2">
      <c r="A2155" s="6" t="s">
        <v>8219</v>
      </c>
      <c r="B2155" s="6">
        <v>38</v>
      </c>
    </row>
    <row r="2156" spans="1:2">
      <c r="A2156" s="6" t="s">
        <v>8219</v>
      </c>
      <c r="B2156" s="6">
        <v>26</v>
      </c>
    </row>
    <row r="2157" spans="1:2">
      <c r="A2157" s="6" t="s">
        <v>8219</v>
      </c>
      <c r="B2157" s="6">
        <v>19</v>
      </c>
    </row>
    <row r="2158" spans="1:2">
      <c r="A2158" s="6" t="s">
        <v>8219</v>
      </c>
      <c r="B2158" s="6">
        <v>11</v>
      </c>
    </row>
    <row r="2159" spans="1:2">
      <c r="A2159" s="6" t="s">
        <v>8219</v>
      </c>
      <c r="B2159" s="6">
        <v>27</v>
      </c>
    </row>
    <row r="2160" spans="1:2">
      <c r="A2160" s="6" t="s">
        <v>8219</v>
      </c>
      <c r="B2160" s="6">
        <v>34</v>
      </c>
    </row>
    <row r="2161" spans="1:2">
      <c r="A2161" s="6" t="s">
        <v>8219</v>
      </c>
      <c r="B2161" s="6">
        <v>20</v>
      </c>
    </row>
    <row r="2162" spans="1:2">
      <c r="A2162" s="6" t="s">
        <v>8219</v>
      </c>
      <c r="B2162" s="6">
        <v>37</v>
      </c>
    </row>
    <row r="2163" spans="1:2">
      <c r="A2163" s="6" t="s">
        <v>8219</v>
      </c>
      <c r="B2163" s="6">
        <v>20</v>
      </c>
    </row>
    <row r="2164" spans="1:2">
      <c r="A2164" s="6" t="s">
        <v>8219</v>
      </c>
      <c r="B2164" s="6">
        <v>10</v>
      </c>
    </row>
    <row r="2165" spans="1:2">
      <c r="A2165" s="6" t="s">
        <v>8219</v>
      </c>
      <c r="B2165" s="6">
        <v>26</v>
      </c>
    </row>
    <row r="2166" spans="1:2">
      <c r="A2166" s="6" t="s">
        <v>8219</v>
      </c>
      <c r="B2166" s="6">
        <v>20</v>
      </c>
    </row>
    <row r="2167" spans="1:2">
      <c r="A2167" s="6" t="s">
        <v>8219</v>
      </c>
      <c r="B2167" s="6">
        <v>46</v>
      </c>
    </row>
    <row r="2168" spans="1:2">
      <c r="A2168" s="6" t="s">
        <v>8219</v>
      </c>
      <c r="B2168" s="6">
        <v>76</v>
      </c>
    </row>
    <row r="2169" spans="1:2">
      <c r="A2169" s="6" t="s">
        <v>8219</v>
      </c>
      <c r="B2169" s="6">
        <v>41</v>
      </c>
    </row>
    <row r="2170" spans="1:2">
      <c r="A2170" s="6" t="s">
        <v>8219</v>
      </c>
      <c r="B2170" s="6">
        <v>7</v>
      </c>
    </row>
    <row r="2171" spans="1:2">
      <c r="A2171" s="6" t="s">
        <v>8219</v>
      </c>
      <c r="B2171" s="6">
        <v>49</v>
      </c>
    </row>
    <row r="2172" spans="1:2">
      <c r="A2172" s="6" t="s">
        <v>8219</v>
      </c>
      <c r="B2172" s="6">
        <v>26</v>
      </c>
    </row>
    <row r="2173" spans="1:2">
      <c r="A2173" s="6" t="s">
        <v>8219</v>
      </c>
      <c r="B2173" s="6">
        <v>65</v>
      </c>
    </row>
    <row r="2174" spans="1:2">
      <c r="A2174" s="6" t="s">
        <v>8219</v>
      </c>
      <c r="B2174" s="6">
        <v>28</v>
      </c>
    </row>
    <row r="2175" spans="1:2">
      <c r="A2175" s="6" t="s">
        <v>8219</v>
      </c>
      <c r="B2175" s="6">
        <v>8</v>
      </c>
    </row>
    <row r="2176" spans="1:2">
      <c r="A2176" s="6" t="s">
        <v>8219</v>
      </c>
      <c r="B2176" s="6">
        <v>3</v>
      </c>
    </row>
    <row r="2177" spans="1:2">
      <c r="A2177" s="6" t="s">
        <v>8219</v>
      </c>
      <c r="B2177" s="6">
        <v>9</v>
      </c>
    </row>
    <row r="2178" spans="1:2">
      <c r="A2178" s="6" t="s">
        <v>8219</v>
      </c>
      <c r="B2178" s="6">
        <v>9</v>
      </c>
    </row>
    <row r="2179" spans="1:2">
      <c r="A2179" s="6" t="s">
        <v>8219</v>
      </c>
      <c r="B2179" s="6">
        <v>20</v>
      </c>
    </row>
    <row r="2180" spans="1:2">
      <c r="A2180" s="6" t="s">
        <v>8219</v>
      </c>
      <c r="B2180" s="6">
        <v>57</v>
      </c>
    </row>
    <row r="2181" spans="1:2">
      <c r="A2181" s="6" t="s">
        <v>8219</v>
      </c>
      <c r="B2181" s="6">
        <v>8</v>
      </c>
    </row>
    <row r="2182" spans="1:2">
      <c r="A2182" s="6" t="s">
        <v>8219</v>
      </c>
      <c r="B2182" s="6">
        <v>14</v>
      </c>
    </row>
    <row r="2183" spans="1:2">
      <c r="A2183" s="6" t="s">
        <v>8219</v>
      </c>
      <c r="B2183" s="6">
        <v>17</v>
      </c>
    </row>
    <row r="2184" spans="1:2">
      <c r="A2184" s="6" t="s">
        <v>8219</v>
      </c>
      <c r="B2184" s="6">
        <v>100</v>
      </c>
    </row>
    <row r="2185" spans="1:2">
      <c r="A2185" s="6" t="s">
        <v>8219</v>
      </c>
      <c r="B2185" s="6">
        <v>32</v>
      </c>
    </row>
    <row r="2186" spans="1:2">
      <c r="A2186" s="6" t="s">
        <v>8219</v>
      </c>
      <c r="B2186" s="6">
        <v>3</v>
      </c>
    </row>
  </sheetData>
  <mergeCells count="2">
    <mergeCell ref="C14:F17"/>
    <mergeCell ref="C11:F13"/>
  </mergeCells>
  <conditionalFormatting sqref="A2:A2186">
    <cfRule type="expression" dxfId="7" priority="5">
      <formula>A2="live"</formula>
    </cfRule>
    <cfRule type="expression" dxfId="6" priority="6">
      <formula>$F2="failed"</formula>
    </cfRule>
    <cfRule type="expression" dxfId="5" priority="7">
      <formula>$F2="canceled"</formula>
    </cfRule>
    <cfRule type="expression" dxfId="4" priority="8">
      <formula>$F2="successful"</formula>
    </cfRule>
  </conditionalFormatting>
  <conditionalFormatting sqref="I2:I1531">
    <cfRule type="expression" dxfId="3" priority="1">
      <formula>I2="live"</formula>
    </cfRule>
    <cfRule type="expression" dxfId="2" priority="2">
      <formula>$F2="failed"</formula>
    </cfRule>
    <cfRule type="expression" dxfId="1" priority="3">
      <formula>$F2="canceled"</formula>
    </cfRule>
    <cfRule type="expression" dxfId="0" priority="4">
      <formula>$F2="successful"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DataSheet</vt:lpstr>
      <vt:lpstr>Market Trends -Pivot Table</vt:lpstr>
      <vt:lpstr>Campaigns Analysis Pivot Chart</vt:lpstr>
      <vt:lpstr>Date Conversion Pivot Chart</vt:lpstr>
      <vt:lpstr>Bonus 1</vt:lpstr>
      <vt:lpstr>Bonus 2+Analysis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WT</cp:lastModifiedBy>
  <dcterms:created xsi:type="dcterms:W3CDTF">2017-04-20T15:17:24Z</dcterms:created>
  <dcterms:modified xsi:type="dcterms:W3CDTF">2020-12-19T00:45:07Z</dcterms:modified>
</cp:coreProperties>
</file>