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eng/Desktop/nonCO2-cost/NCC_revise/Scenario_data/Climate/PAGE/rffsps/"/>
    </mc:Choice>
  </mc:AlternateContent>
  <xr:revisionPtr revIDLastSave="0" documentId="13_ncr:1_{D8D1F3CF-D2FA-A24C-A22C-0380AA32E415}" xr6:coauthVersionLast="47" xr6:coauthVersionMax="47" xr10:uidLastSave="{00000000-0000-0000-0000-000000000000}"/>
  <bookViews>
    <workbookView xWindow="9920" yWindow="500" windowWidth="22640" windowHeight="15800" xr2:uid="{00000000-000D-0000-FFFF-FFFF00000000}"/>
  </bookViews>
  <sheets>
    <sheet name="Sheet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" i="4" l="1"/>
  <c r="C35" i="4"/>
  <c r="C34" i="4"/>
  <c r="C33" i="4"/>
  <c r="C32" i="4"/>
  <c r="C31" i="4"/>
  <c r="C30" i="4"/>
  <c r="C29" i="4"/>
  <c r="D17" i="4"/>
  <c r="D18" i="4"/>
  <c r="D19" i="4"/>
  <c r="D20" i="4"/>
  <c r="D21" i="4"/>
  <c r="D22" i="4"/>
  <c r="D23" i="4"/>
  <c r="D24" i="4"/>
  <c r="D25" i="4"/>
  <c r="D26" i="4"/>
  <c r="D16" i="4"/>
  <c r="D29" i="4"/>
  <c r="E29" i="4"/>
  <c r="F29" i="4"/>
  <c r="G29" i="4"/>
  <c r="H29" i="4"/>
  <c r="I29" i="4"/>
  <c r="J29" i="4"/>
  <c r="K29" i="4"/>
  <c r="D30" i="4"/>
  <c r="E30" i="4"/>
  <c r="F30" i="4"/>
  <c r="G30" i="4"/>
  <c r="H30" i="4"/>
  <c r="I30" i="4"/>
  <c r="J30" i="4"/>
  <c r="K30" i="4"/>
  <c r="D31" i="4"/>
  <c r="E31" i="4"/>
  <c r="F31" i="4"/>
  <c r="G31" i="4"/>
  <c r="H31" i="4"/>
  <c r="I31" i="4"/>
  <c r="D32" i="4"/>
  <c r="E32" i="4"/>
  <c r="F32" i="4"/>
  <c r="G32" i="4"/>
  <c r="H32" i="4"/>
  <c r="I32" i="4"/>
  <c r="D33" i="4"/>
  <c r="E33" i="4"/>
  <c r="F33" i="4"/>
  <c r="G33" i="4"/>
  <c r="H33" i="4"/>
  <c r="I33" i="4"/>
  <c r="D34" i="4"/>
  <c r="E34" i="4"/>
  <c r="F34" i="4"/>
  <c r="G34" i="4"/>
  <c r="H34" i="4"/>
  <c r="I34" i="4"/>
  <c r="J34" i="4"/>
  <c r="K34" i="4"/>
  <c r="D35" i="4"/>
  <c r="E35" i="4"/>
  <c r="F35" i="4"/>
  <c r="G35" i="4"/>
  <c r="H35" i="4"/>
  <c r="I35" i="4"/>
  <c r="D36" i="4"/>
  <c r="E36" i="4"/>
  <c r="F36" i="4"/>
  <c r="G36" i="4"/>
  <c r="H36" i="4"/>
  <c r="I36" i="4"/>
  <c r="J36" i="4"/>
  <c r="K36" i="4"/>
  <c r="B36" i="4"/>
  <c r="B35" i="4"/>
  <c r="B34" i="4"/>
  <c r="B33" i="4"/>
  <c r="B32" i="4"/>
  <c r="B31" i="4"/>
  <c r="B30" i="4"/>
  <c r="B29" i="4"/>
  <c r="B17" i="4"/>
  <c r="C17" i="4"/>
  <c r="E17" i="4"/>
  <c r="F17" i="4"/>
  <c r="G17" i="4"/>
  <c r="H17" i="4"/>
  <c r="I17" i="4"/>
  <c r="J17" i="4"/>
  <c r="K17" i="4" s="1"/>
  <c r="L17" i="4" s="1"/>
  <c r="K33" i="4" s="1"/>
  <c r="B18" i="4"/>
  <c r="C18" i="4"/>
  <c r="E18" i="4"/>
  <c r="F18" i="4"/>
  <c r="G18" i="4"/>
  <c r="H18" i="4"/>
  <c r="I18" i="4"/>
  <c r="J18" i="4"/>
  <c r="K18" i="4"/>
  <c r="L18" i="4" s="1"/>
  <c r="K32" i="4" s="1"/>
  <c r="B19" i="4"/>
  <c r="C19" i="4"/>
  <c r="E19" i="4"/>
  <c r="F19" i="4"/>
  <c r="G19" i="4"/>
  <c r="H19" i="4"/>
  <c r="I19" i="4"/>
  <c r="J19" i="4"/>
  <c r="K19" i="4"/>
  <c r="L19" i="4" s="1"/>
  <c r="B20" i="4"/>
  <c r="C20" i="4"/>
  <c r="E20" i="4"/>
  <c r="F20" i="4"/>
  <c r="G20" i="4"/>
  <c r="H20" i="4"/>
  <c r="I20" i="4"/>
  <c r="J20" i="4"/>
  <c r="K20" i="4"/>
  <c r="L20" i="4"/>
  <c r="B21" i="4"/>
  <c r="C21" i="4"/>
  <c r="E21" i="4"/>
  <c r="F21" i="4"/>
  <c r="G21" i="4"/>
  <c r="H21" i="4"/>
  <c r="I21" i="4"/>
  <c r="J21" i="4"/>
  <c r="K21" i="4" s="1"/>
  <c r="L21" i="4" s="1"/>
  <c r="B22" i="4"/>
  <c r="C22" i="4"/>
  <c r="E22" i="4"/>
  <c r="F22" i="4"/>
  <c r="G22" i="4"/>
  <c r="H22" i="4"/>
  <c r="I22" i="4"/>
  <c r="J22" i="4"/>
  <c r="K22" i="4"/>
  <c r="L22" i="4"/>
  <c r="B23" i="4"/>
  <c r="C23" i="4"/>
  <c r="E23" i="4"/>
  <c r="F23" i="4"/>
  <c r="G23" i="4"/>
  <c r="H23" i="4"/>
  <c r="I23" i="4"/>
  <c r="J23" i="4"/>
  <c r="K23" i="4"/>
  <c r="J31" i="4" s="1"/>
  <c r="L23" i="4"/>
  <c r="K31" i="4" s="1"/>
  <c r="B24" i="4"/>
  <c r="C24" i="4"/>
  <c r="E24" i="4"/>
  <c r="F24" i="4"/>
  <c r="G24" i="4"/>
  <c r="H24" i="4"/>
  <c r="I24" i="4"/>
  <c r="J24" i="4"/>
  <c r="K24" i="4"/>
  <c r="L24" i="4"/>
  <c r="B25" i="4"/>
  <c r="C25" i="4"/>
  <c r="E25" i="4"/>
  <c r="F25" i="4"/>
  <c r="G25" i="4"/>
  <c r="H25" i="4"/>
  <c r="I25" i="4"/>
  <c r="J25" i="4"/>
  <c r="K25" i="4" s="1"/>
  <c r="L25" i="4" s="1"/>
  <c r="B26" i="4"/>
  <c r="C26" i="4"/>
  <c r="E26" i="4"/>
  <c r="F26" i="4"/>
  <c r="G26" i="4"/>
  <c r="H26" i="4"/>
  <c r="I26" i="4"/>
  <c r="J26" i="4"/>
  <c r="K26" i="4"/>
  <c r="L26" i="4"/>
  <c r="K16" i="4"/>
  <c r="L16" i="4" s="1"/>
  <c r="K35" i="4" s="1"/>
  <c r="J16" i="4"/>
  <c r="I16" i="4"/>
  <c r="F16" i="4"/>
  <c r="G16" i="4"/>
  <c r="H16" i="4"/>
  <c r="E16" i="4"/>
  <c r="C16" i="4"/>
  <c r="B16" i="4"/>
  <c r="J35" i="4" l="1"/>
  <c r="J33" i="4"/>
  <c r="J32" i="4"/>
</calcChain>
</file>

<file path=xl/sharedStrings.xml><?xml version="1.0" encoding="utf-8"?>
<sst xmlns="http://schemas.openxmlformats.org/spreadsheetml/2006/main" count="68" uniqueCount="26">
  <si>
    <t>Variable</t>
  </si>
  <si>
    <t>Unit</t>
  </si>
  <si>
    <t>Mt SO2/yr</t>
  </si>
  <si>
    <t>EU</t>
  </si>
  <si>
    <t>US</t>
  </si>
  <si>
    <t>OT</t>
  </si>
  <si>
    <t>EE</t>
  </si>
  <si>
    <t>CA</t>
  </si>
  <si>
    <t>IA</t>
  </si>
  <si>
    <t>AF</t>
  </si>
  <si>
    <t>LA</t>
  </si>
  <si>
    <t>Model - Scenario</t>
  </si>
  <si>
    <t>AFR</t>
  </si>
  <si>
    <t>MESSAGE-GLOBIOM - SSP2-45</t>
  </si>
  <si>
    <t>CMIP6 Emissions|Sulfur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</si>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</sst>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"/>
      <name val="Verdana"/>
      <family val="2"/>
    </font>
    <font>
      <sz val="9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E721-9C76-444F-A5D0-72ACBDB381CB}">
  <dimension ref="A1:Q36"/>
  <sheetViews>
    <sheetView tabSelected="1" topLeftCell="A11" workbookViewId="0">
      <selection activeCell="E37" sqref="E37"/>
    </sheetView>
  </sheetViews>
  <sheetFormatPr baseColWidth="10" defaultRowHeight="15"/>
  <cols>
    <col min="2" max="2" width="12.5" customWidth="1"/>
  </cols>
  <sheetData>
    <row r="1" spans="1:17">
      <c r="A1" s="1" t="s">
        <v>25</v>
      </c>
      <c r="B1" s="1" t="s">
        <v>11</v>
      </c>
      <c r="C1" s="1" t="s">
        <v>0</v>
      </c>
      <c r="D1" s="1" t="s">
        <v>1</v>
      </c>
      <c r="E1" s="1">
        <v>2000</v>
      </c>
      <c r="F1" s="1">
        <v>2005</v>
      </c>
      <c r="G1" s="1">
        <v>2010</v>
      </c>
      <c r="H1" s="1">
        <v>2015</v>
      </c>
      <c r="I1" s="1">
        <v>2020</v>
      </c>
      <c r="J1" s="1">
        <v>2030</v>
      </c>
      <c r="K1" s="1">
        <v>2040</v>
      </c>
      <c r="L1" s="1">
        <v>2050</v>
      </c>
      <c r="M1" s="1">
        <v>2060</v>
      </c>
      <c r="N1" s="1">
        <v>2070</v>
      </c>
      <c r="O1" s="1">
        <v>2080</v>
      </c>
      <c r="P1" s="1">
        <v>2090</v>
      </c>
      <c r="Q1" s="1">
        <v>2100</v>
      </c>
    </row>
    <row r="2" spans="1:17">
      <c r="A2" s="2" t="s">
        <v>12</v>
      </c>
      <c r="B2" s="2" t="s">
        <v>13</v>
      </c>
      <c r="C2" s="2" t="s">
        <v>14</v>
      </c>
      <c r="D2" s="2" t="s">
        <v>2</v>
      </c>
      <c r="E2" s="2">
        <v>2.14</v>
      </c>
      <c r="F2" s="2">
        <v>2.5670000000000002</v>
      </c>
      <c r="G2" s="2">
        <v>3.07</v>
      </c>
      <c r="H2" s="2">
        <v>5.6980000000000004</v>
      </c>
      <c r="I2" s="2">
        <v>5.5620000000000003</v>
      </c>
      <c r="J2" s="2">
        <v>5.4580000000000002</v>
      </c>
      <c r="K2" s="2">
        <v>5.524</v>
      </c>
      <c r="L2" s="2">
        <v>5.4169999999999998</v>
      </c>
      <c r="M2" s="2">
        <v>5.17</v>
      </c>
      <c r="N2" s="2">
        <v>4.7389999999999999</v>
      </c>
      <c r="O2" s="2">
        <v>4.7939999999999996</v>
      </c>
      <c r="P2" s="2">
        <v>4.1130000000000004</v>
      </c>
      <c r="Q2" s="2">
        <v>3.5659999999999998</v>
      </c>
    </row>
    <row r="3" spans="1:17">
      <c r="A3" s="2" t="s">
        <v>15</v>
      </c>
      <c r="B3" s="2" t="s">
        <v>13</v>
      </c>
      <c r="C3" s="2" t="s">
        <v>14</v>
      </c>
      <c r="D3" s="2" t="s">
        <v>2</v>
      </c>
      <c r="E3" s="2">
        <v>24.271000000000001</v>
      </c>
      <c r="F3" s="2">
        <v>38.661999999999999</v>
      </c>
      <c r="G3" s="2">
        <v>36.927999999999997</v>
      </c>
      <c r="H3" s="2">
        <v>25.885000000000002</v>
      </c>
      <c r="I3" s="2">
        <v>17.158000000000001</v>
      </c>
      <c r="J3" s="2">
        <v>14.3</v>
      </c>
      <c r="K3" s="2">
        <v>11.789</v>
      </c>
      <c r="L3" s="2">
        <v>9.6720000000000006</v>
      </c>
      <c r="M3" s="2">
        <v>8.3390000000000004</v>
      </c>
      <c r="N3" s="2">
        <v>6.7130000000000001</v>
      </c>
      <c r="O3" s="2">
        <v>4.7489999999999997</v>
      </c>
      <c r="P3" s="2">
        <v>3.5920000000000001</v>
      </c>
      <c r="Q3" s="2">
        <v>3.5579999999999998</v>
      </c>
    </row>
    <row r="4" spans="1:17">
      <c r="A4" s="2" t="s">
        <v>16</v>
      </c>
      <c r="B4" s="2" t="s">
        <v>13</v>
      </c>
      <c r="C4" s="2" t="s">
        <v>14</v>
      </c>
      <c r="D4" s="2" t="s">
        <v>2</v>
      </c>
      <c r="E4" s="2">
        <v>5.165</v>
      </c>
      <c r="F4" s="2">
        <v>4.2629999999999999</v>
      </c>
      <c r="G4" s="2">
        <v>3.2789999999999999</v>
      </c>
      <c r="H4" s="2">
        <v>2.5</v>
      </c>
      <c r="I4" s="2">
        <v>0.75600000000000001</v>
      </c>
      <c r="J4" s="2">
        <v>0.626</v>
      </c>
      <c r="K4" s="2">
        <v>0.622</v>
      </c>
      <c r="L4" s="2">
        <v>0.51100000000000001</v>
      </c>
      <c r="M4" s="2">
        <v>0.49199999999999999</v>
      </c>
      <c r="N4" s="2">
        <v>0.50900000000000001</v>
      </c>
      <c r="O4" s="2">
        <v>0.57799999999999996</v>
      </c>
      <c r="P4" s="2">
        <v>0.501</v>
      </c>
      <c r="Q4" s="2">
        <v>0.42799999999999999</v>
      </c>
    </row>
    <row r="5" spans="1:17">
      <c r="A5" s="2" t="s">
        <v>17</v>
      </c>
      <c r="B5" s="2" t="s">
        <v>13</v>
      </c>
      <c r="C5" s="2" t="s">
        <v>14</v>
      </c>
      <c r="D5" s="2" t="s">
        <v>2</v>
      </c>
      <c r="E5" s="2">
        <v>11.401999999999999</v>
      </c>
      <c r="F5" s="2">
        <v>10.6</v>
      </c>
      <c r="G5" s="2">
        <v>9.74</v>
      </c>
      <c r="H5" s="2">
        <v>8.3010000000000002</v>
      </c>
      <c r="I5" s="2">
        <v>7.4809999999999999</v>
      </c>
      <c r="J5" s="2">
        <v>7.5490000000000004</v>
      </c>
      <c r="K5" s="2">
        <v>5.8529999999999998</v>
      </c>
      <c r="L5" s="2">
        <v>4.9539999999999997</v>
      </c>
      <c r="M5" s="2">
        <v>3.9489999999999998</v>
      </c>
      <c r="N5" s="2">
        <v>2.8090000000000002</v>
      </c>
      <c r="O5" s="2">
        <v>2.0089999999999999</v>
      </c>
      <c r="P5" s="2">
        <v>1.641</v>
      </c>
      <c r="Q5" s="2">
        <v>1.4550000000000001</v>
      </c>
    </row>
    <row r="6" spans="1:17">
      <c r="A6" s="2" t="s">
        <v>18</v>
      </c>
      <c r="B6" s="2" t="s">
        <v>13</v>
      </c>
      <c r="C6" s="2" t="s">
        <v>14</v>
      </c>
      <c r="D6" s="2" t="s">
        <v>2</v>
      </c>
      <c r="E6" s="2">
        <v>8.5069999999999997</v>
      </c>
      <c r="F6" s="2">
        <v>7.6870000000000003</v>
      </c>
      <c r="G6" s="2">
        <v>7.7939999999999996</v>
      </c>
      <c r="H6" s="2">
        <v>8.0020000000000007</v>
      </c>
      <c r="I6" s="2">
        <v>6.4359999999999999</v>
      </c>
      <c r="J6" s="2">
        <v>6.8550000000000004</v>
      </c>
      <c r="K6" s="2">
        <v>6.29</v>
      </c>
      <c r="L6" s="2">
        <v>5.1360000000000001</v>
      </c>
      <c r="M6" s="2">
        <v>4.2030000000000003</v>
      </c>
      <c r="N6" s="2">
        <v>3.996</v>
      </c>
      <c r="O6" s="2">
        <v>4.0019999999999998</v>
      </c>
      <c r="P6" s="2">
        <v>4.2569999999999997</v>
      </c>
      <c r="Q6" s="2">
        <v>4.7789999999999999</v>
      </c>
    </row>
    <row r="7" spans="1:17">
      <c r="A7" s="2" t="s">
        <v>19</v>
      </c>
      <c r="B7" s="2" t="s">
        <v>13</v>
      </c>
      <c r="C7" s="2" t="s">
        <v>14</v>
      </c>
      <c r="D7" s="2" t="s">
        <v>2</v>
      </c>
      <c r="E7" s="2">
        <v>11.164</v>
      </c>
      <c r="F7" s="2">
        <v>12.534000000000001</v>
      </c>
      <c r="G7" s="2">
        <v>12.282</v>
      </c>
      <c r="H7" s="2">
        <v>9.6829999999999998</v>
      </c>
      <c r="I7" s="2">
        <v>8.6110000000000007</v>
      </c>
      <c r="J7" s="2">
        <v>7.8620000000000001</v>
      </c>
      <c r="K7" s="2">
        <v>6.1879999999999997</v>
      </c>
      <c r="L7" s="2">
        <v>4.6420000000000003</v>
      </c>
      <c r="M7" s="2">
        <v>4.5919999999999996</v>
      </c>
      <c r="N7" s="2">
        <v>3.9870000000000001</v>
      </c>
      <c r="O7" s="2">
        <v>3.3079999999999998</v>
      </c>
      <c r="P7" s="2">
        <v>2.7360000000000002</v>
      </c>
      <c r="Q7" s="2">
        <v>2.198</v>
      </c>
    </row>
    <row r="8" spans="1:17">
      <c r="A8" s="2" t="s">
        <v>20</v>
      </c>
      <c r="B8" s="2" t="s">
        <v>13</v>
      </c>
      <c r="C8" s="2" t="s">
        <v>14</v>
      </c>
      <c r="D8" s="2" t="s">
        <v>2</v>
      </c>
      <c r="E8" s="2">
        <v>17.224</v>
      </c>
      <c r="F8" s="2">
        <v>15.458</v>
      </c>
      <c r="G8" s="2">
        <v>8.4339999999999993</v>
      </c>
      <c r="H8" s="2">
        <v>4.9569999999999999</v>
      </c>
      <c r="I8" s="2">
        <v>3.899</v>
      </c>
      <c r="J8" s="2">
        <v>3.02</v>
      </c>
      <c r="K8" s="2">
        <v>2.1909999999999998</v>
      </c>
      <c r="L8" s="2">
        <v>1.788</v>
      </c>
      <c r="M8" s="2">
        <v>1.591</v>
      </c>
      <c r="N8" s="2">
        <v>1.397</v>
      </c>
      <c r="O8" s="2">
        <v>1.2490000000000001</v>
      </c>
      <c r="P8" s="2">
        <v>1.121</v>
      </c>
      <c r="Q8" s="2">
        <v>0.98399999999999999</v>
      </c>
    </row>
    <row r="9" spans="1:17">
      <c r="A9" s="2" t="s">
        <v>21</v>
      </c>
      <c r="B9" s="2" t="s">
        <v>13</v>
      </c>
      <c r="C9" s="2" t="s">
        <v>14</v>
      </c>
      <c r="D9" s="2" t="s">
        <v>2</v>
      </c>
      <c r="E9" s="2">
        <v>2.5569999999999999</v>
      </c>
      <c r="F9" s="2">
        <v>2.351</v>
      </c>
      <c r="G9" s="2">
        <v>2.3119999999999998</v>
      </c>
      <c r="H9" s="2">
        <v>2.3109999999999999</v>
      </c>
      <c r="I9" s="2">
        <v>2.1850000000000001</v>
      </c>
      <c r="J9" s="2">
        <v>1.7929999999999999</v>
      </c>
      <c r="K9" s="2">
        <v>1.4359999999999999</v>
      </c>
      <c r="L9" s="2">
        <v>1.1619999999999999</v>
      </c>
      <c r="M9" s="2">
        <v>1.0089999999999999</v>
      </c>
      <c r="N9" s="2">
        <v>0.83299999999999996</v>
      </c>
      <c r="O9" s="2">
        <v>0.69899999999999995</v>
      </c>
      <c r="P9" s="2">
        <v>0.56799999999999995</v>
      </c>
      <c r="Q9" s="2">
        <v>0.501</v>
      </c>
    </row>
    <row r="10" spans="1:17">
      <c r="A10" s="2" t="s">
        <v>22</v>
      </c>
      <c r="B10" s="2" t="s">
        <v>13</v>
      </c>
      <c r="C10" s="2" t="s">
        <v>14</v>
      </c>
      <c r="D10" s="2" t="s">
        <v>2</v>
      </c>
      <c r="E10" s="2">
        <v>4.1630000000000003</v>
      </c>
      <c r="F10" s="2">
        <v>4.2850000000000001</v>
      </c>
      <c r="G10" s="2">
        <v>4.0369999999999999</v>
      </c>
      <c r="H10" s="2">
        <v>4.266</v>
      </c>
      <c r="I10" s="2">
        <v>3.9990000000000001</v>
      </c>
      <c r="J10" s="2">
        <v>3.605</v>
      </c>
      <c r="K10" s="2">
        <v>2.754</v>
      </c>
      <c r="L10" s="2">
        <v>2.3420000000000001</v>
      </c>
      <c r="M10" s="2">
        <v>2.0910000000000002</v>
      </c>
      <c r="N10" s="2">
        <v>1.851</v>
      </c>
      <c r="O10" s="2">
        <v>1.7190000000000001</v>
      </c>
      <c r="P10" s="2">
        <v>1.536</v>
      </c>
      <c r="Q10" s="2">
        <v>1.3260000000000001</v>
      </c>
    </row>
    <row r="11" spans="1:17">
      <c r="A11" s="2" t="s">
        <v>23</v>
      </c>
      <c r="B11" s="2" t="s">
        <v>13</v>
      </c>
      <c r="C11" s="2" t="s">
        <v>14</v>
      </c>
      <c r="D11" s="2" t="s">
        <v>2</v>
      </c>
      <c r="E11" s="2">
        <v>8.0790000000000006</v>
      </c>
      <c r="F11" s="2">
        <v>10.156000000000001</v>
      </c>
      <c r="G11" s="2">
        <v>13.199</v>
      </c>
      <c r="H11" s="2">
        <v>15.734</v>
      </c>
      <c r="I11" s="2">
        <v>16.509</v>
      </c>
      <c r="J11" s="2">
        <v>22.169</v>
      </c>
      <c r="K11" s="2">
        <v>20.440000000000001</v>
      </c>
      <c r="L11" s="2">
        <v>15.102</v>
      </c>
      <c r="M11" s="2">
        <v>12.532999999999999</v>
      </c>
      <c r="N11" s="2">
        <v>13.318</v>
      </c>
      <c r="O11" s="2">
        <v>13.654999999999999</v>
      </c>
      <c r="P11" s="2">
        <v>11.202</v>
      </c>
      <c r="Q11" s="2">
        <v>9.7650000000000006</v>
      </c>
    </row>
    <row r="12" spans="1:17">
      <c r="A12" s="2" t="s">
        <v>24</v>
      </c>
      <c r="B12" s="2" t="s">
        <v>13</v>
      </c>
      <c r="C12" s="2" t="s">
        <v>14</v>
      </c>
      <c r="D12" s="2" t="s">
        <v>2</v>
      </c>
      <c r="E12" s="2">
        <v>8.5950000000000006</v>
      </c>
      <c r="F12" s="2">
        <v>6.867</v>
      </c>
      <c r="G12" s="2">
        <v>4.8319999999999999</v>
      </c>
      <c r="H12" s="2">
        <v>3.9609999999999999</v>
      </c>
      <c r="I12" s="2">
        <v>2.984</v>
      </c>
      <c r="J12" s="2">
        <v>2.8610000000000002</v>
      </c>
      <c r="K12" s="2">
        <v>2.2639999999999998</v>
      </c>
      <c r="L12" s="2">
        <v>1.86</v>
      </c>
      <c r="M12" s="2">
        <v>1.51</v>
      </c>
      <c r="N12" s="2">
        <v>1.1830000000000001</v>
      </c>
      <c r="O12" s="2">
        <v>1.099</v>
      </c>
      <c r="P12" s="2">
        <v>1.218</v>
      </c>
      <c r="Q12" s="2">
        <v>1.548</v>
      </c>
    </row>
    <row r="15" spans="1:17">
      <c r="A15" s="1" t="s">
        <v>25</v>
      </c>
      <c r="B15" s="1">
        <v>2008</v>
      </c>
      <c r="C15" s="1">
        <v>2009</v>
      </c>
      <c r="D15">
        <v>2010</v>
      </c>
      <c r="E15" s="1">
        <v>2020</v>
      </c>
      <c r="F15" s="2">
        <v>2030</v>
      </c>
      <c r="G15" s="2">
        <v>2040</v>
      </c>
      <c r="H15" s="2">
        <v>2050</v>
      </c>
      <c r="I15" s="2">
        <v>2075</v>
      </c>
      <c r="J15" s="2">
        <v>2100</v>
      </c>
      <c r="K15" s="2">
        <v>2150</v>
      </c>
      <c r="L15" s="2">
        <v>2200</v>
      </c>
      <c r="M15" s="2"/>
      <c r="N15" s="2"/>
      <c r="O15" s="2"/>
    </row>
    <row r="16" spans="1:17">
      <c r="A16" s="2" t="s">
        <v>12</v>
      </c>
      <c r="B16" s="2">
        <f>F2+(G2-F2)/5*3</f>
        <v>2.8688000000000002</v>
      </c>
      <c r="C16" s="2">
        <f>F2+(G2-F2)/5*4</f>
        <v>2.9693999999999998</v>
      </c>
      <c r="D16">
        <f>G2</f>
        <v>3.07</v>
      </c>
      <c r="E16" s="2">
        <f>I2</f>
        <v>5.5620000000000003</v>
      </c>
      <c r="F16" s="2">
        <f>J2</f>
        <v>5.4580000000000002</v>
      </c>
      <c r="G16" s="2">
        <f>K2</f>
        <v>5.524</v>
      </c>
      <c r="H16" s="2">
        <f>L2</f>
        <v>5.4169999999999998</v>
      </c>
      <c r="I16" s="2">
        <f>(N2+O2)/2</f>
        <v>4.7664999999999997</v>
      </c>
      <c r="J16" s="2">
        <f>Q2</f>
        <v>3.5659999999999998</v>
      </c>
      <c r="K16" s="2">
        <f>J16</f>
        <v>3.5659999999999998</v>
      </c>
      <c r="L16" s="2">
        <f>K16</f>
        <v>3.5659999999999998</v>
      </c>
      <c r="M16" s="2"/>
      <c r="N16" s="2"/>
      <c r="O16" s="2"/>
    </row>
    <row r="17" spans="1:15">
      <c r="A17" s="2" t="s">
        <v>15</v>
      </c>
      <c r="B17" s="2">
        <f t="shared" ref="B17:B26" si="0">F3+(G3-F3)/5*3</f>
        <v>37.621600000000001</v>
      </c>
      <c r="C17" s="2">
        <f t="shared" ref="C17:C26" si="1">F3+(G3-F3)/5*4</f>
        <v>37.274799999999999</v>
      </c>
      <c r="D17">
        <f t="shared" ref="D17:D26" si="2">G3</f>
        <v>36.927999999999997</v>
      </c>
      <c r="E17" s="2">
        <f>I3</f>
        <v>17.158000000000001</v>
      </c>
      <c r="F17" s="2">
        <f>J3</f>
        <v>14.3</v>
      </c>
      <c r="G17" s="2">
        <f>K3</f>
        <v>11.789</v>
      </c>
      <c r="H17" s="2">
        <f>L3</f>
        <v>9.6720000000000006</v>
      </c>
      <c r="I17" s="2">
        <f>(N3+O3)/2</f>
        <v>5.7309999999999999</v>
      </c>
      <c r="J17" s="2">
        <f>Q3</f>
        <v>3.5579999999999998</v>
      </c>
      <c r="K17" s="2">
        <f t="shared" ref="K17:L17" si="3">J17</f>
        <v>3.5579999999999998</v>
      </c>
      <c r="L17" s="2">
        <f t="shared" si="3"/>
        <v>3.5579999999999998</v>
      </c>
      <c r="M17" s="2"/>
      <c r="N17" s="2"/>
      <c r="O17" s="2"/>
    </row>
    <row r="18" spans="1:15">
      <c r="A18" s="2" t="s">
        <v>16</v>
      </c>
      <c r="B18" s="2">
        <f t="shared" si="0"/>
        <v>3.6726000000000001</v>
      </c>
      <c r="C18" s="2">
        <f t="shared" si="1"/>
        <v>3.4758</v>
      </c>
      <c r="D18">
        <f t="shared" si="2"/>
        <v>3.2789999999999999</v>
      </c>
      <c r="E18" s="2">
        <f>I4</f>
        <v>0.75600000000000001</v>
      </c>
      <c r="F18" s="2">
        <f>J4</f>
        <v>0.626</v>
      </c>
      <c r="G18" s="2">
        <f>K4</f>
        <v>0.622</v>
      </c>
      <c r="H18" s="2">
        <f>L4</f>
        <v>0.51100000000000001</v>
      </c>
      <c r="I18" s="2">
        <f>(N4+O4)/2</f>
        <v>0.54349999999999998</v>
      </c>
      <c r="J18" s="2">
        <f>Q4</f>
        <v>0.42799999999999999</v>
      </c>
      <c r="K18" s="2">
        <f t="shared" ref="K18:L18" si="4">J18</f>
        <v>0.42799999999999999</v>
      </c>
      <c r="L18" s="2">
        <f t="shared" si="4"/>
        <v>0.42799999999999999</v>
      </c>
      <c r="M18" s="2"/>
      <c r="N18" s="2"/>
      <c r="O18" s="2"/>
    </row>
    <row r="19" spans="1:15">
      <c r="A19" s="2" t="s">
        <v>17</v>
      </c>
      <c r="B19" s="2">
        <f t="shared" si="0"/>
        <v>10.084</v>
      </c>
      <c r="C19" s="2">
        <f t="shared" si="1"/>
        <v>9.9120000000000008</v>
      </c>
      <c r="D19">
        <f t="shared" si="2"/>
        <v>9.74</v>
      </c>
      <c r="E19" s="2">
        <f>I5</f>
        <v>7.4809999999999999</v>
      </c>
      <c r="F19" s="2">
        <f>J5</f>
        <v>7.5490000000000004</v>
      </c>
      <c r="G19" s="2">
        <f>K5</f>
        <v>5.8529999999999998</v>
      </c>
      <c r="H19" s="2">
        <f>L5</f>
        <v>4.9539999999999997</v>
      </c>
      <c r="I19" s="2">
        <f>(N5+O5)/2</f>
        <v>2.4089999999999998</v>
      </c>
      <c r="J19" s="2">
        <f>Q5</f>
        <v>1.4550000000000001</v>
      </c>
      <c r="K19" s="2">
        <f t="shared" ref="K19:L19" si="5">J19</f>
        <v>1.4550000000000001</v>
      </c>
      <c r="L19" s="2">
        <f t="shared" si="5"/>
        <v>1.4550000000000001</v>
      </c>
      <c r="M19" s="2"/>
      <c r="N19" s="2"/>
      <c r="O19" s="2"/>
    </row>
    <row r="20" spans="1:15">
      <c r="A20" s="2" t="s">
        <v>18</v>
      </c>
      <c r="B20" s="2">
        <f t="shared" si="0"/>
        <v>7.7511999999999999</v>
      </c>
      <c r="C20" s="2">
        <f t="shared" si="1"/>
        <v>7.7725999999999997</v>
      </c>
      <c r="D20">
        <f t="shared" si="2"/>
        <v>7.7939999999999996</v>
      </c>
      <c r="E20" s="2">
        <f>I6</f>
        <v>6.4359999999999999</v>
      </c>
      <c r="F20" s="2">
        <f>J6</f>
        <v>6.8550000000000004</v>
      </c>
      <c r="G20" s="2">
        <f>K6</f>
        <v>6.29</v>
      </c>
      <c r="H20" s="2">
        <f>L6</f>
        <v>5.1360000000000001</v>
      </c>
      <c r="I20" s="2">
        <f>(N6+O6)/2</f>
        <v>3.9989999999999997</v>
      </c>
      <c r="J20" s="2">
        <f>Q6</f>
        <v>4.7789999999999999</v>
      </c>
      <c r="K20" s="2">
        <f t="shared" ref="K20:L20" si="6">J20</f>
        <v>4.7789999999999999</v>
      </c>
      <c r="L20" s="2">
        <f t="shared" si="6"/>
        <v>4.7789999999999999</v>
      </c>
      <c r="M20" s="2"/>
      <c r="N20" s="2"/>
      <c r="O20" s="2"/>
    </row>
    <row r="21" spans="1:15">
      <c r="A21" s="2" t="s">
        <v>19</v>
      </c>
      <c r="B21" s="2">
        <f t="shared" si="0"/>
        <v>12.3828</v>
      </c>
      <c r="C21" s="2">
        <f t="shared" si="1"/>
        <v>12.3324</v>
      </c>
      <c r="D21">
        <f t="shared" si="2"/>
        <v>12.282</v>
      </c>
      <c r="E21" s="2">
        <f>I7</f>
        <v>8.6110000000000007</v>
      </c>
      <c r="F21" s="2">
        <f>J7</f>
        <v>7.8620000000000001</v>
      </c>
      <c r="G21" s="2">
        <f>K7</f>
        <v>6.1879999999999997</v>
      </c>
      <c r="H21" s="2">
        <f>L7</f>
        <v>4.6420000000000003</v>
      </c>
      <c r="I21" s="2">
        <f>(N7+O7)/2</f>
        <v>3.6475</v>
      </c>
      <c r="J21" s="2">
        <f>Q7</f>
        <v>2.198</v>
      </c>
      <c r="K21" s="2">
        <f t="shared" ref="K21:L21" si="7">J21</f>
        <v>2.198</v>
      </c>
      <c r="L21" s="2">
        <f t="shared" si="7"/>
        <v>2.198</v>
      </c>
      <c r="M21" s="2"/>
      <c r="N21" s="2"/>
      <c r="O21" s="2"/>
    </row>
    <row r="22" spans="1:15">
      <c r="A22" s="2" t="s">
        <v>20</v>
      </c>
      <c r="B22" s="2">
        <f t="shared" si="0"/>
        <v>11.243599999999999</v>
      </c>
      <c r="C22" s="2">
        <f t="shared" si="1"/>
        <v>9.8387999999999991</v>
      </c>
      <c r="D22">
        <f t="shared" si="2"/>
        <v>8.4339999999999993</v>
      </c>
      <c r="E22" s="2">
        <f>I8</f>
        <v>3.899</v>
      </c>
      <c r="F22" s="2">
        <f>J8</f>
        <v>3.02</v>
      </c>
      <c r="G22" s="2">
        <f>K8</f>
        <v>2.1909999999999998</v>
      </c>
      <c r="H22" s="2">
        <f>L8</f>
        <v>1.788</v>
      </c>
      <c r="I22" s="2">
        <f>(N8+O8)/2</f>
        <v>1.323</v>
      </c>
      <c r="J22" s="2">
        <f>Q8</f>
        <v>0.98399999999999999</v>
      </c>
      <c r="K22" s="2">
        <f t="shared" ref="K22:L22" si="8">J22</f>
        <v>0.98399999999999999</v>
      </c>
      <c r="L22" s="2">
        <f t="shared" si="8"/>
        <v>0.98399999999999999</v>
      </c>
      <c r="M22" s="2"/>
      <c r="N22" s="2"/>
      <c r="O22" s="2"/>
    </row>
    <row r="23" spans="1:15">
      <c r="A23" s="2" t="s">
        <v>21</v>
      </c>
      <c r="B23" s="2">
        <f t="shared" si="0"/>
        <v>2.3275999999999999</v>
      </c>
      <c r="C23" s="2">
        <f t="shared" si="1"/>
        <v>2.3197999999999999</v>
      </c>
      <c r="D23">
        <f t="shared" si="2"/>
        <v>2.3119999999999998</v>
      </c>
      <c r="E23" s="2">
        <f>I9</f>
        <v>2.1850000000000001</v>
      </c>
      <c r="F23" s="2">
        <f>J9</f>
        <v>1.7929999999999999</v>
      </c>
      <c r="G23" s="2">
        <f>K9</f>
        <v>1.4359999999999999</v>
      </c>
      <c r="H23" s="2">
        <f>L9</f>
        <v>1.1619999999999999</v>
      </c>
      <c r="I23" s="2">
        <f>(N9+O9)/2</f>
        <v>0.76600000000000001</v>
      </c>
      <c r="J23" s="2">
        <f>Q9</f>
        <v>0.501</v>
      </c>
      <c r="K23" s="2">
        <f t="shared" ref="K23:L23" si="9">J23</f>
        <v>0.501</v>
      </c>
      <c r="L23" s="2">
        <f t="shared" si="9"/>
        <v>0.501</v>
      </c>
      <c r="M23" s="2"/>
      <c r="N23" s="2"/>
      <c r="O23" s="2"/>
    </row>
    <row r="24" spans="1:15">
      <c r="A24" s="2" t="s">
        <v>22</v>
      </c>
      <c r="B24" s="2">
        <f t="shared" si="0"/>
        <v>4.1361999999999997</v>
      </c>
      <c r="C24" s="2">
        <f t="shared" si="1"/>
        <v>4.0865999999999998</v>
      </c>
      <c r="D24">
        <f t="shared" si="2"/>
        <v>4.0369999999999999</v>
      </c>
      <c r="E24" s="2">
        <f>I10</f>
        <v>3.9990000000000001</v>
      </c>
      <c r="F24" s="2">
        <f>J10</f>
        <v>3.605</v>
      </c>
      <c r="G24" s="2">
        <f>K10</f>
        <v>2.754</v>
      </c>
      <c r="H24" s="2">
        <f>L10</f>
        <v>2.3420000000000001</v>
      </c>
      <c r="I24" s="2">
        <f>(N10+O10)/2</f>
        <v>1.7850000000000001</v>
      </c>
      <c r="J24" s="2">
        <f>Q10</f>
        <v>1.3260000000000001</v>
      </c>
      <c r="K24" s="2">
        <f t="shared" ref="K24:L24" si="10">J24</f>
        <v>1.3260000000000001</v>
      </c>
      <c r="L24" s="2">
        <f t="shared" si="10"/>
        <v>1.3260000000000001</v>
      </c>
      <c r="M24" s="2"/>
      <c r="N24" s="2"/>
      <c r="O24" s="2"/>
    </row>
    <row r="25" spans="1:15">
      <c r="A25" s="2" t="s">
        <v>23</v>
      </c>
      <c r="B25" s="2">
        <f t="shared" si="0"/>
        <v>11.9818</v>
      </c>
      <c r="C25" s="2">
        <f t="shared" si="1"/>
        <v>12.590399999999999</v>
      </c>
      <c r="D25">
        <f t="shared" si="2"/>
        <v>13.199</v>
      </c>
      <c r="E25" s="2">
        <f>I11</f>
        <v>16.509</v>
      </c>
      <c r="F25" s="2">
        <f>J11</f>
        <v>22.169</v>
      </c>
      <c r="G25" s="2">
        <f>K11</f>
        <v>20.440000000000001</v>
      </c>
      <c r="H25" s="2">
        <f>L11</f>
        <v>15.102</v>
      </c>
      <c r="I25" s="2">
        <f>(N11+O11)/2</f>
        <v>13.486499999999999</v>
      </c>
      <c r="J25" s="2">
        <f>Q11</f>
        <v>9.7650000000000006</v>
      </c>
      <c r="K25" s="2">
        <f t="shared" ref="K25:L25" si="11">J25</f>
        <v>9.7650000000000006</v>
      </c>
      <c r="L25" s="2">
        <f t="shared" si="11"/>
        <v>9.7650000000000006</v>
      </c>
      <c r="M25" s="2"/>
      <c r="N25" s="2"/>
      <c r="O25" s="2"/>
    </row>
    <row r="26" spans="1:15">
      <c r="A26" s="2" t="s">
        <v>24</v>
      </c>
      <c r="B26" s="2">
        <f t="shared" si="0"/>
        <v>5.6459999999999999</v>
      </c>
      <c r="C26" s="2">
        <f t="shared" si="1"/>
        <v>5.2389999999999999</v>
      </c>
      <c r="D26">
        <f t="shared" si="2"/>
        <v>4.8319999999999999</v>
      </c>
      <c r="E26" s="2">
        <f>I12</f>
        <v>2.984</v>
      </c>
      <c r="F26" s="2">
        <f>J12</f>
        <v>2.8610000000000002</v>
      </c>
      <c r="G26" s="2">
        <f>K12</f>
        <v>2.2639999999999998</v>
      </c>
      <c r="H26" s="2">
        <f>L12</f>
        <v>1.86</v>
      </c>
      <c r="I26" s="2">
        <f>(N12+O12)/2</f>
        <v>1.141</v>
      </c>
      <c r="J26" s="2">
        <f>Q12</f>
        <v>1.548</v>
      </c>
      <c r="K26" s="2">
        <f t="shared" ref="K26:L26" si="12">J26</f>
        <v>1.548</v>
      </c>
      <c r="L26" s="2">
        <f t="shared" si="12"/>
        <v>1.548</v>
      </c>
    </row>
    <row r="28" spans="1:15">
      <c r="B28">
        <v>2009</v>
      </c>
      <c r="C28">
        <v>2010</v>
      </c>
      <c r="D28">
        <v>2020</v>
      </c>
      <c r="E28">
        <v>2030</v>
      </c>
      <c r="F28">
        <v>2040</v>
      </c>
      <c r="G28">
        <v>2050</v>
      </c>
      <c r="H28">
        <v>2075</v>
      </c>
      <c r="I28">
        <v>2100</v>
      </c>
      <c r="J28">
        <v>2150</v>
      </c>
      <c r="K28">
        <v>2200</v>
      </c>
    </row>
    <row r="29" spans="1:15">
      <c r="A29" t="s">
        <v>3</v>
      </c>
      <c r="B29" s="3">
        <f>C26/$B26*100</f>
        <v>92.791356712716961</v>
      </c>
      <c r="C29" s="3">
        <f>D26/$B26*100</f>
        <v>85.582713425433937</v>
      </c>
      <c r="D29" s="3">
        <f>E26/$B26*100</f>
        <v>52.851576337229901</v>
      </c>
      <c r="E29" s="3">
        <f>F26/$B26*100</f>
        <v>50.673042862203332</v>
      </c>
      <c r="F29" s="3">
        <f>G26/$B26*100</f>
        <v>40.099185263903649</v>
      </c>
      <c r="G29" s="3">
        <f>H26/$B26*100</f>
        <v>32.94367693942614</v>
      </c>
      <c r="H29" s="3">
        <f>I26/$B26*100</f>
        <v>20.208997520368403</v>
      </c>
      <c r="I29" s="3">
        <f>J26/$B26*100</f>
        <v>27.417640807651434</v>
      </c>
      <c r="J29" s="3">
        <f>K26/$B26*100</f>
        <v>27.417640807651434</v>
      </c>
      <c r="K29" s="3">
        <f>L26/$B26*100</f>
        <v>27.417640807651434</v>
      </c>
    </row>
    <row r="30" spans="1:15">
      <c r="A30" t="s">
        <v>4</v>
      </c>
      <c r="B30" s="3">
        <f>C22/$B22*100</f>
        <v>87.505781066562321</v>
      </c>
      <c r="C30" s="3">
        <f>D22/$B22*100</f>
        <v>75.011562133124627</v>
      </c>
      <c r="D30" s="3">
        <f>E22/$B22*100</f>
        <v>34.677505425308624</v>
      </c>
      <c r="E30" s="3">
        <f>F22/$B22*100</f>
        <v>26.859724643352667</v>
      </c>
      <c r="F30" s="3">
        <f>G22/$B22*100</f>
        <v>19.486641289266785</v>
      </c>
      <c r="G30" s="3">
        <f>H22/$B22*100</f>
        <v>15.902380020633963</v>
      </c>
      <c r="H30" s="3">
        <f>I22/$B22*100</f>
        <v>11.766693941442243</v>
      </c>
      <c r="I30" s="3">
        <f>J22/$B22*100</f>
        <v>8.7516453804831187</v>
      </c>
      <c r="J30" s="3">
        <f>K22/$B22*100</f>
        <v>8.7516453804831187</v>
      </c>
      <c r="K30" s="3">
        <f>L22/$B22*100</f>
        <v>8.7516453804831187</v>
      </c>
    </row>
    <row r="31" spans="1:15">
      <c r="A31" t="s">
        <v>5</v>
      </c>
      <c r="B31" s="3">
        <f>C23/$B23*100</f>
        <v>99.66489087472074</v>
      </c>
      <c r="C31" s="3">
        <f>D23/$B23*100</f>
        <v>99.32978174944148</v>
      </c>
      <c r="D31" s="3">
        <f>E23/$B23*100</f>
        <v>93.873517786561266</v>
      </c>
      <c r="E31" s="3">
        <f>F23/$B23*100</f>
        <v>77.032136105860118</v>
      </c>
      <c r="F31" s="3">
        <f>G23/$B23*100</f>
        <v>61.694449218078709</v>
      </c>
      <c r="G31" s="3">
        <f>H23/$B23*100</f>
        <v>49.922667124935558</v>
      </c>
      <c r="H31" s="3">
        <f>I23/$B23*100</f>
        <v>32.909434610757863</v>
      </c>
      <c r="I31" s="3">
        <f>J23/$B23*100</f>
        <v>21.52431689293693</v>
      </c>
      <c r="J31" s="3">
        <f>K23/$B23*100</f>
        <v>21.52431689293693</v>
      </c>
      <c r="K31" s="3">
        <f>L23/$B23*100</f>
        <v>21.52431689293693</v>
      </c>
    </row>
    <row r="32" spans="1:15">
      <c r="A32" t="s">
        <v>6</v>
      </c>
      <c r="B32" s="3">
        <f>(C18+C19)/($B18+$B19)*100</f>
        <v>97.319105011412717</v>
      </c>
      <c r="C32" s="3">
        <f>(D18+D19)/($B18+$B19)*100</f>
        <v>94.638210022825419</v>
      </c>
      <c r="D32" s="3">
        <f>(E18+E19)/($B18+$B19)*100</f>
        <v>59.876713722867571</v>
      </c>
      <c r="E32" s="3">
        <f>(F18+F19)/($B18+$B19)*100</f>
        <v>59.426020964482518</v>
      </c>
      <c r="F32" s="3">
        <f>(G18+G19)/($B18+$B19)*100</f>
        <v>47.068316299085531</v>
      </c>
      <c r="G32" s="3">
        <f>(H18+H19)/($B18+$B19)*100</f>
        <v>39.726385880232037</v>
      </c>
      <c r="H32" s="3">
        <f>(I18+I19)/($B18+$B19)*100</f>
        <v>21.462425308579157</v>
      </c>
      <c r="I32" s="3">
        <f>(J18+J19)/($B18+$B19)*100</f>
        <v>13.687975226436766</v>
      </c>
      <c r="J32" s="3">
        <f>(K18+K19)/($B18+$B19)*100</f>
        <v>13.687975226436766</v>
      </c>
      <c r="K32" s="3">
        <f>(L18+L19)/($B18+$B19)*100</f>
        <v>13.687975226436766</v>
      </c>
    </row>
    <row r="33" spans="1:11">
      <c r="A33" t="s">
        <v>7</v>
      </c>
      <c r="B33" s="3">
        <f>C17/$B17*100</f>
        <v>99.078189125396037</v>
      </c>
      <c r="C33" s="3">
        <f>D17/$B17*100</f>
        <v>98.156378250792088</v>
      </c>
      <c r="D33" s="3">
        <f>E17/$B17*100</f>
        <v>45.6067790843558</v>
      </c>
      <c r="E33" s="3">
        <f>F17/$B17*100</f>
        <v>38.010079316137542</v>
      </c>
      <c r="F33" s="3">
        <f>G17/$B17*100</f>
        <v>31.335722032024155</v>
      </c>
      <c r="G33" s="3">
        <f>H17/$B17*100</f>
        <v>25.708635464733025</v>
      </c>
      <c r="H33" s="3">
        <f>I17/$B17*100</f>
        <v>15.233270249005889</v>
      </c>
      <c r="I33" s="3">
        <f>J17/$B17*100</f>
        <v>9.4573330214557583</v>
      </c>
      <c r="J33" s="3">
        <f>K17/$B17*100</f>
        <v>9.4573330214557583</v>
      </c>
      <c r="K33" s="3">
        <f>L17/$B17*100</f>
        <v>9.4573330214557583</v>
      </c>
    </row>
    <row r="34" spans="1:11">
      <c r="A34" t="s">
        <v>8</v>
      </c>
      <c r="B34" s="3">
        <f>(C24+C25)/($B24+$B25)*100</f>
        <v>103.46817222980521</v>
      </c>
      <c r="C34" s="3">
        <f>(D24+D25)/($B24+$B25)*100</f>
        <v>106.93634445961038</v>
      </c>
      <c r="D34" s="3">
        <f>(E24+E25)/($B24+$B25)*100</f>
        <v>127.23662985482069</v>
      </c>
      <c r="E34" s="3">
        <f>(F24+F25)/($B24+$B25)*100</f>
        <v>159.90817719320017</v>
      </c>
      <c r="F34" s="3">
        <f>(G24+G25)/($B24+$B25)*100</f>
        <v>143.90122844025316</v>
      </c>
      <c r="G34" s="3">
        <f>(H24+H25)/($B24+$B25)*100</f>
        <v>108.22682714977046</v>
      </c>
      <c r="H34" s="3">
        <f>(I24+I25)/($B24+$B25)*100</f>
        <v>94.748107705670677</v>
      </c>
      <c r="I34" s="3">
        <f>(J24+J25)/($B24+$B25)*100</f>
        <v>68.8112669065641</v>
      </c>
      <c r="J34" s="3">
        <f>(K24+K25)/($B24+$B25)*100</f>
        <v>68.8112669065641</v>
      </c>
      <c r="K34" s="3">
        <f>(L24+L25)/($B24+$B25)*100</f>
        <v>68.8112669065641</v>
      </c>
    </row>
    <row r="35" spans="1:11">
      <c r="A35" t="s">
        <v>9</v>
      </c>
      <c r="B35" s="3">
        <f>(C16+C21)/($B21+$B16)*100</f>
        <v>100.3291457945396</v>
      </c>
      <c r="C35" s="3">
        <f>(D16+D21)/($B21+$B16)*100</f>
        <v>100.65829158907917</v>
      </c>
      <c r="D35" s="3">
        <f>(E16+E21)/($B21+$B16)*100</f>
        <v>92.927955099792825</v>
      </c>
      <c r="E35" s="3">
        <f>(F16+F21)/($B21+$B16)*100</f>
        <v>87.335099268273495</v>
      </c>
      <c r="F35" s="3">
        <f>(G16+G21)/($B21+$B16)*100</f>
        <v>76.791943140391822</v>
      </c>
      <c r="G35" s="3">
        <f>(H16+H21)/($B21+$B16)*100</f>
        <v>65.953736001468712</v>
      </c>
      <c r="H35" s="3">
        <f>(I16+I21)/($B21+$B16)*100</f>
        <v>55.167982375619609</v>
      </c>
      <c r="I35" s="3">
        <f>(J16+J21)/($B21+$B16)*100</f>
        <v>37.792756169844473</v>
      </c>
      <c r="J35" s="3">
        <f>(K16+K21)/($B21+$B16)*100</f>
        <v>37.792756169844473</v>
      </c>
      <c r="K35" s="3">
        <f>(L16+L21)/($B21+$B16)*100</f>
        <v>37.792756169844473</v>
      </c>
    </row>
    <row r="36" spans="1:11">
      <c r="A36" t="s">
        <v>10</v>
      </c>
      <c r="B36" s="3">
        <f>C20/$B20*100</f>
        <v>100.27608628341417</v>
      </c>
      <c r="C36" s="3">
        <f>D20/$B20*100</f>
        <v>100.55217256682836</v>
      </c>
      <c r="D36" s="3">
        <f>E20/$B20*100</f>
        <v>83.032304675405101</v>
      </c>
      <c r="E36" s="3">
        <f>F20/$B20*100</f>
        <v>88.437919289916408</v>
      </c>
      <c r="F36" s="3">
        <f>G20/$B20*100</f>
        <v>81.148725358654147</v>
      </c>
      <c r="G36" s="3">
        <f>H20/$B20*100</f>
        <v>66.260708019403452</v>
      </c>
      <c r="H36" s="3">
        <f>I20/$B20*100</f>
        <v>51.592011559500463</v>
      </c>
      <c r="I36" s="3">
        <f>J20/$B20*100</f>
        <v>61.654969553101459</v>
      </c>
      <c r="J36" s="3">
        <f>K20/$B20*100</f>
        <v>61.654969553101459</v>
      </c>
      <c r="K36" s="3">
        <f>L20/$B20*100</f>
        <v>61.654969553101459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WangTianpeng</cp:lastModifiedBy>
  <dcterms:created xsi:type="dcterms:W3CDTF">2023-01-24T07:47:44Z</dcterms:created>
  <dcterms:modified xsi:type="dcterms:W3CDTF">2023-01-24T07:05:16Z</dcterms:modified>
</cp:coreProperties>
</file>