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omas\Downloads\"/>
    </mc:Choice>
  </mc:AlternateContent>
  <xr:revisionPtr revIDLastSave="0" documentId="13_ncr:1_{0491C240-D27C-4B7E-B620-5ABA401539C6}" xr6:coauthVersionLast="45" xr6:coauthVersionMax="45" xr10:uidLastSave="{00000000-0000-0000-0000-000000000000}"/>
  <bookViews>
    <workbookView xWindow="-28920" yWindow="-120" windowWidth="29040" windowHeight="15840" activeTab="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91029"/>
  <pivotCaches>
    <pivotCache cacheId="14" r:id="rId7"/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3" i="6" l="1"/>
  <c r="J14" i="6"/>
  <c r="J12" i="6"/>
  <c r="J11" i="6"/>
  <c r="J10" i="6"/>
  <c r="J9" i="6"/>
  <c r="J6" i="6"/>
  <c r="J5" i="6"/>
  <c r="J4" i="6"/>
  <c r="J3" i="6"/>
  <c r="J2" i="6"/>
  <c r="J1" i="6"/>
  <c r="H3" i="5"/>
  <c r="H4" i="5"/>
  <c r="H5" i="5"/>
  <c r="H6" i="5"/>
  <c r="H7" i="5"/>
  <c r="H8" i="5"/>
  <c r="H9" i="5"/>
  <c r="H10" i="5"/>
  <c r="H11" i="5"/>
  <c r="H12" i="5"/>
  <c r="H13" i="5"/>
  <c r="H2" i="5"/>
  <c r="G3" i="5"/>
  <c r="G4" i="5"/>
  <c r="G5" i="5"/>
  <c r="G6" i="5"/>
  <c r="G7" i="5"/>
  <c r="G8" i="5"/>
  <c r="G9" i="5"/>
  <c r="G10" i="5"/>
  <c r="G11" i="5"/>
  <c r="G12" i="5"/>
  <c r="G13" i="5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B12" i="5"/>
  <c r="E12" i="5" s="1"/>
  <c r="B11" i="5"/>
  <c r="E11" i="5" s="1"/>
  <c r="B10" i="5"/>
  <c r="E10" i="5" s="1"/>
  <c r="B9" i="5"/>
  <c r="E9" i="5" s="1"/>
  <c r="B8" i="5"/>
  <c r="E8" i="5" s="1"/>
  <c r="B7" i="5"/>
  <c r="E7" i="5" s="1"/>
  <c r="B6" i="5"/>
  <c r="E6" i="5" s="1"/>
  <c r="B5" i="5"/>
  <c r="B4" i="5"/>
  <c r="B3" i="5"/>
  <c r="C2" i="5"/>
  <c r="B13" i="5"/>
  <c r="E13" i="5" s="1"/>
  <c r="B2" i="5"/>
  <c r="E2" i="5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3" i="1"/>
  <c r="S4" i="1"/>
  <c r="S2" i="1"/>
  <c r="R4115" i="1"/>
  <c r="R4114" i="1"/>
  <c r="R4113" i="1"/>
  <c r="R4112" i="1"/>
  <c r="R4111" i="1"/>
  <c r="R4110" i="1"/>
  <c r="R4109" i="1"/>
  <c r="R4108" i="1"/>
  <c r="R4107" i="1"/>
  <c r="R4106" i="1"/>
  <c r="R4105" i="1"/>
  <c r="R4104" i="1"/>
  <c r="R4103" i="1"/>
  <c r="R4102" i="1"/>
  <c r="R4101" i="1"/>
  <c r="R4100" i="1"/>
  <c r="R4099" i="1"/>
  <c r="R4098" i="1"/>
  <c r="R4097" i="1"/>
  <c r="R4096" i="1"/>
  <c r="R4095" i="1"/>
  <c r="R4094" i="1"/>
  <c r="R4093" i="1"/>
  <c r="R4092" i="1"/>
  <c r="R4091" i="1"/>
  <c r="R4090" i="1"/>
  <c r="R4089" i="1"/>
  <c r="R4088" i="1"/>
  <c r="R4087" i="1"/>
  <c r="R4086" i="1"/>
  <c r="R4085" i="1"/>
  <c r="R4084" i="1"/>
  <c r="R4083" i="1"/>
  <c r="R4082" i="1"/>
  <c r="R4081" i="1"/>
  <c r="R4080" i="1"/>
  <c r="R4079" i="1"/>
  <c r="R4078" i="1"/>
  <c r="R4077" i="1"/>
  <c r="R4076" i="1"/>
  <c r="R4075" i="1"/>
  <c r="R4074" i="1"/>
  <c r="R4073" i="1"/>
  <c r="R4072" i="1"/>
  <c r="R4071" i="1"/>
  <c r="R4070" i="1"/>
  <c r="R4069" i="1"/>
  <c r="R4068" i="1"/>
  <c r="R4067" i="1"/>
  <c r="R4066" i="1"/>
  <c r="R4065" i="1"/>
  <c r="R4064" i="1"/>
  <c r="R4063" i="1"/>
  <c r="R4062" i="1"/>
  <c r="R4061" i="1"/>
  <c r="R4060" i="1"/>
  <c r="R4059" i="1"/>
  <c r="R4058" i="1"/>
  <c r="R4057" i="1"/>
  <c r="R4056" i="1"/>
  <c r="R4055" i="1"/>
  <c r="R4054" i="1"/>
  <c r="R4053" i="1"/>
  <c r="R4052" i="1"/>
  <c r="R4051" i="1"/>
  <c r="R4050" i="1"/>
  <c r="R4049" i="1"/>
  <c r="R4048" i="1"/>
  <c r="R4047" i="1"/>
  <c r="R4046" i="1"/>
  <c r="R4045" i="1"/>
  <c r="R4044" i="1"/>
  <c r="R4043" i="1"/>
  <c r="R4042" i="1"/>
  <c r="R4041" i="1"/>
  <c r="R4040" i="1"/>
  <c r="R4039" i="1"/>
  <c r="R4038" i="1"/>
  <c r="R4037" i="1"/>
  <c r="R4036" i="1"/>
  <c r="R4035" i="1"/>
  <c r="R4034" i="1"/>
  <c r="R4033" i="1"/>
  <c r="R4032" i="1"/>
  <c r="R4031" i="1"/>
  <c r="R4030" i="1"/>
  <c r="R4029" i="1"/>
  <c r="R4028" i="1"/>
  <c r="R4027" i="1"/>
  <c r="R4026" i="1"/>
  <c r="R4025" i="1"/>
  <c r="R4024" i="1"/>
  <c r="R4023" i="1"/>
  <c r="R4022" i="1"/>
  <c r="R4021" i="1"/>
  <c r="R4020" i="1"/>
  <c r="R4019" i="1"/>
  <c r="R4018" i="1"/>
  <c r="R4017" i="1"/>
  <c r="R4016" i="1"/>
  <c r="R4015" i="1"/>
  <c r="R4014" i="1"/>
  <c r="R4013" i="1"/>
  <c r="R4012" i="1"/>
  <c r="R4011" i="1"/>
  <c r="R4010" i="1"/>
  <c r="R4009" i="1"/>
  <c r="R4008" i="1"/>
  <c r="R4007" i="1"/>
  <c r="R4006" i="1"/>
  <c r="R4005" i="1"/>
  <c r="R4004" i="1"/>
  <c r="R4003" i="1"/>
  <c r="R4002" i="1"/>
  <c r="R4001" i="1"/>
  <c r="R4000" i="1"/>
  <c r="R3999" i="1"/>
  <c r="R3998" i="1"/>
  <c r="R3997" i="1"/>
  <c r="R3996" i="1"/>
  <c r="R3995" i="1"/>
  <c r="R3994" i="1"/>
  <c r="R3993" i="1"/>
  <c r="R3992" i="1"/>
  <c r="R3991" i="1"/>
  <c r="R3990" i="1"/>
  <c r="R3989" i="1"/>
  <c r="R3988" i="1"/>
  <c r="R3987" i="1"/>
  <c r="R3986" i="1"/>
  <c r="R3985" i="1"/>
  <c r="R3984" i="1"/>
  <c r="R3983" i="1"/>
  <c r="R3982" i="1"/>
  <c r="R3981" i="1"/>
  <c r="R3980" i="1"/>
  <c r="R3979" i="1"/>
  <c r="R3978" i="1"/>
  <c r="R3977" i="1"/>
  <c r="R3976" i="1"/>
  <c r="R3975" i="1"/>
  <c r="R3974" i="1"/>
  <c r="R3973" i="1"/>
  <c r="R3972" i="1"/>
  <c r="R3971" i="1"/>
  <c r="R3970" i="1"/>
  <c r="R3969" i="1"/>
  <c r="R3968" i="1"/>
  <c r="R3967" i="1"/>
  <c r="R3966" i="1"/>
  <c r="R3965" i="1"/>
  <c r="R3964" i="1"/>
  <c r="R3963" i="1"/>
  <c r="R3962" i="1"/>
  <c r="R3961" i="1"/>
  <c r="R3960" i="1"/>
  <c r="R3959" i="1"/>
  <c r="R3958" i="1"/>
  <c r="R3957" i="1"/>
  <c r="R3956" i="1"/>
  <c r="R3955" i="1"/>
  <c r="R3954" i="1"/>
  <c r="R3953" i="1"/>
  <c r="R3952" i="1"/>
  <c r="R3951" i="1"/>
  <c r="R3950" i="1"/>
  <c r="R3949" i="1"/>
  <c r="R3948" i="1"/>
  <c r="R3947" i="1"/>
  <c r="R3946" i="1"/>
  <c r="R3945" i="1"/>
  <c r="R3944" i="1"/>
  <c r="R3943" i="1"/>
  <c r="R3942" i="1"/>
  <c r="R3941" i="1"/>
  <c r="R3940" i="1"/>
  <c r="R3939" i="1"/>
  <c r="R3938" i="1"/>
  <c r="R3937" i="1"/>
  <c r="R3936" i="1"/>
  <c r="R3935" i="1"/>
  <c r="R3934" i="1"/>
  <c r="R3933" i="1"/>
  <c r="R3932" i="1"/>
  <c r="R3931" i="1"/>
  <c r="R3930" i="1"/>
  <c r="R3929" i="1"/>
  <c r="R3928" i="1"/>
  <c r="R3927" i="1"/>
  <c r="R3926" i="1"/>
  <c r="R3925" i="1"/>
  <c r="R3924" i="1"/>
  <c r="R3923" i="1"/>
  <c r="R3922" i="1"/>
  <c r="R3921" i="1"/>
  <c r="R3920" i="1"/>
  <c r="R3919" i="1"/>
  <c r="R3918" i="1"/>
  <c r="R3917" i="1"/>
  <c r="R3916" i="1"/>
  <c r="R3915" i="1"/>
  <c r="R3914" i="1"/>
  <c r="R3913" i="1"/>
  <c r="R3912" i="1"/>
  <c r="R3911" i="1"/>
  <c r="R3910" i="1"/>
  <c r="R3909" i="1"/>
  <c r="R3908" i="1"/>
  <c r="R3907" i="1"/>
  <c r="R3906" i="1"/>
  <c r="R3905" i="1"/>
  <c r="R3904" i="1"/>
  <c r="R3903" i="1"/>
  <c r="R3902" i="1"/>
  <c r="R3901" i="1"/>
  <c r="R3900" i="1"/>
  <c r="R3899" i="1"/>
  <c r="R3898" i="1"/>
  <c r="R3897" i="1"/>
  <c r="R3896" i="1"/>
  <c r="R3895" i="1"/>
  <c r="R3894" i="1"/>
  <c r="R3893" i="1"/>
  <c r="R3892" i="1"/>
  <c r="R3891" i="1"/>
  <c r="R3890" i="1"/>
  <c r="R3889" i="1"/>
  <c r="R3888" i="1"/>
  <c r="R3887" i="1"/>
  <c r="R3886" i="1"/>
  <c r="R3885" i="1"/>
  <c r="R3884" i="1"/>
  <c r="R3883" i="1"/>
  <c r="R3882" i="1"/>
  <c r="R3881" i="1"/>
  <c r="R3880" i="1"/>
  <c r="R3879" i="1"/>
  <c r="R3878" i="1"/>
  <c r="R3877" i="1"/>
  <c r="R3876" i="1"/>
  <c r="R3875" i="1"/>
  <c r="R3874" i="1"/>
  <c r="R3873" i="1"/>
  <c r="R3872" i="1"/>
  <c r="R3871" i="1"/>
  <c r="R3870" i="1"/>
  <c r="R3869" i="1"/>
  <c r="R3868" i="1"/>
  <c r="R3867" i="1"/>
  <c r="R3866" i="1"/>
  <c r="R3865" i="1"/>
  <c r="R3864" i="1"/>
  <c r="R3863" i="1"/>
  <c r="R3862" i="1"/>
  <c r="R3861" i="1"/>
  <c r="R3860" i="1"/>
  <c r="R3859" i="1"/>
  <c r="R3858" i="1"/>
  <c r="R3857" i="1"/>
  <c r="R3856" i="1"/>
  <c r="R3855" i="1"/>
  <c r="R3854" i="1"/>
  <c r="R3853" i="1"/>
  <c r="R3852" i="1"/>
  <c r="R3851" i="1"/>
  <c r="R3850" i="1"/>
  <c r="R3849" i="1"/>
  <c r="R3848" i="1"/>
  <c r="R3847" i="1"/>
  <c r="R3846" i="1"/>
  <c r="R3845" i="1"/>
  <c r="R3844" i="1"/>
  <c r="R3843" i="1"/>
  <c r="R3842" i="1"/>
  <c r="R3841" i="1"/>
  <c r="R3840" i="1"/>
  <c r="R3839" i="1"/>
  <c r="R3838" i="1"/>
  <c r="R3837" i="1"/>
  <c r="R3836" i="1"/>
  <c r="R3835" i="1"/>
  <c r="R3834" i="1"/>
  <c r="R3833" i="1"/>
  <c r="R3832" i="1"/>
  <c r="R3831" i="1"/>
  <c r="R3830" i="1"/>
  <c r="R3829" i="1"/>
  <c r="R3828" i="1"/>
  <c r="R3827" i="1"/>
  <c r="R3826" i="1"/>
  <c r="R3825" i="1"/>
  <c r="R3824" i="1"/>
  <c r="R3823" i="1"/>
  <c r="R3822" i="1"/>
  <c r="R3821" i="1"/>
  <c r="R3820" i="1"/>
  <c r="R3819" i="1"/>
  <c r="R3818" i="1"/>
  <c r="R3817" i="1"/>
  <c r="R3816" i="1"/>
  <c r="R3815" i="1"/>
  <c r="R3814" i="1"/>
  <c r="R3813" i="1"/>
  <c r="R3812" i="1"/>
  <c r="R3811" i="1"/>
  <c r="R3810" i="1"/>
  <c r="R3809" i="1"/>
  <c r="R3808" i="1"/>
  <c r="R3807" i="1"/>
  <c r="R3806" i="1"/>
  <c r="R3805" i="1"/>
  <c r="R3804" i="1"/>
  <c r="R3803" i="1"/>
  <c r="R3802" i="1"/>
  <c r="R3801" i="1"/>
  <c r="R3800" i="1"/>
  <c r="R3799" i="1"/>
  <c r="R3798" i="1"/>
  <c r="R3797" i="1"/>
  <c r="R3796" i="1"/>
  <c r="R3795" i="1"/>
  <c r="R3794" i="1"/>
  <c r="R3793" i="1"/>
  <c r="R3792" i="1"/>
  <c r="R3791" i="1"/>
  <c r="R3790" i="1"/>
  <c r="R3789" i="1"/>
  <c r="R3788" i="1"/>
  <c r="R3787" i="1"/>
  <c r="R3786" i="1"/>
  <c r="R3785" i="1"/>
  <c r="R3784" i="1"/>
  <c r="R3783" i="1"/>
  <c r="R3782" i="1"/>
  <c r="R3781" i="1"/>
  <c r="R3780" i="1"/>
  <c r="R3779" i="1"/>
  <c r="R3778" i="1"/>
  <c r="R3777" i="1"/>
  <c r="R3776" i="1"/>
  <c r="R3775" i="1"/>
  <c r="R3774" i="1"/>
  <c r="R3773" i="1"/>
  <c r="R3772" i="1"/>
  <c r="R3771" i="1"/>
  <c r="R3770" i="1"/>
  <c r="R3769" i="1"/>
  <c r="R3768" i="1"/>
  <c r="R3767" i="1"/>
  <c r="R3766" i="1"/>
  <c r="R3765" i="1"/>
  <c r="R3764" i="1"/>
  <c r="R3763" i="1"/>
  <c r="R3762" i="1"/>
  <c r="R3761" i="1"/>
  <c r="R3760" i="1"/>
  <c r="R3759" i="1"/>
  <c r="R3758" i="1"/>
  <c r="R3757" i="1"/>
  <c r="R3756" i="1"/>
  <c r="R3755" i="1"/>
  <c r="R3754" i="1"/>
  <c r="R3753" i="1"/>
  <c r="R3752" i="1"/>
  <c r="R3751" i="1"/>
  <c r="R3750" i="1"/>
  <c r="R3749" i="1"/>
  <c r="R3748" i="1"/>
  <c r="R3747" i="1"/>
  <c r="R3746" i="1"/>
  <c r="R3745" i="1"/>
  <c r="R3744" i="1"/>
  <c r="R3743" i="1"/>
  <c r="R3742" i="1"/>
  <c r="R3741" i="1"/>
  <c r="R3740" i="1"/>
  <c r="R3739" i="1"/>
  <c r="R3738" i="1"/>
  <c r="R3737" i="1"/>
  <c r="R3736" i="1"/>
  <c r="R3735" i="1"/>
  <c r="R3734" i="1"/>
  <c r="R3733" i="1"/>
  <c r="R3732" i="1"/>
  <c r="R3731" i="1"/>
  <c r="R3730" i="1"/>
  <c r="R3729" i="1"/>
  <c r="R3728" i="1"/>
  <c r="R3727" i="1"/>
  <c r="R3726" i="1"/>
  <c r="R3725" i="1"/>
  <c r="R3724" i="1"/>
  <c r="R3723" i="1"/>
  <c r="R3722" i="1"/>
  <c r="R3721" i="1"/>
  <c r="R3720" i="1"/>
  <c r="R3719" i="1"/>
  <c r="R3718" i="1"/>
  <c r="R3717" i="1"/>
  <c r="R3716" i="1"/>
  <c r="R3715" i="1"/>
  <c r="R3714" i="1"/>
  <c r="R3713" i="1"/>
  <c r="R3712" i="1"/>
  <c r="R3711" i="1"/>
  <c r="R3710" i="1"/>
  <c r="R3709" i="1"/>
  <c r="R3708" i="1"/>
  <c r="R3707" i="1"/>
  <c r="R3706" i="1"/>
  <c r="R3705" i="1"/>
  <c r="R3704" i="1"/>
  <c r="R3703" i="1"/>
  <c r="R3702" i="1"/>
  <c r="R3701" i="1"/>
  <c r="R3700" i="1"/>
  <c r="R3699" i="1"/>
  <c r="R3698" i="1"/>
  <c r="R3697" i="1"/>
  <c r="R3696" i="1"/>
  <c r="R3695" i="1"/>
  <c r="R3694" i="1"/>
  <c r="R3693" i="1"/>
  <c r="R3692" i="1"/>
  <c r="R3691" i="1"/>
  <c r="R3690" i="1"/>
  <c r="R3689" i="1"/>
  <c r="R3688" i="1"/>
  <c r="R3687" i="1"/>
  <c r="R3686" i="1"/>
  <c r="R3685" i="1"/>
  <c r="R3684" i="1"/>
  <c r="R3683" i="1"/>
  <c r="R3682" i="1"/>
  <c r="R3681" i="1"/>
  <c r="R3680" i="1"/>
  <c r="R3679" i="1"/>
  <c r="R3678" i="1"/>
  <c r="R3677" i="1"/>
  <c r="R3676" i="1"/>
  <c r="R3675" i="1"/>
  <c r="R3674" i="1"/>
  <c r="R3673" i="1"/>
  <c r="R3672" i="1"/>
  <c r="R3671" i="1"/>
  <c r="R3670" i="1"/>
  <c r="R3669" i="1"/>
  <c r="R3668" i="1"/>
  <c r="R3667" i="1"/>
  <c r="R3666" i="1"/>
  <c r="R3665" i="1"/>
  <c r="R3664" i="1"/>
  <c r="R3663" i="1"/>
  <c r="R3662" i="1"/>
  <c r="R3661" i="1"/>
  <c r="R3660" i="1"/>
  <c r="R3659" i="1"/>
  <c r="R3658" i="1"/>
  <c r="R3657" i="1"/>
  <c r="R3656" i="1"/>
  <c r="R3655" i="1"/>
  <c r="R3654" i="1"/>
  <c r="R3653" i="1"/>
  <c r="R3652" i="1"/>
  <c r="R3651" i="1"/>
  <c r="R3650" i="1"/>
  <c r="R3649" i="1"/>
  <c r="R3648" i="1"/>
  <c r="R3647" i="1"/>
  <c r="R3646" i="1"/>
  <c r="R3645" i="1"/>
  <c r="R3644" i="1"/>
  <c r="R3643" i="1"/>
  <c r="R3642" i="1"/>
  <c r="R3641" i="1"/>
  <c r="R3640" i="1"/>
  <c r="R3639" i="1"/>
  <c r="R3638" i="1"/>
  <c r="R3637" i="1"/>
  <c r="R3636" i="1"/>
  <c r="R3635" i="1"/>
  <c r="R3634" i="1"/>
  <c r="R3633" i="1"/>
  <c r="R3632" i="1"/>
  <c r="R3631" i="1"/>
  <c r="R3630" i="1"/>
  <c r="R3629" i="1"/>
  <c r="R3628" i="1"/>
  <c r="R3627" i="1"/>
  <c r="R3626" i="1"/>
  <c r="R3625" i="1"/>
  <c r="R3624" i="1"/>
  <c r="R3623" i="1"/>
  <c r="R3622" i="1"/>
  <c r="R3621" i="1"/>
  <c r="R3620" i="1"/>
  <c r="R3619" i="1"/>
  <c r="R3618" i="1"/>
  <c r="R3617" i="1"/>
  <c r="R3616" i="1"/>
  <c r="R3615" i="1"/>
  <c r="R3614" i="1"/>
  <c r="R3613" i="1"/>
  <c r="R3612" i="1"/>
  <c r="R3611" i="1"/>
  <c r="R3610" i="1"/>
  <c r="R3609" i="1"/>
  <c r="R3608" i="1"/>
  <c r="R3607" i="1"/>
  <c r="R3606" i="1"/>
  <c r="R3605" i="1"/>
  <c r="R3604" i="1"/>
  <c r="R3603" i="1"/>
  <c r="R3602" i="1"/>
  <c r="R3601" i="1"/>
  <c r="R3600" i="1"/>
  <c r="R3599" i="1"/>
  <c r="R3598" i="1"/>
  <c r="R3597" i="1"/>
  <c r="R3596" i="1"/>
  <c r="R3595" i="1"/>
  <c r="R3594" i="1"/>
  <c r="R3593" i="1"/>
  <c r="R3592" i="1"/>
  <c r="R3591" i="1"/>
  <c r="R3590" i="1"/>
  <c r="R3589" i="1"/>
  <c r="R3588" i="1"/>
  <c r="R3587" i="1"/>
  <c r="R3586" i="1"/>
  <c r="R3585" i="1"/>
  <c r="R3584" i="1"/>
  <c r="R3583" i="1"/>
  <c r="R3582" i="1"/>
  <c r="R3581" i="1"/>
  <c r="R3580" i="1"/>
  <c r="R3579" i="1"/>
  <c r="R3578" i="1"/>
  <c r="R3577" i="1"/>
  <c r="R3576" i="1"/>
  <c r="R3575" i="1"/>
  <c r="R3574" i="1"/>
  <c r="R3573" i="1"/>
  <c r="R3572" i="1"/>
  <c r="R3571" i="1"/>
  <c r="R3570" i="1"/>
  <c r="R3569" i="1"/>
  <c r="R3568" i="1"/>
  <c r="R3567" i="1"/>
  <c r="R3566" i="1"/>
  <c r="R3565" i="1"/>
  <c r="R3564" i="1"/>
  <c r="R3563" i="1"/>
  <c r="R3562" i="1"/>
  <c r="R3561" i="1"/>
  <c r="R3560" i="1"/>
  <c r="R3559" i="1"/>
  <c r="R3558" i="1"/>
  <c r="R3557" i="1"/>
  <c r="R3556" i="1"/>
  <c r="R3555" i="1"/>
  <c r="R3554" i="1"/>
  <c r="R3553" i="1"/>
  <c r="R3552" i="1"/>
  <c r="R3551" i="1"/>
  <c r="R3550" i="1"/>
  <c r="R3549" i="1"/>
  <c r="R3548" i="1"/>
  <c r="R3547" i="1"/>
  <c r="R3546" i="1"/>
  <c r="R3545" i="1"/>
  <c r="R3544" i="1"/>
  <c r="R3543" i="1"/>
  <c r="R3542" i="1"/>
  <c r="R3541" i="1"/>
  <c r="R3540" i="1"/>
  <c r="R3539" i="1"/>
  <c r="R3538" i="1"/>
  <c r="R3537" i="1"/>
  <c r="R3536" i="1"/>
  <c r="R3535" i="1"/>
  <c r="R3534" i="1"/>
  <c r="R3533" i="1"/>
  <c r="R3532" i="1"/>
  <c r="R3531" i="1"/>
  <c r="R3530" i="1"/>
  <c r="R3529" i="1"/>
  <c r="R3528" i="1"/>
  <c r="R3527" i="1"/>
  <c r="R3526" i="1"/>
  <c r="R3525" i="1"/>
  <c r="R3524" i="1"/>
  <c r="R3523" i="1"/>
  <c r="R3522" i="1"/>
  <c r="R3521" i="1"/>
  <c r="R3520" i="1"/>
  <c r="R3519" i="1"/>
  <c r="R3518" i="1"/>
  <c r="R3517" i="1"/>
  <c r="R3516" i="1"/>
  <c r="R3515" i="1"/>
  <c r="R3514" i="1"/>
  <c r="R3513" i="1"/>
  <c r="R3512" i="1"/>
  <c r="R3511" i="1"/>
  <c r="R3510" i="1"/>
  <c r="R3509" i="1"/>
  <c r="R3508" i="1"/>
  <c r="R3507" i="1"/>
  <c r="R3506" i="1"/>
  <c r="R3505" i="1"/>
  <c r="R3504" i="1"/>
  <c r="R3503" i="1"/>
  <c r="R3502" i="1"/>
  <c r="R3501" i="1"/>
  <c r="R3500" i="1"/>
  <c r="R3499" i="1"/>
  <c r="R3498" i="1"/>
  <c r="R3497" i="1"/>
  <c r="R3496" i="1"/>
  <c r="R3495" i="1"/>
  <c r="R3494" i="1"/>
  <c r="R3493" i="1"/>
  <c r="R3492" i="1"/>
  <c r="R3491" i="1"/>
  <c r="R3490" i="1"/>
  <c r="R3489" i="1"/>
  <c r="R3488" i="1"/>
  <c r="R3487" i="1"/>
  <c r="R3486" i="1"/>
  <c r="R3485" i="1"/>
  <c r="R3484" i="1"/>
  <c r="R3483" i="1"/>
  <c r="R3482" i="1"/>
  <c r="R3481" i="1"/>
  <c r="R3480" i="1"/>
  <c r="R3479" i="1"/>
  <c r="R3478" i="1"/>
  <c r="R3477" i="1"/>
  <c r="R3476" i="1"/>
  <c r="R3475" i="1"/>
  <c r="R3474" i="1"/>
  <c r="R3473" i="1"/>
  <c r="R3472" i="1"/>
  <c r="R3471" i="1"/>
  <c r="R3470" i="1"/>
  <c r="R3469" i="1"/>
  <c r="R3468" i="1"/>
  <c r="R3467" i="1"/>
  <c r="R3466" i="1"/>
  <c r="R3465" i="1"/>
  <c r="R3464" i="1"/>
  <c r="R3463" i="1"/>
  <c r="R3462" i="1"/>
  <c r="R3461" i="1"/>
  <c r="R3460" i="1"/>
  <c r="R3459" i="1"/>
  <c r="R3458" i="1"/>
  <c r="R3457" i="1"/>
  <c r="R3456" i="1"/>
  <c r="R3455" i="1"/>
  <c r="R3454" i="1"/>
  <c r="R3453" i="1"/>
  <c r="R3452" i="1"/>
  <c r="R3451" i="1"/>
  <c r="R3450" i="1"/>
  <c r="R3449" i="1"/>
  <c r="R3448" i="1"/>
  <c r="R3447" i="1"/>
  <c r="R3446" i="1"/>
  <c r="R3445" i="1"/>
  <c r="R3444" i="1"/>
  <c r="R3443" i="1"/>
  <c r="R3442" i="1"/>
  <c r="R3441" i="1"/>
  <c r="R3440" i="1"/>
  <c r="R3439" i="1"/>
  <c r="R3438" i="1"/>
  <c r="R3437" i="1"/>
  <c r="R3436" i="1"/>
  <c r="R3435" i="1"/>
  <c r="R3434" i="1"/>
  <c r="R3433" i="1"/>
  <c r="R3432" i="1"/>
  <c r="R3431" i="1"/>
  <c r="R3430" i="1"/>
  <c r="R3429" i="1"/>
  <c r="R3428" i="1"/>
  <c r="R3427" i="1"/>
  <c r="R3426" i="1"/>
  <c r="R3425" i="1"/>
  <c r="R3424" i="1"/>
  <c r="R3423" i="1"/>
  <c r="R3422" i="1"/>
  <c r="R3421" i="1"/>
  <c r="R3420" i="1"/>
  <c r="R3419" i="1"/>
  <c r="R3418" i="1"/>
  <c r="R3417" i="1"/>
  <c r="R3416" i="1"/>
  <c r="R3415" i="1"/>
  <c r="R3414" i="1"/>
  <c r="R3413" i="1"/>
  <c r="R3412" i="1"/>
  <c r="R3411" i="1"/>
  <c r="R3410" i="1"/>
  <c r="R3409" i="1"/>
  <c r="R3408" i="1"/>
  <c r="R3407" i="1"/>
  <c r="R3406" i="1"/>
  <c r="R3405" i="1"/>
  <c r="R3404" i="1"/>
  <c r="R3403" i="1"/>
  <c r="R3402" i="1"/>
  <c r="R3401" i="1"/>
  <c r="R3400" i="1"/>
  <c r="R3399" i="1"/>
  <c r="R3398" i="1"/>
  <c r="R3397" i="1"/>
  <c r="R3396" i="1"/>
  <c r="R3395" i="1"/>
  <c r="R3394" i="1"/>
  <c r="R3393" i="1"/>
  <c r="R3392" i="1"/>
  <c r="R3391" i="1"/>
  <c r="R3390" i="1"/>
  <c r="R3389" i="1"/>
  <c r="R3388" i="1"/>
  <c r="R3387" i="1"/>
  <c r="R3386" i="1"/>
  <c r="R3385" i="1"/>
  <c r="R3384" i="1"/>
  <c r="R3383" i="1"/>
  <c r="R3382" i="1"/>
  <c r="R3381" i="1"/>
  <c r="R3380" i="1"/>
  <c r="R3379" i="1"/>
  <c r="R3378" i="1"/>
  <c r="R3377" i="1"/>
  <c r="R3376" i="1"/>
  <c r="R3375" i="1"/>
  <c r="R3374" i="1"/>
  <c r="R3373" i="1"/>
  <c r="R3372" i="1"/>
  <c r="R3371" i="1"/>
  <c r="R3370" i="1"/>
  <c r="R3369" i="1"/>
  <c r="R3368" i="1"/>
  <c r="R3367" i="1"/>
  <c r="R3366" i="1"/>
  <c r="R3365" i="1"/>
  <c r="R3364" i="1"/>
  <c r="R3363" i="1"/>
  <c r="R3362" i="1"/>
  <c r="R3361" i="1"/>
  <c r="R3360" i="1"/>
  <c r="R3359" i="1"/>
  <c r="R3358" i="1"/>
  <c r="R3357" i="1"/>
  <c r="R3356" i="1"/>
  <c r="R3355" i="1"/>
  <c r="R3354" i="1"/>
  <c r="R3353" i="1"/>
  <c r="R3352" i="1"/>
  <c r="R3351" i="1"/>
  <c r="R3350" i="1"/>
  <c r="R3349" i="1"/>
  <c r="R3348" i="1"/>
  <c r="R3347" i="1"/>
  <c r="R3346" i="1"/>
  <c r="R3345" i="1"/>
  <c r="R3344" i="1"/>
  <c r="R3343" i="1"/>
  <c r="R3342" i="1"/>
  <c r="R3341" i="1"/>
  <c r="R3340" i="1"/>
  <c r="R3339" i="1"/>
  <c r="R3338" i="1"/>
  <c r="R3337" i="1"/>
  <c r="R3336" i="1"/>
  <c r="R3335" i="1"/>
  <c r="R3334" i="1"/>
  <c r="R3333" i="1"/>
  <c r="R3332" i="1"/>
  <c r="R3331" i="1"/>
  <c r="R3330" i="1"/>
  <c r="R3329" i="1"/>
  <c r="R3328" i="1"/>
  <c r="R3327" i="1"/>
  <c r="R3326" i="1"/>
  <c r="R3325" i="1"/>
  <c r="R3324" i="1"/>
  <c r="R3323" i="1"/>
  <c r="R3322" i="1"/>
  <c r="R3321" i="1"/>
  <c r="R3320" i="1"/>
  <c r="R3319" i="1"/>
  <c r="R3318" i="1"/>
  <c r="R3317" i="1"/>
  <c r="R3316" i="1"/>
  <c r="R3315" i="1"/>
  <c r="R3314" i="1"/>
  <c r="R3313" i="1"/>
  <c r="R3312" i="1"/>
  <c r="R3311" i="1"/>
  <c r="R3310" i="1"/>
  <c r="R3309" i="1"/>
  <c r="R3308" i="1"/>
  <c r="R3307" i="1"/>
  <c r="R3306" i="1"/>
  <c r="R3305" i="1"/>
  <c r="R3304" i="1"/>
  <c r="R3303" i="1"/>
  <c r="R3302" i="1"/>
  <c r="R3301" i="1"/>
  <c r="R3300" i="1"/>
  <c r="R3299" i="1"/>
  <c r="R3298" i="1"/>
  <c r="R3297" i="1"/>
  <c r="R3296" i="1"/>
  <c r="R3295" i="1"/>
  <c r="R3294" i="1"/>
  <c r="R3293" i="1"/>
  <c r="R3292" i="1"/>
  <c r="R3291" i="1"/>
  <c r="R3290" i="1"/>
  <c r="R3289" i="1"/>
  <c r="R3288" i="1"/>
  <c r="R3287" i="1"/>
  <c r="R3286" i="1"/>
  <c r="R3285" i="1"/>
  <c r="R3284" i="1"/>
  <c r="R3283" i="1"/>
  <c r="R3282" i="1"/>
  <c r="R3281" i="1"/>
  <c r="R3280" i="1"/>
  <c r="R3279" i="1"/>
  <c r="R3278" i="1"/>
  <c r="R3277" i="1"/>
  <c r="R3276" i="1"/>
  <c r="R3275" i="1"/>
  <c r="R3274" i="1"/>
  <c r="R3273" i="1"/>
  <c r="R3272" i="1"/>
  <c r="R3271" i="1"/>
  <c r="R3270" i="1"/>
  <c r="R3269" i="1"/>
  <c r="R3268" i="1"/>
  <c r="R3267" i="1"/>
  <c r="R3266" i="1"/>
  <c r="R3265" i="1"/>
  <c r="R3264" i="1"/>
  <c r="R3263" i="1"/>
  <c r="R3262" i="1"/>
  <c r="R3261" i="1"/>
  <c r="R3260" i="1"/>
  <c r="R3259" i="1"/>
  <c r="R3258" i="1"/>
  <c r="R3257" i="1"/>
  <c r="R3256" i="1"/>
  <c r="R3255" i="1"/>
  <c r="R3254" i="1"/>
  <c r="R3253" i="1"/>
  <c r="R3252" i="1"/>
  <c r="R3251" i="1"/>
  <c r="R3250" i="1"/>
  <c r="R3249" i="1"/>
  <c r="R3248" i="1"/>
  <c r="R3247" i="1"/>
  <c r="R3246" i="1"/>
  <c r="R3245" i="1"/>
  <c r="R3244" i="1"/>
  <c r="R3243" i="1"/>
  <c r="R3242" i="1"/>
  <c r="R3241" i="1"/>
  <c r="R3240" i="1"/>
  <c r="R3239" i="1"/>
  <c r="R3238" i="1"/>
  <c r="R3237" i="1"/>
  <c r="R3236" i="1"/>
  <c r="R3235" i="1"/>
  <c r="R3234" i="1"/>
  <c r="R3233" i="1"/>
  <c r="R3232" i="1"/>
  <c r="R3231" i="1"/>
  <c r="R3230" i="1"/>
  <c r="R3229" i="1"/>
  <c r="R3228" i="1"/>
  <c r="R3227" i="1"/>
  <c r="R3226" i="1"/>
  <c r="R3225" i="1"/>
  <c r="R3224" i="1"/>
  <c r="R3223" i="1"/>
  <c r="R3222" i="1"/>
  <c r="R3221" i="1"/>
  <c r="R3220" i="1"/>
  <c r="R3219" i="1"/>
  <c r="R3218" i="1"/>
  <c r="R3217" i="1"/>
  <c r="R3216" i="1"/>
  <c r="R3215" i="1"/>
  <c r="R3214" i="1"/>
  <c r="R3213" i="1"/>
  <c r="R3212" i="1"/>
  <c r="R3211" i="1"/>
  <c r="R3210" i="1"/>
  <c r="R3209" i="1"/>
  <c r="R3208" i="1"/>
  <c r="R3207" i="1"/>
  <c r="R3206" i="1"/>
  <c r="R3205" i="1"/>
  <c r="R3204" i="1"/>
  <c r="R3203" i="1"/>
  <c r="R3202" i="1"/>
  <c r="R3201" i="1"/>
  <c r="R3200" i="1"/>
  <c r="R3199" i="1"/>
  <c r="R3198" i="1"/>
  <c r="R3197" i="1"/>
  <c r="R3196" i="1"/>
  <c r="R3195" i="1"/>
  <c r="R3194" i="1"/>
  <c r="R3193" i="1"/>
  <c r="R3192" i="1"/>
  <c r="R3191" i="1"/>
  <c r="R3190" i="1"/>
  <c r="R3189" i="1"/>
  <c r="R3188" i="1"/>
  <c r="R3187" i="1"/>
  <c r="R3186" i="1"/>
  <c r="R3185" i="1"/>
  <c r="R3184" i="1"/>
  <c r="R3183" i="1"/>
  <c r="R3182" i="1"/>
  <c r="R3181" i="1"/>
  <c r="R3180" i="1"/>
  <c r="R3179" i="1"/>
  <c r="R3178" i="1"/>
  <c r="R3177" i="1"/>
  <c r="R3176" i="1"/>
  <c r="R3175" i="1"/>
  <c r="R3174" i="1"/>
  <c r="R3173" i="1"/>
  <c r="R3172" i="1"/>
  <c r="R3171" i="1"/>
  <c r="R3170" i="1"/>
  <c r="R3169" i="1"/>
  <c r="R3168" i="1"/>
  <c r="R3167" i="1"/>
  <c r="R3166" i="1"/>
  <c r="R3165" i="1"/>
  <c r="R3164" i="1"/>
  <c r="R3163" i="1"/>
  <c r="R3162" i="1"/>
  <c r="R3161" i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45" i="1"/>
  <c r="R3144" i="1"/>
  <c r="R3143" i="1"/>
  <c r="R3142" i="1"/>
  <c r="R3141" i="1"/>
  <c r="R3140" i="1"/>
  <c r="R3139" i="1"/>
  <c r="R3138" i="1"/>
  <c r="R3137" i="1"/>
  <c r="R3136" i="1"/>
  <c r="R3135" i="1"/>
  <c r="R3134" i="1"/>
  <c r="R3133" i="1"/>
  <c r="R3132" i="1"/>
  <c r="R3131" i="1"/>
  <c r="R3130" i="1"/>
  <c r="R3129" i="1"/>
  <c r="R3128" i="1"/>
  <c r="R3127" i="1"/>
  <c r="R312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109" i="1"/>
  <c r="R3108" i="1"/>
  <c r="R3107" i="1"/>
  <c r="R3106" i="1"/>
  <c r="R3105" i="1"/>
  <c r="R3104" i="1"/>
  <c r="R3103" i="1"/>
  <c r="R3102" i="1"/>
  <c r="R3101" i="1"/>
  <c r="R3100" i="1"/>
  <c r="R3099" i="1"/>
  <c r="R3098" i="1"/>
  <c r="R3097" i="1"/>
  <c r="R3096" i="1"/>
  <c r="R3095" i="1"/>
  <c r="R3094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77" i="1"/>
  <c r="R3076" i="1"/>
  <c r="R3075" i="1"/>
  <c r="R3074" i="1"/>
  <c r="R3073" i="1"/>
  <c r="R3072" i="1"/>
  <c r="R3071" i="1"/>
  <c r="R3070" i="1"/>
  <c r="R3069" i="1"/>
  <c r="R3068" i="1"/>
  <c r="R3067" i="1"/>
  <c r="R3066" i="1"/>
  <c r="R3065" i="1"/>
  <c r="R3064" i="1"/>
  <c r="R3063" i="1"/>
  <c r="R3062" i="1"/>
  <c r="R3061" i="1"/>
  <c r="R3060" i="1"/>
  <c r="R3059" i="1"/>
  <c r="R305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41" i="1"/>
  <c r="R3040" i="1"/>
  <c r="R3039" i="1"/>
  <c r="R3038" i="1"/>
  <c r="R3037" i="1"/>
  <c r="R3036" i="1"/>
  <c r="R3035" i="1"/>
  <c r="R3034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7" i="1"/>
  <c r="R2996" i="1"/>
  <c r="R2995" i="1"/>
  <c r="R2994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7" i="1"/>
  <c r="R2956" i="1"/>
  <c r="R2955" i="1"/>
  <c r="R2954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33" i="1"/>
  <c r="R2932" i="1"/>
  <c r="R2931" i="1"/>
  <c r="R2930" i="1"/>
  <c r="R2929" i="1"/>
  <c r="R2928" i="1"/>
  <c r="R2927" i="1"/>
  <c r="R2926" i="1"/>
  <c r="R2925" i="1"/>
  <c r="R2924" i="1"/>
  <c r="R2923" i="1"/>
  <c r="R2922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901" i="1"/>
  <c r="R2900" i="1"/>
  <c r="R2899" i="1"/>
  <c r="R2898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53" i="1"/>
  <c r="R2752" i="1"/>
  <c r="R2751" i="1"/>
  <c r="R2750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619" i="1"/>
  <c r="R2618" i="1"/>
  <c r="R2617" i="1"/>
  <c r="R2616" i="1"/>
  <c r="R2615" i="1"/>
  <c r="R2614" i="1"/>
  <c r="R2613" i="1"/>
  <c r="R2612" i="1"/>
  <c r="R2611" i="1"/>
  <c r="R2610" i="1"/>
  <c r="R2609" i="1"/>
  <c r="R2608" i="1"/>
  <c r="R2607" i="1"/>
  <c r="R2606" i="1"/>
  <c r="R2605" i="1"/>
  <c r="R2604" i="1"/>
  <c r="R2603" i="1"/>
  <c r="R2602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5" i="1"/>
  <c r="R2564" i="1"/>
  <c r="R2563" i="1"/>
  <c r="R2562" i="1"/>
  <c r="R2561" i="1"/>
  <c r="R2560" i="1"/>
  <c r="R2559" i="1"/>
  <c r="R2558" i="1"/>
  <c r="R2557" i="1"/>
  <c r="R2556" i="1"/>
  <c r="R2555" i="1"/>
  <c r="R2554" i="1"/>
  <c r="R2553" i="1"/>
  <c r="R2552" i="1"/>
  <c r="R2551" i="1"/>
  <c r="R2550" i="1"/>
  <c r="R2549" i="1"/>
  <c r="R2548" i="1"/>
  <c r="R2547" i="1"/>
  <c r="R2546" i="1"/>
  <c r="R2545" i="1"/>
  <c r="R2544" i="1"/>
  <c r="R2543" i="1"/>
  <c r="R2542" i="1"/>
  <c r="R2541" i="1"/>
  <c r="R2540" i="1"/>
  <c r="R2539" i="1"/>
  <c r="R2538" i="1"/>
  <c r="R2537" i="1"/>
  <c r="R2536" i="1"/>
  <c r="R2535" i="1"/>
  <c r="R2534" i="1"/>
  <c r="R2533" i="1"/>
  <c r="R2532" i="1"/>
  <c r="R2531" i="1"/>
  <c r="R2530" i="1"/>
  <c r="R2529" i="1"/>
  <c r="R2528" i="1"/>
  <c r="R2527" i="1"/>
  <c r="R2526" i="1"/>
  <c r="R2525" i="1"/>
  <c r="R2524" i="1"/>
  <c r="R2523" i="1"/>
  <c r="R2522" i="1"/>
  <c r="R2521" i="1"/>
  <c r="R2520" i="1"/>
  <c r="R2519" i="1"/>
  <c r="R2518" i="1"/>
  <c r="R2517" i="1"/>
  <c r="R2516" i="1"/>
  <c r="R2515" i="1"/>
  <c r="R2514" i="1"/>
  <c r="R2513" i="1"/>
  <c r="R2512" i="1"/>
  <c r="R2511" i="1"/>
  <c r="R2510" i="1"/>
  <c r="R2509" i="1"/>
  <c r="R2508" i="1"/>
  <c r="R2507" i="1"/>
  <c r="R2506" i="1"/>
  <c r="R2505" i="1"/>
  <c r="R2504" i="1"/>
  <c r="R2503" i="1"/>
  <c r="R2502" i="1"/>
  <c r="R2501" i="1"/>
  <c r="R2500" i="1"/>
  <c r="R2499" i="1"/>
  <c r="R2498" i="1"/>
  <c r="R2497" i="1"/>
  <c r="R2496" i="1"/>
  <c r="R2495" i="1"/>
  <c r="R2494" i="1"/>
  <c r="R2493" i="1"/>
  <c r="R2492" i="1"/>
  <c r="R2491" i="1"/>
  <c r="R2490" i="1"/>
  <c r="R2489" i="1"/>
  <c r="R2488" i="1"/>
  <c r="R2487" i="1"/>
  <c r="R2486" i="1"/>
  <c r="R2485" i="1"/>
  <c r="R2484" i="1"/>
  <c r="R2483" i="1"/>
  <c r="R2482" i="1"/>
  <c r="R2481" i="1"/>
  <c r="R2480" i="1"/>
  <c r="R2479" i="1"/>
  <c r="R2478" i="1"/>
  <c r="R2477" i="1"/>
  <c r="R2476" i="1"/>
  <c r="R2475" i="1"/>
  <c r="R2474" i="1"/>
  <c r="R2473" i="1"/>
  <c r="R2472" i="1"/>
  <c r="R2471" i="1"/>
  <c r="R2470" i="1"/>
  <c r="R2469" i="1"/>
  <c r="R2468" i="1"/>
  <c r="R2467" i="1"/>
  <c r="R2466" i="1"/>
  <c r="R2465" i="1"/>
  <c r="R2464" i="1"/>
  <c r="R246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2402" i="1"/>
  <c r="R2401" i="1"/>
  <c r="R2400" i="1"/>
  <c r="R2399" i="1"/>
  <c r="R2398" i="1"/>
  <c r="R2397" i="1"/>
  <c r="R2396" i="1"/>
  <c r="R2395" i="1"/>
  <c r="R2394" i="1"/>
  <c r="R2393" i="1"/>
  <c r="R2392" i="1"/>
  <c r="R2391" i="1"/>
  <c r="R2390" i="1"/>
  <c r="R2389" i="1"/>
  <c r="R2388" i="1"/>
  <c r="R2387" i="1"/>
  <c r="R2386" i="1"/>
  <c r="R2385" i="1"/>
  <c r="R2384" i="1"/>
  <c r="R2383" i="1"/>
  <c r="R2382" i="1"/>
  <c r="R2381" i="1"/>
  <c r="R2380" i="1"/>
  <c r="R2379" i="1"/>
  <c r="R2378" i="1"/>
  <c r="R2377" i="1"/>
  <c r="R2376" i="1"/>
  <c r="R2375" i="1"/>
  <c r="R2374" i="1"/>
  <c r="R2373" i="1"/>
  <c r="R2372" i="1"/>
  <c r="R2371" i="1"/>
  <c r="R2370" i="1"/>
  <c r="R2369" i="1"/>
  <c r="R2368" i="1"/>
  <c r="R2367" i="1"/>
  <c r="R2366" i="1"/>
  <c r="R2365" i="1"/>
  <c r="R2364" i="1"/>
  <c r="R2363" i="1"/>
  <c r="R2362" i="1"/>
  <c r="R2361" i="1"/>
  <c r="R2360" i="1"/>
  <c r="R2359" i="1"/>
  <c r="R2358" i="1"/>
  <c r="R2357" i="1"/>
  <c r="R2356" i="1"/>
  <c r="R2355" i="1"/>
  <c r="R2354" i="1"/>
  <c r="R2353" i="1"/>
  <c r="R2352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9" i="1"/>
  <c r="R2108" i="1"/>
  <c r="R2107" i="1"/>
  <c r="R2106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9" i="1"/>
  <c r="R2068" i="1"/>
  <c r="R2067" i="1"/>
  <c r="R2066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9" i="1"/>
  <c r="R2048" i="1"/>
  <c r="R2047" i="1"/>
  <c r="R2046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9" i="1"/>
  <c r="R2028" i="1"/>
  <c r="R2027" i="1"/>
  <c r="R2026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95" i="1"/>
  <c r="R1994" i="1"/>
  <c r="R1993" i="1"/>
  <c r="R1992" i="1"/>
  <c r="R1991" i="1"/>
  <c r="R1990" i="1"/>
  <c r="R1989" i="1"/>
  <c r="R1988" i="1"/>
  <c r="R1987" i="1"/>
  <c r="R1986" i="1"/>
  <c r="R1985" i="1"/>
  <c r="R1984" i="1"/>
  <c r="R1983" i="1"/>
  <c r="R1982" i="1"/>
  <c r="R1981" i="1"/>
  <c r="R1980" i="1"/>
  <c r="R1979" i="1"/>
  <c r="R1978" i="1"/>
  <c r="R1977" i="1"/>
  <c r="R1976" i="1"/>
  <c r="R1975" i="1"/>
  <c r="R1974" i="1"/>
  <c r="R1973" i="1"/>
  <c r="R1972" i="1"/>
  <c r="R1971" i="1"/>
  <c r="R1970" i="1"/>
  <c r="R1969" i="1"/>
  <c r="R1968" i="1"/>
  <c r="R1967" i="1"/>
  <c r="R1966" i="1"/>
  <c r="R1965" i="1"/>
  <c r="R1964" i="1"/>
  <c r="R1963" i="1"/>
  <c r="R1962" i="1"/>
  <c r="R1961" i="1"/>
  <c r="R1960" i="1"/>
  <c r="R1959" i="1"/>
  <c r="R1958" i="1"/>
  <c r="R1957" i="1"/>
  <c r="R1956" i="1"/>
  <c r="R1955" i="1"/>
  <c r="R1954" i="1"/>
  <c r="R1953" i="1"/>
  <c r="R1952" i="1"/>
  <c r="R1951" i="1"/>
  <c r="R1950" i="1"/>
  <c r="R1949" i="1"/>
  <c r="R1948" i="1"/>
  <c r="R1947" i="1"/>
  <c r="R1946" i="1"/>
  <c r="R1945" i="1"/>
  <c r="R1944" i="1"/>
  <c r="R1943" i="1"/>
  <c r="R194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R2" i="1"/>
  <c r="Q2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G2" i="5" l="1"/>
  <c r="E5" i="5"/>
  <c r="F5" i="5" s="1"/>
  <c r="E4" i="5"/>
  <c r="F4" i="5" s="1"/>
  <c r="E3" i="5"/>
  <c r="F3" i="5" s="1"/>
  <c r="F2" i="5"/>
  <c r="F13" i="5"/>
  <c r="F12" i="5"/>
  <c r="F11" i="5"/>
  <c r="F10" i="5"/>
  <c r="F9" i="5"/>
  <c r="F8" i="5"/>
  <c r="F7" i="5"/>
  <c r="F6" i="5"/>
</calcChain>
</file>

<file path=xl/sharedStrings.xml><?xml version="1.0" encoding="utf-8"?>
<sst xmlns="http://schemas.openxmlformats.org/spreadsheetml/2006/main" count="28553" uniqueCount="8417">
  <si>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</si>
  <si>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</si>
  <si>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</si>
  <si>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</si>
  <si>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</si>
  <si>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</si>
  <si>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</si>
  <si>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</si>
  <si>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</si>
  <si>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</si>
  <si>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</si>
  <si>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</si>
  <si>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</si>
  <si>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</si>
  <si>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</si>
  <si>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</si>
  <si>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</si>
  <si>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</si>
  <si>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</si>
  <si>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</si>
  <si>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</si>
  <si>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</si>
  <si>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</si>
  <si>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</si>
  <si>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</si>
  <si>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</si>
  <si>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</si>
  <si>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</si>
  <si>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</si>
  <si>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</si>
  <si>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</si>
  <si>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</si>
  <si>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</si>
  <si>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</si>
  <si>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</si>
  <si>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</si>
  <si>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</si>
  <si>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</si>
  <si>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</si>
  <si>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</si>
  <si>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</si>
  <si>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</si>
  <si>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</si>
  <si>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</si>
  <si>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</si>
  <si>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</si>
  <si>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</si>
  <si>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</si>
  <si>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</si>
  <si>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</si>
  <si>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</si>
  <si>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</si>
  <si>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</si>
  <si>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</si>
  <si>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</si>
  <si>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</si>
  <si>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</si>
  <si>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</si>
  <si>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</si>
  <si>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</si>
  <si>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</si>
  <si>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</si>
  <si>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</si>
  <si>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</si>
  <si>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</si>
  <si>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</si>
  <si>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</si>
  <si>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</si>
  <si>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</si>
  <si>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</si>
  <si>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</si>
  <si>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</si>
  <si>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</si>
  <si>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</si>
  <si>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</si>
  <si>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</si>
  <si>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</si>
  <si>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</si>
  <si>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</si>
  <si>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</si>
  <si>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</si>
  <si>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</si>
  <si>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</si>
  <si>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</si>
  <si>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</si>
  <si>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</si>
  <si>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</si>
  <si>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</si>
  <si>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</si>
  <si>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</si>
  <si>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</si>
  <si>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</si>
  <si>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</si>
  <si>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</si>
  <si>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</si>
  <si>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</si>
  <si>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</si>
  <si>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</si>
  <si>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</si>
  <si>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</si>
  <si>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</si>
  <si>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</si>
  <si>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</si>
  <si>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</si>
  <si>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</si>
  <si>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</si>
  <si>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</si>
  <si>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</si>
  <si>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</si>
  <si>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</si>
  <si>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</si>
  <si>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</si>
  <si>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</si>
  <si>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</si>
  <si>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</si>
  <si>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</si>
  <si>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</si>
  <si>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</si>
  <si>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</si>
  <si>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</si>
  <si>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</si>
  <si>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</si>
  <si>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</si>
  <si>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</si>
  <si>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</si>
  <si>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</si>
  <si>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</si>
  <si>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</si>
  <si>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</si>
  <si>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</si>
  <si>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</si>
  <si>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</si>
  <si>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</si>
  <si>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</si>
  <si>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</si>
  <si>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</si>
  <si>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</si>
  <si>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</si>
  <si>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</si>
  <si>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</si>
  <si>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</si>
  <si>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</si>
  <si>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</si>
  <si>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</si>
  <si>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</si>
  <si>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</si>
  <si>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</si>
  <si>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</si>
  <si>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</si>
  <si>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</si>
  <si>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</si>
  <si>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</si>
  <si>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</si>
  <si>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</si>
  <si>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</si>
  <si>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</si>
  <si>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</si>
  <si>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</si>
  <si>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</si>
  <si>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</si>
  <si>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</si>
  <si>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</si>
  <si>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</si>
  <si>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</si>
  <si>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</si>
  <si>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</si>
  <si>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</si>
  <si>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</si>
  <si>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</si>
  <si>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</si>
  <si>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</si>
  <si>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</si>
  <si>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</si>
  <si>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</si>
  <si>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</si>
  <si>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</si>
  <si>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</si>
  <si>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</si>
  <si>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</si>
  <si>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</si>
  <si>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</si>
  <si>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</si>
  <si>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</si>
  <si>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</si>
  <si>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</si>
  <si>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</si>
  <si>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</si>
  <si>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</si>
  <si>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</si>
  <si>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</si>
  <si>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</si>
  <si>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</si>
  <si>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</si>
  <si>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</si>
  <si>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</si>
  <si>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</si>
  <si>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</si>
  <si>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</si>
  <si>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</si>
  <si>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</si>
  <si>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</si>
  <si>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</si>
  <si>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</si>
  <si>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</si>
  <si>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</si>
  <si>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</si>
  <si>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</si>
  <si>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</si>
  <si>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</si>
  <si>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</si>
  <si>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</si>
  <si>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</si>
  <si>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</si>
  <si>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</si>
  <si>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</si>
  <si>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</si>
  <si>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</si>
  <si>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</si>
  <si>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</si>
  <si>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</si>
  <si>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</si>
  <si>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</si>
  <si>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</si>
  <si>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</si>
  <si>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</si>
  <si>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</si>
  <si>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</si>
  <si>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</si>
  <si>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</si>
  <si>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</si>
  <si>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</si>
  <si>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</si>
  <si>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</si>
  <si>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</si>
  <si>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</si>
  <si>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</si>
  <si>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</si>
  <si>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</si>
  <si>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</si>
  <si>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</si>
  <si>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</si>
  <si>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</si>
  <si>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</si>
  <si>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</si>
  <si>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</si>
  <si>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</si>
  <si>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</si>
  <si>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</si>
  <si>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</si>
  <si>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</si>
  <si>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</si>
  <si>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</si>
  <si>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</si>
  <si>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</si>
  <si>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</si>
  <si>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</si>
  <si>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</si>
  <si>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</si>
  <si>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</si>
  <si>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</si>
  <si>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</si>
  <si>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</si>
  <si>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</si>
  <si>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</si>
  <si>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</si>
  <si>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</si>
  <si>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</si>
  <si>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</si>
  <si>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</si>
  <si>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</si>
  <si>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</si>
  <si>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</si>
  <si>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</si>
  <si>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</si>
  <si>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</si>
  <si>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</si>
  <si>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</si>
  <si>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</si>
  <si>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</si>
  <si>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</si>
  <si>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</si>
  <si>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</si>
  <si>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</si>
  <si>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</si>
  <si>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</si>
  <si>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</si>
  <si>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</si>
  <si>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</si>
  <si>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</si>
  <si>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</si>
  <si>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</si>
  <si>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</si>
  <si>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</si>
  <si>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</si>
  <si>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</si>
  <si>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</si>
  <si>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</si>
  <si>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</si>
  <si>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</si>
  <si>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</si>
  <si>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</si>
  <si>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</si>
  <si>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</si>
  <si>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</si>
  <si>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</si>
  <si>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</si>
  <si>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</si>
  <si>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</si>
  <si>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</si>
  <si>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</si>
  <si>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</si>
  <si>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</si>
  <si>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</si>
  <si>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</si>
  <si>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</si>
  <si>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</si>
  <si>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</si>
  <si>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</si>
  <si>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</si>
  <si>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</si>
  <si>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</si>
  <si>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</si>
  <si>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</si>
  <si>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</si>
  <si>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</si>
  <si>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</si>
  <si>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</si>
  <si>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</si>
  <si>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</si>
  <si>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</si>
  <si>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</si>
  <si>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</si>
  <si>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</si>
  <si>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</si>
  <si>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</si>
  <si>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</si>
  <si>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</si>
  <si>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</si>
  <si>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</si>
  <si>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</si>
  <si>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</si>
  <si>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</si>
  <si>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</si>
  <si>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</si>
  <si>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</si>
  <si>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</si>
  <si>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</si>
  <si>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</si>
  <si>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</si>
  <si>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</si>
  <si>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</si>
  <si>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</si>
  <si>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</si>
  <si>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</si>
  <si>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</si>
  <si>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</si>
  <si>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</si>
  <si>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</si>
  <si>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</si>
  <si>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</si>
  <si>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</si>
  <si>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</si>
  <si>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</si>
  <si>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</si>
  <si>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</si>
  <si>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</si>
  <si>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</si>
  <si>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</si>
  <si>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</si>
  <si>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</si>
  <si>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</si>
  <si>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</si>
  <si>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</si>
  <si>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</si>
  <si>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</si>
  <si>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</si>
  <si>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</si>
  <si>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</si>
  <si>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</si>
  <si>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</si>
  <si>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</si>
  <si>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</si>
  <si>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</si>
  <si>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</si>
  <si>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</si>
  <si>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</si>
  <si>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</si>
  <si>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</si>
  <si>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</si>
  <si>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</si>
  <si>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</si>
  <si>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</si>
  <si>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</si>
  <si>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</si>
  <si>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</si>
  <si>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</si>
  <si>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</si>
  <si>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</si>
  <si>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</si>
  <si>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</si>
  <si>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</si>
  <si>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</si>
  <si>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</si>
  <si>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</si>
  <si>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</si>
  <si>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</si>
  <si>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</si>
  <si>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</si>
  <si>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</si>
  <si>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</si>
  <si>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</si>
  <si>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</si>
  <si>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</si>
  <si>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</si>
  <si>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</si>
  <si>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</si>
  <si>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</si>
  <si>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</si>
  <si>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</si>
  <si>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</si>
  <si>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</si>
  <si>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</si>
  <si>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</si>
  <si>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</si>
  <si>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</si>
  <si>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</si>
  <si>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</si>
  <si>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</si>
  <si>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</si>
  <si>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</si>
  <si>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</si>
  <si>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</si>
  <si>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</si>
  <si>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</si>
  <si>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</si>
  <si>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</si>
  <si>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</si>
  <si>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</si>
  <si>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</si>
  <si>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</si>
  <si>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</si>
  <si>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</si>
  <si>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</si>
  <si>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</si>
  <si>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</si>
  <si>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</si>
  <si>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</si>
  <si>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</si>
  <si>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</si>
  <si>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</si>
  <si>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</si>
  <si>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</si>
  <si>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</si>
  <si>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</si>
  <si>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</si>
  <si>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</si>
  <si>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</si>
  <si>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</si>
  <si>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</si>
  <si>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</si>
  <si>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</si>
  <si>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</si>
  <si>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</si>
  <si>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</si>
  <si>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</si>
  <si>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</si>
  <si>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</si>
  <si>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</si>
  <si>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</si>
  <si>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</si>
  <si>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</si>
  <si>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</si>
  <si>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</si>
  <si>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</si>
  <si>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</si>
  <si>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</si>
  <si>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</si>
  <si>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</si>
  <si>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</si>
  <si>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</si>
  <si>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</si>
  <si>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</si>
  <si>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</si>
  <si>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</si>
  <si>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</si>
  <si>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</si>
  <si>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</si>
  <si>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</si>
  <si>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</si>
  <si>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</si>
  <si>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</si>
  <si>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</si>
  <si>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</si>
  <si>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</si>
  <si>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</si>
  <si>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</si>
  <si>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</si>
  <si>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</si>
  <si>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</si>
  <si>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</si>
  <si>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</si>
  <si>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</si>
  <si>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</si>
  <si>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</si>
  <si>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</si>
  <si>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</si>
  <si>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</si>
  <si>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</si>
  <si>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</si>
  <si>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</si>
  <si>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</si>
  <si>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</si>
  <si>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</si>
  <si>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</si>
  <si>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</si>
  <si>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</si>
  <si>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</si>
  <si>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</si>
  <si>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</si>
  <si>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</si>
  <si>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</si>
  <si>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</si>
  <si>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</si>
  <si>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</si>
  <si>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</si>
  <si>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</si>
  <si>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</si>
  <si>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</si>
  <si>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</si>
  <si>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</si>
  <si>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</si>
  <si>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</si>
  <si>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</si>
  <si>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</si>
  <si>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</si>
  <si>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</si>
  <si>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</si>
  <si>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</si>
  <si>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</si>
  <si>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</si>
  <si>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</si>
  <si>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</si>
  <si>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</si>
  <si>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</si>
  <si>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</si>
  <si>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</si>
  <si>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</si>
  <si>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</si>
  <si>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</si>
  <si>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</si>
  <si>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</si>
  <si>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</si>
  <si>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</si>
  <si>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</si>
  <si>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</si>
  <si>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</si>
  <si>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</si>
  <si>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</si>
  <si>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</si>
  <si>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</si>
  <si>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</si>
  <si>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</si>
  <si>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</si>
  <si>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</si>
  <si>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</si>
  <si>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</si>
  <si>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</si>
  <si>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</si>
  <si>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</si>
  <si>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</si>
  <si>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</si>
  <si>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</si>
  <si>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</si>
  <si>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</si>
  <si>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</si>
  <si>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</si>
  <si>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</si>
  <si>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</si>
  <si>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</si>
  <si>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</si>
  <si>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</si>
  <si>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</si>
  <si>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</si>
  <si>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</si>
  <si>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</si>
  <si>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</si>
  <si>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</si>
  <si>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</si>
  <si>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</si>
  <si>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</si>
  <si>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</si>
  <si>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</si>
  <si>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</si>
  <si>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</si>
  <si>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</si>
  <si>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</si>
  <si>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</si>
  <si>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</si>
  <si>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</si>
  <si>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</si>
  <si>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</si>
  <si>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</si>
  <si>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</si>
  <si>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</si>
  <si>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</si>
  <si>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</si>
  <si>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</si>
  <si>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</si>
  <si>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</si>
  <si>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</si>
  <si>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</si>
  <si>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</si>
  <si>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</si>
  <si>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</si>
  <si>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</si>
  <si>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</si>
  <si>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</si>
  <si>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</si>
  <si>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</si>
  <si>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</si>
  <si>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</si>
  <si>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</si>
  <si>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</si>
  <si>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</si>
  <si>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</si>
  <si>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</si>
  <si>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</si>
  <si>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</si>
  <si>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</si>
  <si>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</si>
  <si>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</si>
  <si>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</si>
  <si>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</si>
  <si>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</si>
  <si>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</si>
  <si>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</si>
  <si>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</si>
  <si>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</si>
  <si>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</si>
  <si>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</si>
  <si>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</si>
  <si>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</si>
  <si>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</si>
  <si>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</si>
  <si>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</si>
  <si>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</si>
  <si>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</si>
  <si>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</si>
  <si>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</si>
  <si>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</si>
  <si>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</si>
  <si>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</si>
  <si>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</si>
  <si>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</si>
  <si>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</si>
  <si>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</si>
  <si>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</si>
  <si>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</si>
  <si>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</si>
  <si>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</si>
  <si>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</si>
  <si>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</si>
  <si>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</si>
  <si>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</si>
  <si>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</si>
  <si>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</si>
  <si>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</si>
  <si>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</si>
  <si>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</si>
  <si>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</si>
  <si>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</si>
  <si>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</si>
  <si>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</si>
  <si>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</si>
  <si>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</si>
  <si>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</si>
  <si>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</si>
  <si>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</si>
  <si>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</si>
  <si>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</si>
  <si>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</si>
  <si>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</si>
  <si>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</si>
  <si>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</si>
  <si>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</si>
  <si>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</si>
  <si>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</si>
  <si>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</si>
  <si>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</si>
  <si>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</si>
  <si>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</si>
  <si>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</si>
  <si>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</si>
  <si>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</si>
  <si>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</si>
  <si>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</si>
  <si>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</si>
  <si>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</si>
  <si>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</si>
  <si>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</si>
  <si>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</si>
  <si>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</si>
  <si>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</si>
  <si>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</si>
  <si>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</si>
  <si>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</si>
  <si>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</si>
  <si>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</si>
  <si>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</si>
  <si>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</si>
  <si>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</si>
  <si>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</si>
  <si>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</si>
  <si>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</si>
  <si>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</si>
  <si>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</si>
  <si>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</si>
  <si>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</si>
  <si>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</si>
  <si>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</si>
  <si>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</si>
  <si>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</si>
  <si>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</si>
  <si>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</si>
  <si>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</si>
  <si>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</si>
  <si>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</si>
  <si>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</si>
  <si>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</si>
  <si>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</si>
  <si>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</si>
  <si>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</si>
  <si>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</si>
  <si>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</si>
  <si>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</si>
  <si>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</si>
  <si>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</si>
  <si>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</si>
  <si>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</si>
  <si>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</si>
  <si>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</si>
  <si>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</si>
  <si>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</si>
  <si>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</si>
  <si>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</si>
  <si>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</si>
  <si>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</si>
  <si>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</si>
  <si>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</si>
  <si>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</si>
  <si>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</si>
  <si>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</si>
  <si>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</si>
  <si>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</si>
  <si>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</si>
  <si>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</si>
  <si>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</si>
  <si>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</si>
  <si>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</si>
  <si>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</si>
  <si>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</si>
  <si>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</si>
  <si>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</si>
  <si>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</si>
  <si>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</si>
  <si>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</si>
  <si>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</si>
  <si>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</si>
  <si>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</si>
  <si>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</si>
  <si>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</si>
  <si>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</si>
  <si>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</si>
  <si>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</si>
  <si>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</si>
  <si>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</si>
  <si>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</si>
  <si>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</si>
  <si>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</si>
  <si>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</si>
  <si>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</si>
  <si>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</si>
  <si>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</si>
  <si>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</si>
  <si>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</si>
  <si>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</si>
  <si>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</si>
  <si>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</si>
  <si>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</si>
  <si>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</si>
  <si>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</si>
  <si>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</si>
  <si>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</si>
  <si>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</si>
  <si>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</si>
  <si>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</si>
  <si>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</si>
  <si>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</si>
  <si>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</si>
  <si>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</si>
  <si>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</si>
  <si>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</si>
  <si>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</si>
  <si>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</si>
  <si>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</si>
  <si>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</si>
  <si>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</si>
  <si>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</si>
  <si>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</si>
  <si>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</si>
  <si>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</si>
  <si>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</si>
  <si>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</si>
  <si>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</si>
  <si>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</si>
  <si>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</si>
  <si>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</si>
  <si>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</si>
  <si>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</si>
  <si>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</si>
  <si>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</si>
  <si>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</si>
  <si>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</si>
  <si>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</si>
  <si>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</si>
  <si>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</si>
  <si>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</si>
  <si>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</si>
  <si>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</si>
  <si>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</si>
  <si>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</si>
  <si>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</si>
  <si>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</si>
  <si>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</si>
  <si>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</si>
  <si>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</si>
  <si>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</si>
  <si>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</si>
  <si>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</si>
  <si>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</si>
  <si>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</si>
  <si>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</si>
  <si>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</si>
  <si>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</si>
  <si>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</si>
  <si>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</si>
  <si>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</si>
  <si>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</si>
  <si>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</si>
  <si>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</si>
  <si>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</si>
  <si>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</si>
  <si>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</si>
  <si>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</si>
  <si>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</si>
  <si>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</si>
  <si>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</si>
  <si>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</si>
  <si>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</si>
  <si>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</si>
  <si>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</si>
  <si>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</si>
  <si>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</si>
  <si>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</si>
  <si>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</si>
  <si>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</si>
  <si>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</si>
  <si>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</si>
  <si>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</si>
  <si>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</si>
  <si>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</si>
  <si>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</si>
  <si>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</si>
  <si>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</si>
  <si>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</si>
  <si>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</si>
  <si>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</si>
  <si>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</si>
  <si>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</si>
  <si>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</si>
  <si>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</si>
  <si>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</si>
  <si>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</si>
  <si>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</si>
  <si>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</si>
  <si>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</si>
  <si>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</si>
  <si>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</si>
  <si>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</si>
  <si>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</si>
  <si>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</si>
  <si>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</si>
  <si>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</si>
  <si>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</si>
  <si>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</si>
  <si>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</si>
  <si>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</si>
  <si>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</si>
  <si>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</si>
  <si>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</si>
  <si>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</si>
  <si>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</si>
  <si>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</si>
  <si>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</si>
  <si>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</si>
  <si>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</si>
  <si>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</si>
  <si>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</si>
  <si>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</si>
  <si>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</si>
  <si>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</si>
  <si>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</si>
  <si>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</si>
  <si>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</si>
  <si>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</si>
  <si>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</si>
  <si>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</si>
  <si>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</si>
  <si>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</si>
  <si>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</si>
  <si>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</si>
  <si>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</si>
  <si>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</si>
  <si>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</si>
  <si>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</si>
  <si>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</si>
  <si>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</si>
  <si>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</si>
  <si>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</si>
  <si>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</si>
  <si>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</si>
  <si>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</si>
  <si>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</si>
  <si>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</si>
  <si>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</si>
  <si>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</si>
  <si>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</si>
  <si>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</si>
  <si>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</si>
  <si>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</si>
  <si>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</si>
  <si>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</si>
  <si>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</si>
  <si>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</si>
  <si>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</si>
  <si>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</si>
  <si>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</si>
  <si>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</si>
  <si>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</si>
  <si>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</si>
  <si>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</si>
  <si>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</si>
  <si>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</si>
  <si>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</si>
  <si>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</si>
  <si>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</si>
  <si>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</si>
  <si>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</si>
  <si>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</si>
  <si>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</si>
  <si>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</si>
  <si>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</si>
  <si>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</si>
  <si>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</si>
  <si>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</si>
  <si>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</si>
  <si>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</si>
  <si>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</si>
  <si>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</si>
  <si>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</si>
  <si>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</si>
  <si>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</si>
  <si>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</si>
  <si>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</si>
  <si>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</si>
  <si>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</si>
  <si>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</si>
  <si>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</si>
  <si>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</si>
  <si>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</si>
  <si>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</si>
  <si>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</si>
  <si>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</si>
  <si>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</si>
  <si>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</si>
  <si>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</si>
  <si>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</si>
  <si>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</si>
  <si>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</si>
  <si>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</si>
  <si>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</si>
  <si>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</si>
  <si>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</si>
  <si>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</si>
  <si>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</si>
  <si>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</si>
  <si>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</si>
  <si>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</si>
  <si>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</si>
  <si>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</si>
  <si>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</si>
  <si>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</si>
  <si>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</si>
  <si>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</si>
  <si>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</si>
  <si>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</si>
  <si>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</si>
  <si>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</si>
  <si>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</si>
  <si>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</si>
  <si>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</si>
  <si>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</si>
  <si>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</si>
  <si>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</si>
  <si>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</si>
  <si>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</si>
  <si>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</si>
  <si>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</si>
  <si>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</si>
  <si>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</si>
  <si>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</si>
  <si>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</si>
  <si>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</si>
  <si>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</si>
  <si>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</si>
  <si>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</si>
  <si>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</si>
  <si>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</si>
  <si>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</si>
  <si>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</si>
  <si>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</si>
  <si>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</si>
  <si>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</si>
  <si>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</si>
  <si>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</si>
  <si>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</si>
  <si>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</si>
  <si>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</si>
  <si>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</si>
  <si>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</si>
  <si>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</si>
  <si>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</si>
  <si>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</si>
  <si>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</si>
  <si>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</si>
  <si>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</si>
  <si>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</si>
  <si>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</si>
  <si>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</si>
  <si>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</si>
  <si>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</si>
  <si>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</si>
  <si>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</si>
  <si>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</si>
  <si>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</si>
  <si>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</si>
  <si>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</si>
  <si>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</si>
  <si>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</si>
  <si>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</si>
  <si>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</si>
  <si>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</si>
  <si>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</si>
  <si>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</si>
  <si>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</si>
  <si>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</si>
  <si>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</si>
  <si>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</si>
  <si>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</si>
  <si>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</si>
  <si>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</si>
  <si>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</si>
  <si>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</si>
  <si>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</si>
  <si>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</si>
  <si>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</si>
  <si>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</si>
  <si>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</si>
  <si>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</si>
  <si>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</si>
  <si>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</si>
  <si>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</si>
  <si>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</si>
  <si>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</si>
  <si>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</si>
  <si>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</si>
  <si>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</si>
  <si>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</si>
  <si>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</si>
  <si>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</si>
  <si>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</si>
  <si>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</si>
  <si>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</si>
  <si>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</si>
  <si>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</si>
  <si>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</si>
  <si>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</si>
  <si>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</si>
  <si>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</si>
  <si>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</si>
  <si>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</si>
  <si>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</si>
  <si>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</si>
  <si>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</si>
  <si>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</si>
  <si>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</si>
  <si>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</si>
  <si>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</si>
  <si>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</si>
  <si>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</si>
  <si>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</si>
  <si>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</si>
  <si>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</si>
  <si>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</si>
  <si>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</si>
  <si>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</si>
  <si>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</si>
  <si>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</si>
  <si>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</si>
  <si>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</si>
  <si>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</si>
  <si>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</si>
  <si>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</si>
  <si>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</si>
  <si>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</si>
  <si>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</si>
  <si>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</si>
  <si>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</si>
  <si>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</si>
  <si>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</si>
  <si>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</si>
  <si>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</si>
  <si>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</si>
  <si>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</si>
  <si>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</si>
  <si>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</si>
  <si>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</si>
  <si>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</si>
  <si>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</si>
  <si>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</si>
  <si>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</si>
  <si>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</si>
  <si>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</si>
  <si>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</si>
  <si>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</si>
  <si>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</si>
  <si>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</si>
  <si>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</si>
  <si>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</si>
  <si>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</si>
  <si>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</si>
  <si>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</si>
  <si>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</si>
  <si>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</si>
  <si>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</si>
  <si>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</si>
  <si>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</si>
  <si>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</si>
  <si>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</si>
  <si>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</si>
  <si>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</si>
  <si>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</si>
  <si>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</si>
  <si>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</si>
  <si>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</si>
  <si>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</si>
  <si>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</si>
  <si>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</si>
  <si>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</si>
  <si>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</si>
  <si>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</si>
  <si>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</si>
  <si>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</si>
  <si>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</si>
  <si>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</si>
  <si>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</si>
  <si>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</si>
  <si>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</si>
  <si>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</si>
  <si>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</si>
  <si>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</si>
  <si>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</si>
  <si>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</si>
  <si>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</si>
  <si>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</si>
  <si>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</si>
  <si>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</si>
  <si>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</si>
  <si>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</si>
  <si>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</si>
  <si>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</si>
  <si>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</si>
  <si>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</si>
  <si>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</si>
  <si>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</si>
  <si>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</si>
  <si>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</si>
  <si>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</si>
  <si>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</si>
  <si>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</si>
  <si>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</si>
  <si>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</si>
  <si>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</si>
  <si>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</si>
  <si>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</si>
  <si>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</si>
  <si>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</si>
  <si>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</si>
  <si>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</si>
  <si>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</si>
  <si>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</si>
  <si>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</si>
  <si>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</si>
  <si>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</si>
  <si>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</si>
  <si>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</si>
  <si>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</si>
  <si>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</si>
  <si>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</si>
  <si>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</si>
  <si>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</si>
  <si>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</si>
  <si>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</si>
  <si>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</si>
  <si>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</si>
  <si>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</si>
  <si>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</si>
  <si>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</si>
  <si>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</si>
  <si>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</si>
  <si>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</si>
  <si>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</si>
  <si>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</si>
  <si>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</si>
  <si>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</si>
  <si>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</si>
  <si>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</si>
  <si>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</si>
  <si>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</si>
  <si>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</si>
  <si>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</si>
  <si>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</si>
  <si>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</si>
  <si>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</si>
  <si>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</si>
  <si>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</si>
  <si>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</si>
  <si>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</si>
  <si>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</si>
  <si>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</si>
  <si>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</si>
  <si>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</si>
  <si>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</si>
  <si>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</si>
  <si>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</si>
  <si>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</si>
  <si>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</si>
  <si>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</si>
  <si>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</si>
  <si>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</si>
  <si>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</si>
  <si>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</si>
  <si>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</si>
  <si>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</si>
  <si>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</si>
  <si>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</si>
  <si>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</si>
  <si>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</si>
  <si>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</si>
  <si>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</si>
  <si>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</si>
  <si>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</si>
  <si>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</si>
  <si>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</si>
  <si>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</si>
  <si>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</si>
  <si>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</si>
  <si>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</si>
  <si>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</si>
  <si>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</si>
  <si>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</si>
  <si>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</si>
  <si>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</si>
  <si>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</si>
  <si>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</si>
  <si>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</si>
  <si>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</si>
  <si>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</si>
  <si>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</si>
  <si>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</si>
  <si>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</si>
  <si>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</si>
  <si>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</si>
  <si>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</si>
  <si>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</si>
  <si>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</si>
  <si>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</si>
  <si>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</si>
  <si>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</si>
  <si>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</si>
  <si>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</si>
  <si>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</si>
  <si>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</si>
  <si>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</si>
  <si>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</si>
  <si>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</si>
  <si>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</si>
  <si>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</si>
  <si>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</si>
  <si>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</si>
  <si>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</si>
  <si>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</si>
  <si>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</si>
  <si>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</si>
  <si>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</si>
  <si>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</si>
  <si>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</si>
  <si>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</si>
  <si>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</si>
  <si>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</si>
  <si>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</si>
  <si>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</si>
  <si>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</si>
  <si>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</si>
  <si>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</si>
  <si>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</si>
  <si>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</si>
  <si>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</si>
  <si>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</si>
  <si>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</si>
  <si>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</si>
  <si>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</si>
  <si>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</si>
  <si>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</si>
  <si>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</si>
  <si>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</si>
  <si>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</si>
  <si>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</si>
  <si>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</si>
  <si>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</si>
  <si>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</si>
  <si>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</si>
  <si>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</si>
  <si>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</si>
  <si>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</si>
  <si>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</si>
  <si>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</si>
  <si>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</si>
  <si>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</si>
  <si>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</si>
  <si>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</si>
  <si>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</si>
  <si>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</si>
  <si>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</si>
  <si>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</si>
  <si>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</si>
  <si>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</si>
  <si>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</si>
  <si>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</si>
  <si>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</si>
  <si>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</si>
  <si>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</si>
  <si>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</si>
  <si>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</si>
  <si>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</si>
  <si>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</si>
  <si>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</si>
  <si>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</si>
  <si>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</si>
  <si>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</si>
  <si>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</si>
  <si>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</si>
  <si>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</si>
  <si>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</si>
  <si>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</si>
  <si>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</si>
  <si>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</si>
  <si>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</si>
  <si>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</si>
  <si>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</si>
  <si>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</si>
  <si>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</si>
  <si>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</si>
  <si>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</si>
  <si>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</si>
  <si>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</si>
  <si>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</si>
  <si>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</si>
  <si>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</si>
  <si>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</si>
  <si>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</si>
  <si>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</si>
  <si>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</si>
  <si>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</si>
  <si>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</si>
  <si>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</si>
  <si>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</si>
  <si>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</si>
  <si>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</si>
  <si>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</si>
  <si>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</si>
  <si>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</si>
  <si>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</si>
  <si>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</si>
  <si>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</si>
  <si>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</si>
  <si>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</si>
  <si>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</si>
  <si>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</si>
  <si>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</si>
  <si>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</si>
  <si>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</si>
  <si>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</si>
  <si>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</si>
  <si>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</si>
  <si>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</si>
  <si>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</si>
  <si>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</si>
  <si>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</si>
  <si>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</si>
  <si>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</si>
  <si>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</si>
  <si>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</si>
  <si>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</si>
  <si>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</si>
  <si>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</si>
  <si>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</si>
  <si>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</si>
  <si>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</si>
  <si>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</si>
  <si>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</si>
  <si>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</si>
  <si>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</si>
  <si>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</si>
  <si>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</si>
  <si>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</si>
  <si>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</si>
  <si>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</si>
  <si>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</si>
  <si>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</si>
  <si>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</si>
  <si>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</si>
  <si>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</si>
  <si>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</si>
  <si>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</si>
  <si>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</si>
  <si>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</si>
  <si>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</si>
  <si>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</si>
  <si>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</si>
  <si>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</si>
  <si>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</si>
  <si>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</si>
  <si>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</si>
  <si>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</si>
  <si>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</si>
  <si>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</si>
  <si>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</si>
  <si>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</si>
  <si>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</si>
  <si>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</si>
  <si>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</si>
  <si>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</si>
  <si>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</si>
  <si>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</si>
  <si>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</si>
  <si>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</si>
  <si>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</si>
  <si>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</si>
  <si>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</si>
  <si>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</si>
  <si>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</si>
  <si>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</si>
  <si>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</si>
  <si>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</si>
  <si>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</si>
  <si>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</si>
  <si>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</si>
  <si>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</si>
  <si>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</si>
  <si>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</si>
  <si>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</si>
  <si>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</si>
  <si>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</si>
  <si>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</si>
  <si>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</si>
  <si>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</si>
  <si>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</si>
  <si>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</si>
  <si>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</si>
  <si>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</si>
  <si>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</si>
  <si>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</si>
  <si>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</si>
  <si>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</si>
  <si>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</si>
  <si>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</si>
  <si>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</si>
  <si>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</si>
  <si>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</si>
  <si>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</si>
  <si>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</si>
  <si>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</si>
  <si>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</si>
  <si>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</si>
  <si>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</si>
  <si>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</si>
  <si>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</si>
  <si>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</si>
  <si>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</si>
  <si>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</si>
  <si>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</si>
  <si>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</si>
  <si>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</si>
  <si>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</si>
  <si>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</si>
  <si>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</si>
  <si>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</si>
  <si>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</si>
  <si>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</si>
  <si>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</si>
  <si>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</si>
  <si>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</si>
  <si>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</si>
  <si>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</si>
  <si>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</si>
  <si>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</si>
  <si>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</si>
  <si>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</si>
  <si>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</si>
  <si>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</si>
  <si>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</si>
  <si>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</si>
  <si>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</si>
  <si>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</si>
  <si>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</si>
  <si>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</si>
  <si>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</si>
  <si>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</si>
  <si>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</si>
  <si>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</si>
  <si>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</si>
  <si>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</si>
  <si>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</si>
  <si>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</si>
  <si>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</si>
  <si>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</si>
  <si>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</si>
  <si>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</si>
  <si>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</si>
  <si>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</si>
  <si>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</si>
  <si>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</si>
  <si>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</si>
  <si>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</si>
  <si>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</si>
  <si>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</si>
  <si>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</si>
  <si>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</si>
  <si>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</si>
  <si>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</si>
  <si>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</si>
  <si>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</si>
  <si>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</si>
  <si>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</si>
  <si>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</si>
  <si>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</si>
  <si>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</si>
  <si>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</si>
  <si>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</si>
  <si>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</si>
  <si>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</si>
  <si>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</si>
  <si>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</si>
  <si>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</si>
  <si>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</si>
  <si>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</si>
  <si>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</si>
  <si>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</si>
  <si>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</si>
  <si>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</si>
  <si>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</si>
  <si>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</si>
  <si>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</si>
  <si>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</si>
  <si>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</si>
  <si>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</si>
  <si>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</si>
  <si>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</si>
  <si>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</si>
  <si>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</si>
  <si>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</si>
  <si>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</si>
  <si>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</si>
  <si>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</si>
  <si>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</si>
  <si>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</si>
  <si>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</si>
  <si>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</si>
  <si>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</si>
  <si>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</si>
  <si>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</si>
  <si>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</si>
  <si>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</si>
  <si>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</si>
  <si>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</si>
  <si>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</si>
  <si>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</si>
  <si>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</si>
  <si>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</si>
  <si>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</si>
  <si>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</si>
  <si>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</si>
  <si>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</si>
  <si>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</si>
  <si>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</si>
  <si>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</si>
  <si>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</si>
  <si>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</si>
  <si>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</si>
  <si>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</si>
  <si>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</si>
  <si>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</si>
  <si>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</si>
  <si>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</si>
  <si>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</si>
  <si>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</si>
  <si>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</si>
  <si>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</si>
  <si>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</si>
  <si>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</si>
  <si>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</si>
  <si>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</si>
  <si>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</si>
  <si>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</si>
  <si>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</si>
  <si>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</si>
  <si>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</si>
  <si>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</si>
  <si>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</si>
  <si>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</si>
  <si>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</si>
  <si>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</si>
  <si>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</si>
  <si>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</si>
  <si>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</si>
  <si>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</si>
  <si>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</si>
  <si>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</si>
  <si>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</si>
  <si>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</si>
  <si>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</si>
  <si>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</si>
  <si>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</si>
  <si>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</si>
  <si>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</si>
  <si>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</si>
  <si>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</si>
  <si>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</si>
  <si>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</si>
  <si>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</si>
  <si>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</si>
  <si>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</si>
  <si>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</si>
  <si>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</si>
  <si>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</si>
  <si>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</si>
  <si>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</si>
  <si>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</si>
  <si>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</si>
  <si>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</si>
  <si>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</si>
  <si>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</si>
  <si>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</si>
  <si>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</si>
  <si>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</si>
  <si>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</si>
  <si>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</si>
  <si>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</si>
  <si>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</si>
  <si>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</si>
  <si>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</si>
  <si>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</si>
  <si>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</si>
  <si>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</si>
  <si>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</si>
  <si>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</si>
  <si>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</si>
  <si>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</si>
  <si>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</si>
  <si>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</si>
  <si>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</si>
  <si>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</si>
  <si>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</si>
  <si>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</si>
  <si>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</si>
  <si>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</si>
  <si>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</si>
  <si>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</si>
  <si>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</si>
  <si>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</si>
  <si>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</si>
  <si>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</si>
  <si>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</si>
  <si>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</si>
  <si>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</si>
  <si>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</si>
  <si>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</si>
  <si>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</si>
  <si>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</si>
  <si>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</si>
  <si>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</si>
  <si>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</si>
  <si>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</si>
  <si>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</si>
  <si>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</si>
  <si>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</si>
  <si>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</si>
  <si>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</si>
  <si>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</si>
  <si>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</si>
  <si>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</si>
  <si>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</si>
  <si>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</si>
  <si>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</si>
  <si>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</si>
  <si>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</si>
  <si>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</si>
  <si>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</si>
  <si>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</si>
  <si>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</si>
  <si>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</si>
  <si>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</si>
  <si>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</si>
  <si>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</si>
  <si>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</si>
  <si>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</si>
  <si>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</si>
  <si>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</si>
  <si>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</si>
  <si>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</si>
  <si>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</si>
  <si>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</si>
  <si>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</si>
  <si>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</si>
  <si>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</si>
  <si>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</si>
  <si>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</si>
  <si>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</si>
  <si>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</si>
  <si>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</si>
  <si>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</si>
  <si>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</si>
  <si>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</si>
  <si>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</si>
  <si>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</si>
  <si>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</si>
  <si>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</si>
  <si>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</si>
  <si>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</si>
  <si>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</si>
  <si>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</si>
  <si>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</si>
  <si>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</si>
  <si>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</si>
  <si>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</si>
  <si>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</si>
  <si>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</si>
  <si>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</si>
  <si>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</si>
  <si>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</si>
  <si>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</si>
  <si>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</si>
  <si>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</si>
  <si>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</si>
  <si>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</si>
  <si>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</si>
  <si>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</si>
  <si>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</si>
  <si>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</si>
  <si>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</si>
  <si>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</si>
  <si>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</si>
  <si>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</si>
  <si>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</si>
  <si>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</si>
  <si>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</si>
  <si>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</si>
  <si>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</si>
  <si>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</si>
  <si>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</si>
  <si>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</si>
  <si>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</si>
  <si>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</si>
  <si>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</si>
  <si>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</si>
  <si>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</si>
  <si>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</si>
  <si>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</si>
  <si>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</si>
  <si>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</si>
  <si>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</si>
  <si>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</si>
  <si>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</si>
  <si>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</si>
  <si>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</si>
  <si>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</si>
  <si>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</si>
  <si>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</si>
  <si>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</si>
  <si>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</si>
  <si>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</si>
  <si>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</si>
  <si>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</si>
  <si>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</si>
  <si>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</si>
  <si>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</si>
  <si>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</si>
  <si>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</si>
  <si>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</si>
  <si>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</si>
  <si>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</si>
  <si>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</si>
  <si>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</si>
  <si>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</si>
  <si>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</si>
  <si>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</si>
  <si>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</si>
  <si>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</si>
  <si>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</si>
  <si>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</si>
  <si>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</si>
  <si>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</si>
  <si>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</si>
  <si>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</si>
  <si>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</si>
  <si>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</si>
  <si>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</si>
  <si>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</si>
  <si>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</si>
  <si>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</si>
  <si>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</si>
  <si>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</si>
  <si>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</si>
  <si>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</si>
  <si>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</si>
  <si>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</si>
  <si>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</si>
  <si>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</si>
  <si>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</si>
  <si>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</si>
  <si>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</si>
  <si>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</si>
  <si>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</si>
  <si>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</si>
  <si>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</si>
  <si>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</si>
  <si>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</si>
  <si>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</si>
  <si>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</si>
  <si>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</si>
  <si>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</si>
  <si>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</si>
  <si>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</si>
  <si>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</si>
  <si>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</si>
  <si>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</si>
  <si>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</si>
  <si>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</si>
  <si>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</si>
  <si>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</si>
  <si>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</si>
  <si>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</si>
  <si>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</si>
  <si>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</si>
  <si>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</si>
  <si>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</si>
  <si>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</si>
  <si>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</si>
  <si>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</si>
  <si>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</si>
  <si>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</si>
  <si>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</si>
  <si>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</si>
  <si>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</si>
  <si>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</si>
  <si>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</si>
  <si>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</si>
  <si>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</si>
  <si>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</si>
  <si>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</si>
  <si>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</si>
  <si>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</si>
  <si>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</si>
  <si>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</si>
  <si>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</si>
  <si>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</si>
  <si>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</si>
  <si>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</si>
  <si>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</si>
  <si>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</si>
  <si>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</si>
  <si>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</si>
  <si>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</si>
  <si>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</si>
  <si>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</si>
  <si>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</si>
  <si>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</si>
  <si>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</si>
  <si>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</si>
  <si>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</si>
  <si>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</si>
  <si>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</si>
  <si>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</si>
  <si>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</si>
  <si>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</si>
  <si>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</si>
  <si>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</si>
  <si>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</si>
  <si>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</si>
  <si>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</si>
  <si>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</si>
  <si>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</si>
  <si>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</si>
  <si>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</si>
  <si>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</si>
  <si>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</si>
  <si>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</si>
  <si>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</si>
  <si>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</si>
  <si>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</si>
  <si>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</si>
  <si>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</si>
  <si>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</si>
  <si>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</si>
  <si>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</si>
  <si>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</si>
  <si>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</si>
  <si>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</si>
  <si>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</si>
  <si>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</si>
  <si>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</si>
  <si>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</si>
  <si>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</si>
  <si>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</si>
  <si>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</si>
  <si>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</si>
  <si>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</si>
  <si>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</si>
  <si>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</si>
  <si>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</si>
  <si>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</si>
  <si>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</si>
  <si>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</si>
  <si>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</si>
  <si>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</si>
  <si>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</si>
  <si>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</si>
  <si>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</si>
  <si>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</si>
  <si>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</si>
  <si>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</si>
  <si>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</si>
  <si>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</si>
  <si>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</si>
  <si>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</si>
  <si>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</si>
  <si>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</si>
  <si>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</si>
  <si>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</si>
  <si>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</si>
  <si>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</si>
  <si>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</si>
  <si>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</si>
  <si>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</si>
  <si>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</si>
  <si>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</si>
  <si>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</si>
  <si>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</si>
  <si>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</si>
  <si>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</si>
  <si>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</si>
  <si>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</si>
  <si>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</si>
  <si>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</si>
  <si>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</si>
  <si>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</si>
  <si>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</si>
  <si>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</si>
  <si>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</si>
  <si>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</si>
  <si>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</si>
  <si>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</si>
  <si>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</si>
  <si>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</si>
  <si>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</si>
  <si>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</si>
  <si>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</si>
  <si>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</si>
  <si>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</si>
  <si>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</si>
  <si>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</si>
  <si>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</si>
  <si>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</si>
  <si>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</si>
  <si>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</si>
  <si>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</si>
  <si>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</si>
  <si>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</si>
  <si>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</si>
  <si>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</si>
  <si>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</si>
  <si>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</si>
  <si>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</si>
  <si>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</si>
  <si>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</si>
  <si>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</si>
  <si>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</si>
  <si>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</si>
  <si>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</si>
  <si>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</si>
  <si>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</si>
  <si>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</si>
  <si>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</si>
  <si>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</si>
  <si>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</si>
  <si>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</si>
  <si>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</si>
  <si>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</si>
  <si>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</si>
  <si>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</si>
  <si>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</si>
  <si>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</si>
  <si>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</si>
  <si>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</si>
  <si>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</si>
  <si>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</si>
  <si>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</si>
  <si>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</si>
  <si>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</si>
  <si>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</si>
  <si>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</si>
  <si>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</si>
  <si>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</si>
  <si>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</si>
  <si>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</si>
  <si>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</si>
  <si>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</si>
  <si>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</si>
  <si>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</si>
  <si>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</si>
  <si>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</si>
  <si>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</si>
  <si>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</si>
  <si>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</si>
  <si>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</si>
  <si>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</si>
  <si>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</si>
  <si>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</si>
  <si>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</si>
  <si>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</si>
  <si>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</si>
  <si>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</si>
  <si>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</si>
  <si>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</si>
  <si>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</si>
  <si>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</si>
  <si>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</si>
  <si>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</si>
  <si>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</si>
  <si>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</si>
  <si>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</si>
  <si>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</si>
  <si>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</si>
  <si>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</si>
  <si>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</si>
  <si>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</si>
  <si>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</si>
  <si>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</si>
  <si>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</si>
  <si>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</si>
  <si>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</si>
  <si>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</si>
  <si>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</si>
  <si>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</si>
  <si>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</si>
  <si>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</si>
  <si>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</si>
  <si>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</si>
  <si>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</si>
  <si>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</si>
  <si>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</si>
  <si>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</si>
  <si>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</si>
  <si>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</si>
  <si>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</si>
  <si>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</si>
  <si>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</si>
  <si>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</si>
  <si>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</si>
  <si>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</si>
  <si>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</si>
  <si>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</si>
  <si>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</si>
  <si>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</si>
  <si>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</si>
  <si>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</si>
  <si>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</si>
  <si>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</si>
  <si>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</si>
  <si>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</si>
  <si>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</si>
  <si>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</si>
  <si>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</si>
  <si>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</si>
  <si>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</si>
  <si>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</si>
  <si>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</si>
  <si>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</si>
  <si>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</si>
  <si>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</si>
  <si>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</si>
  <si>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</si>
  <si>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</si>
  <si>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</si>
  <si>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</si>
  <si>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</si>
  <si>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</si>
  <si>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</si>
  <si>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</si>
  <si>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</si>
  <si>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</si>
  <si>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</si>
  <si>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</si>
  <si>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</si>
  <si>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</si>
  <si>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</si>
  <si>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</si>
  <si>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</si>
  <si>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</si>
  <si>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</si>
  <si>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</si>
  <si>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</si>
  <si>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</si>
  <si>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</si>
  <si>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</si>
  <si>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</si>
  <si>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</si>
  <si>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</si>
  <si>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</si>
  <si>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</si>
  <si>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</si>
  <si>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</si>
  <si>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</si>
  <si>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</si>
  <si>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</si>
  <si>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</si>
  <si>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</si>
  <si>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</si>
  <si>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</si>
  <si>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</si>
  <si>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</si>
  <si>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</si>
  <si>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</si>
  <si>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</si>
  <si>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</si>
  <si>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</si>
  <si>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</si>
  <si>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</si>
  <si>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</si>
  <si>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</si>
  <si>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</si>
  <si>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</si>
  <si>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</si>
  <si>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</si>
  <si>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</si>
  <si>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</si>
  <si>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</si>
  <si>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</si>
  <si>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</si>
  <si>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</si>
  <si>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</si>
  <si>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</si>
  <si>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</si>
  <si>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</si>
  <si>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</si>
  <si>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</si>
  <si>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</si>
  <si>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</si>
  <si>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</si>
  <si>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</si>
  <si>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</si>
  <si>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</si>
  <si>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</si>
  <si>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</si>
  <si>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</si>
  <si>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</si>
  <si>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</si>
  <si>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</si>
  <si>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</si>
  <si>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</si>
  <si>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</si>
  <si>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</si>
  <si>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</si>
  <si>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</si>
  <si>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</si>
  <si>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</si>
  <si>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</si>
  <si>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</si>
  <si>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</si>
  <si>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</si>
  <si>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</si>
  <si>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</si>
  <si>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</si>
  <si>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</si>
  <si>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</si>
  <si>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</si>
  <si>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</si>
  <si>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</si>
  <si>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</si>
  <si>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</si>
  <si>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</si>
  <si>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</si>
  <si>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</si>
  <si>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</si>
  <si>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</si>
  <si>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</si>
  <si>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</si>
  <si>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</si>
  <si>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</si>
  <si>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</si>
  <si>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</si>
  <si>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</si>
  <si>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</si>
  <si>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</si>
  <si>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</si>
  <si>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</si>
  <si>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</si>
  <si>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</si>
  <si>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</si>
  <si>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</si>
  <si>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</si>
  <si>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</si>
  <si>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</si>
  <si>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</si>
  <si>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</si>
  <si>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</si>
  <si>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</si>
  <si>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</si>
  <si>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</si>
  <si>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</si>
  <si>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</si>
  <si>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</si>
  <si>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</si>
  <si>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</si>
  <si>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</si>
  <si>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</si>
  <si>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</si>
  <si>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</si>
  <si>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</si>
  <si>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</si>
  <si>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</si>
  <si>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</si>
  <si>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</si>
  <si>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</si>
  <si>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</si>
  <si>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</si>
  <si>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</si>
  <si>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</si>
  <si>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</si>
  <si>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</si>
  <si>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</si>
  <si>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</si>
  <si>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</si>
  <si>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</si>
  <si>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</si>
  <si>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</si>
  <si>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</si>
  <si>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</si>
  <si>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</si>
  <si>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</si>
  <si>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</si>
  <si>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</si>
  <si>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</si>
  <si>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</si>
  <si>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</si>
  <si>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</si>
  <si>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</si>
  <si>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</si>
  <si>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</si>
  <si>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</si>
  <si>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</si>
  <si>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</si>
  <si>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</si>
  <si>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</si>
  <si>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</si>
  <si>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</si>
  <si>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</si>
  <si>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</si>
  <si>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</si>
  <si>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</si>
  <si>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</si>
  <si>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</si>
  <si>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</si>
  <si>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</si>
  <si>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</si>
  <si>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</si>
  <si>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</si>
  <si>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</si>
  <si>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</si>
  <si>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</si>
  <si>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</si>
  <si>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</si>
  <si>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</si>
  <si>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</si>
  <si>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</si>
  <si>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</si>
  <si>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</si>
  <si>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</si>
  <si>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</si>
  <si>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</si>
  <si>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</si>
  <si>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</si>
  <si>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</si>
  <si>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</si>
  <si>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</si>
  <si>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</si>
  <si>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</si>
  <si>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</si>
  <si>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</si>
  <si>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</si>
  <si>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</si>
  <si>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</si>
  <si>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</si>
  <si>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</si>
  <si>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</si>
  <si>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</si>
  <si>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</si>
  <si>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</si>
  <si>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</si>
  <si>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</si>
  <si>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</si>
  <si>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</si>
  <si>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</si>
  <si>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</si>
  <si>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</si>
  <si>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</si>
  <si>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</si>
  <si>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</si>
  <si>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</si>
  <si>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</si>
  <si>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</si>
  <si>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</si>
  <si>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</si>
  <si>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</si>
  <si>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</si>
  <si>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</si>
  <si>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</si>
  <si>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</si>
  <si>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</si>
  <si>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</si>
  <si>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</si>
  <si>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</si>
  <si>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</si>
  <si>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</si>
  <si>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</si>
  <si>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</si>
  <si>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</si>
  <si>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</si>
  <si>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</si>
  <si>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</si>
  <si>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</si>
  <si>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</si>
  <si>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</si>
  <si>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</si>
  <si>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</si>
  <si>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</si>
  <si>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</si>
  <si>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</si>
  <si>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</si>
  <si>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</si>
  <si>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</si>
  <si>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</si>
  <si>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</si>
  <si>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</si>
  <si>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</si>
  <si>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</si>
  <si>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</si>
  <si>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</si>
  <si>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</si>
  <si>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</si>
  <si>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</si>
  <si>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</si>
  <si>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</si>
  <si>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</si>
  <si>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</si>
  <si>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</si>
  <si>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</si>
  <si>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</si>
  <si>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</si>
  <si>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</si>
  <si>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</si>
  <si>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</si>
  <si>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</si>
  <si>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</si>
  <si>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</si>
  <si>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</si>
  <si>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</si>
  <si>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</si>
  <si>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</si>
  <si>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</si>
  <si>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</si>
  <si>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</si>
  <si>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</si>
  <si>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</si>
  <si>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</si>
  <si>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</si>
  <si>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</si>
  <si>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</si>
  <si>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</si>
  <si>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</si>
  <si>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</si>
  <si>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</si>
  <si>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</si>
  <si>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</si>
  <si>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</si>
  <si>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</si>
  <si>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</si>
  <si>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</si>
  <si>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</si>
  <si>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</si>
  <si>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</si>
  <si>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</si>
  <si>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</si>
  <si>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</si>
  <si>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</si>
  <si>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</si>
  <si>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</si>
  <si>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</si>
  <si>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</si>
  <si>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</si>
  <si>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</si>
  <si>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</si>
  <si>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</si>
  <si>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</si>
  <si>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</si>
  <si>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</si>
  <si>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</si>
  <si>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</si>
  <si>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</si>
  <si>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</si>
  <si>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</si>
  <si>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</si>
  <si>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</si>
  <si>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</si>
  <si>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</si>
  <si>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</si>
  <si>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</si>
  <si>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</si>
  <si>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</si>
  <si>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</si>
  <si>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</si>
  <si>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</si>
  <si>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</si>
  <si>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</si>
  <si>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</si>
  <si>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</si>
  <si>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</si>
  <si>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</si>
  <si>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</si>
  <si>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</si>
  <si>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</si>
  <si>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</si>
  <si>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</si>
  <si>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</si>
  <si>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</si>
  <si>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</si>
  <si>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</si>
  <si>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</si>
  <si>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</si>
  <si>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</si>
  <si>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</si>
  <si>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</si>
  <si>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</si>
  <si>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</si>
  <si>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</si>
  <si>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</si>
  <si>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</si>
  <si>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</si>
  <si>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</si>
  <si>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</si>
  <si>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</si>
  <si>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</si>
  <si>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</si>
  <si>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</si>
  <si>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</si>
  <si>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</si>
  <si>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</si>
  <si>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</si>
  <si>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</si>
  <si>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</si>
  <si>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</si>
  <si>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</si>
  <si>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</si>
  <si>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</si>
  <si>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</si>
  <si>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</si>
  <si>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</si>
  <si>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</si>
  <si>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</si>
  <si>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</si>
  <si>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</si>
  <si>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</si>
  <si>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</si>
  <si>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</si>
  <si>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</si>
  <si>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</si>
  <si>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</si>
  <si>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</si>
  <si>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</si>
  <si>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</si>
  <si>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</si>
  <si>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</si>
  <si>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</si>
  <si>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</si>
  <si>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</si>
  <si>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</si>
  <si>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</si>
  <si>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</si>
  <si>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</si>
  <si>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</si>
  <si>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</si>
  <si>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</si>
  <si>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</si>
  <si>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</si>
  <si>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</si>
  <si>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</si>
  <si>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</si>
  <si>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</si>
  <si>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</si>
  <si>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</si>
  <si>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</si>
  <si>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</si>
  <si>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</si>
  <si>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</si>
  <si>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</si>
  <si>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</si>
  <si>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</si>
  <si>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</si>
  <si>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</si>
  <si>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</si>
  <si>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</si>
  <si>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</si>
  <si>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</si>
  <si>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</si>
  <si>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</si>
  <si>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</si>
  <si>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</si>
  <si>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</si>
  <si>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</si>
  <si>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</si>
  <si>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</si>
  <si>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</si>
  <si>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</si>
  <si>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</si>
  <si>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</si>
  <si>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</si>
  <si>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</si>
  <si>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</si>
  <si>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</si>
  <si>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</si>
  <si>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</si>
  <si>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</si>
  <si>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</si>
  <si>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</si>
  <si>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</si>
  <si>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</si>
  <si>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</si>
  <si>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</si>
  <si>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</si>
  <si>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</si>
  <si>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</si>
  <si>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</si>
  <si>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</si>
  <si>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</si>
  <si>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</si>
  <si>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</si>
  <si>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</si>
  <si>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</si>
  <si>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</si>
  <si>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</si>
  <si>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</si>
  <si>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</si>
  <si>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</si>
  <si>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</si>
  <si>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</si>
  <si>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</si>
  <si>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</si>
  <si>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</si>
  <si>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</si>
  <si>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</si>
  <si>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</si>
  <si>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</si>
  <si>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</si>
  <si>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</si>
  <si>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</si>
  <si>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</si>
  <si>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</si>
  <si>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</si>
  <si>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</si>
  <si>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</si>
  <si>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</si>
  <si>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</si>
  <si>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</si>
  <si>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</si>
  <si>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</si>
  <si>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</si>
  <si>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</si>
  <si>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</si>
  <si>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</si>
  <si>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</si>
  <si>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</si>
  <si>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</si>
  <si>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</si>
  <si>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</si>
  <si>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</si>
  <si>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</si>
  <si>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</si>
  <si>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</si>
  <si>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</si>
  <si>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</si>
  <si>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</si>
  <si>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</si>
  <si>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</si>
  <si>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</si>
  <si>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</si>
  <si>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</si>
  <si>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</si>
  <si>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</si>
  <si>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</si>
  <si>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</si>
  <si>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</si>
  <si>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</si>
  <si>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</si>
  <si>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</si>
  <si>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</si>
  <si>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</si>
  <si>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</si>
  <si>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</si>
  <si>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</si>
  <si>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</si>
  <si>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</si>
  <si>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</si>
  <si>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</si>
  <si>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</si>
  <si>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</si>
  <si>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</si>
  <si>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</si>
  <si>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</si>
  <si>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</si>
  <si>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</si>
  <si>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</si>
  <si>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</si>
  <si>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</si>
  <si>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</si>
  <si>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</si>
  <si>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</si>
  <si>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</si>
  <si>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</si>
  <si>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</si>
  <si>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</si>
  <si>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</si>
  <si>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</si>
  <si>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</si>
  <si>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</si>
  <si>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</si>
  <si>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</si>
  <si>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</si>
  <si>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</si>
  <si>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</si>
  <si>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</si>
  <si>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</si>
  <si>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</si>
  <si>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</si>
  <si>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</si>
  <si>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</si>
  <si>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</si>
  <si>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</si>
  <si>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</si>
  <si>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</si>
  <si>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</si>
  <si>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</si>
  <si>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</si>
  <si>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</si>
  <si>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</si>
  <si>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</si>
  <si>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</si>
  <si>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</si>
  <si>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</si>
  <si>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</si>
  <si>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</si>
  <si>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</si>
  <si>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</si>
  <si>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</si>
  <si>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</si>
  <si>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</si>
  <si>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</si>
  <si>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</si>
  <si>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</si>
  <si>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</si>
  <si>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</si>
  <si>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</si>
  <si>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</si>
  <si>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</si>
  <si>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</si>
  <si>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</si>
  <si>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</si>
  <si>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</si>
  <si>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</si>
  <si>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</si>
  <si>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</si>
  <si>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</si>
  <si>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</si>
  <si>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</si>
  <si>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</si>
  <si>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</si>
  <si>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</si>
  <si>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</si>
  <si>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</si>
  <si>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</si>
  <si>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</si>
  <si>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</si>
  <si>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</si>
  <si>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</si>
  <si>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</si>
  <si>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</si>
  <si>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</si>
  <si>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</si>
  <si>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</si>
  <si>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</si>
  <si>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</si>
  <si>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</si>
  <si>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</si>
  <si>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</si>
  <si>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</si>
  <si>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</si>
  <si>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</si>
  <si>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</si>
  <si>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</si>
  <si>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</si>
  <si>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</si>
  <si>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</si>
  <si>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</si>
  <si>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</si>
  <si>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</si>
  <si>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</si>
  <si>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</si>
  <si>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</si>
  <si>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</si>
  <si>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</si>
  <si>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</si>
  <si>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</si>
  <si>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</si>
  <si>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</si>
  <si>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</si>
  <si>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</si>
  <si>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</si>
  <si>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</si>
  <si>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</si>
  <si>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</si>
  <si>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</si>
  <si>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</si>
  <si>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</si>
  <si>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</si>
  <si>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</si>
  <si>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</si>
  <si>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</si>
  <si>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</si>
  <si>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</si>
  <si>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</si>
  <si>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</si>
  <si>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</si>
  <si>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</si>
  <si>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</si>
  <si>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</si>
  <si>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</si>
  <si>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</si>
  <si>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</si>
  <si>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</si>
  <si>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</si>
  <si>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</si>
  <si>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</si>
  <si>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</si>
  <si>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</si>
  <si>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</si>
  <si>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</si>
  <si>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</si>
  <si>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</si>
  <si>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</si>
  <si>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</si>
  <si>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</si>
  <si>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</si>
  <si>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</si>
  <si>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</si>
  <si>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</si>
  <si>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</si>
  <si>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</si>
  <si>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</si>
  <si>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</si>
  <si>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</si>
  <si>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</si>
  <si>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</si>
  <si>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</si>
  <si>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</si>
  <si>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</si>
  <si>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</si>
  <si>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</si>
  <si>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</si>
  <si>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</si>
  <si>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</si>
  <si>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</si>
  <si>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</si>
  <si>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</si>
  <si>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</si>
  <si>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</si>
  <si>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</si>
  <si>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</si>
  <si>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</si>
  <si>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</si>
  <si>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</si>
  <si>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</si>
  <si>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</si>
  <si>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</si>
  <si>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</si>
  <si>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</si>
  <si>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</si>
  <si>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</si>
  <si>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</si>
  <si>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</si>
  <si>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</si>
  <si>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</si>
  <si>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</si>
  <si>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</si>
  <si>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</si>
  <si>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</si>
  <si>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</si>
  <si>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</si>
  <si>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</si>
  <si>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</si>
  <si>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</si>
  <si>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</si>
  <si>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</si>
  <si>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</si>
  <si>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</si>
  <si>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</si>
  <si>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</si>
  <si>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</si>
  <si>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</si>
  <si>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</si>
  <si>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</si>
  <si>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</si>
  <si>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</si>
  <si>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</si>
  <si>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</si>
  <si>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</si>
  <si>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</si>
  <si>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</si>
  <si>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</si>
  <si>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</si>
  <si>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</si>
  <si>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</si>
  <si>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</si>
  <si>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</si>
  <si>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</si>
  <si>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</si>
  <si>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</si>
  <si>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</si>
  <si>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</si>
  <si>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</si>
  <si>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</si>
  <si>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</si>
  <si>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</si>
  <si>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</si>
  <si>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</si>
  <si>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</si>
  <si>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</si>
  <si>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</si>
  <si>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</si>
  <si>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</si>
  <si>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</si>
  <si>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</si>
  <si>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</si>
  <si>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</si>
  <si>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</si>
  <si>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</si>
  <si>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</si>
  <si>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</si>
  <si>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</si>
  <si>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</si>
  <si>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</si>
  <si>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</si>
  <si>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</si>
  <si>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</si>
  <si>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</si>
  <si>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</si>
  <si>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</si>
  <si>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</si>
  <si>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</si>
  <si>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</si>
  <si>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</si>
  <si>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</si>
  <si>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</si>
  <si>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</si>
  <si>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</si>
  <si>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</si>
  <si>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</si>
  <si>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</si>
  <si>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</si>
  <si>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</si>
  <si>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</si>
  <si>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</si>
  <si>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</si>
  <si>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</si>
  <si>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</si>
  <si>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</si>
  <si>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</si>
  <si>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</si>
  <si>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</si>
  <si>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</si>
  <si>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</si>
  <si>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</si>
  <si>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</si>
  <si>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</si>
  <si>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</si>
  <si>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</si>
  <si>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</si>
  <si>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</si>
  <si>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</si>
  <si>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</si>
  <si>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</si>
  <si>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</si>
  <si>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</si>
  <si>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</si>
  <si>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</si>
  <si>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</si>
  <si>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</si>
  <si>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</si>
  <si>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</si>
  <si>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</si>
  <si>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</si>
  <si>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</si>
  <si>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</si>
  <si>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</si>
  <si>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</si>
  <si>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</si>
  <si>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</si>
  <si>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</si>
  <si>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</si>
  <si>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</si>
  <si>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</si>
  <si>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</si>
  <si>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</si>
  <si>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</si>
  <si>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</si>
  <si>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</si>
  <si>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</si>
  <si>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</si>
  <si>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</si>
  <si>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</si>
  <si>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</si>
  <si>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</si>
  <si>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</si>
  <si>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</si>
  <si>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</si>
  <si>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</si>
  <si>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</si>
  <si>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</si>
  <si>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</si>
  <si>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</si>
  <si>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</si>
  <si>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</si>
  <si>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</si>
  <si>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</si>
  <si>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</si>
  <si>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</si>
  <si>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</si>
  <si>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</si>
  <si>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</si>
  <si>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</si>
  <si>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</si>
  <si>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</si>
  <si>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</si>
  <si>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</si>
  <si>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</si>
  <si>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</si>
  <si>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</si>
  <si>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</si>
  <si>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</si>
  <si>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</si>
  <si>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</si>
  <si>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</si>
  <si>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</si>
  <si>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</si>
  <si>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</si>
  <si>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</si>
  <si>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</si>
  <si>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</si>
  <si>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</si>
  <si>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</si>
  <si>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</si>
  <si>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</si>
  <si>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</si>
  <si>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</si>
  <si>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</si>
  <si>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</si>
  <si>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</si>
  <si>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</si>
  <si>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</si>
  <si>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</si>
  <si>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</si>
  <si>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</si>
  <si>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</si>
  <si>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</si>
  <si>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</si>
  <si>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</si>
  <si>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</si>
  <si>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</si>
  <si>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</si>
  <si>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</si>
  <si>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</si>
  <si>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</si>
  <si>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</si>
  <si>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</si>
  <si>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</si>
  <si>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</si>
  <si>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</si>
  <si>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</si>
  <si>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</si>
  <si>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</si>
  <si>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</si>
  <si>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</si>
  <si>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</si>
  <si>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</si>
  <si>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</si>
  <si>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</si>
  <si>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</si>
  <si>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</si>
  <si>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</si>
  <si>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</si>
  <si>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</si>
  <si>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</si>
  <si>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</si>
  <si>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</si>
  <si>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</si>
  <si>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</si>
  <si>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</si>
  <si>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</si>
  <si>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</si>
  <si>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</si>
  <si>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</si>
  <si>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</si>
  <si>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</si>
  <si>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</si>
  <si>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</si>
  <si>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</si>
  <si>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</si>
  <si>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</si>
  <si>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</si>
  <si>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</si>
  <si>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</si>
  <si>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</si>
  <si>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</si>
  <si>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</si>
  <si>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</si>
  <si>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</si>
  <si>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</si>
  <si>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</si>
  <si>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</si>
  <si>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</si>
  <si>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</si>
  <si>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</si>
  <si>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</si>
  <si>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</si>
  <si>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</si>
  <si>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</si>
  <si>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</si>
  <si>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</si>
  <si>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</si>
  <si>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</si>
  <si>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</si>
  <si>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</si>
  <si>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</si>
  <si>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</si>
  <si>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</si>
  <si>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</si>
  <si>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</si>
  <si>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</si>
  <si>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</si>
  <si>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</si>
  <si>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</si>
  <si>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</si>
  <si>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</si>
  <si>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</si>
  <si>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</si>
  <si>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</si>
  <si>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</si>
  <si>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</si>
  <si>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</si>
  <si>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</si>
  <si>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</si>
  <si>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</si>
  <si>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</si>
  <si>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</si>
  <si>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</si>
  <si>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</si>
  <si>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</si>
  <si>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</si>
  <si>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</si>
  <si>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</si>
  <si>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</si>
  <si>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</si>
  <si>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</si>
  <si>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</si>
  <si>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</si>
  <si>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</si>
  <si>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</si>
  <si>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</si>
  <si>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</si>
  <si>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</si>
  <si>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</si>
  <si>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</si>
  <si>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</si>
  <si>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</si>
  <si>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</si>
  <si>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</si>
  <si>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</si>
  <si>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</si>
  <si>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</si>
  <si>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</si>
  <si>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</si>
  <si>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</si>
  <si>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</si>
  <si>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</si>
  <si>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</si>
  <si>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</si>
  <si>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</si>
  <si>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</si>
  <si>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</si>
  <si>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</si>
  <si>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</si>
  <si>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</si>
  <si>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</si>
  <si>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</si>
  <si>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</si>
  <si>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</si>
  <si>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</si>
  <si>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</si>
  <si>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</si>
  <si>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</si>
  <si>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</si>
  <si>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</si>
  <si>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</si>
  <si>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</si>
  <si>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</si>
  <si>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</si>
  <si>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</si>
  <si>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</si>
  <si>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</si>
  <si>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</si>
  <si>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</si>
  <si>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</si>
  <si>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</si>
  <si>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</si>
  <si>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</si>
  <si>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</si>
  <si>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</si>
  <si>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</si>
  <si>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</si>
  <si>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</si>
  <si>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</si>
  <si>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</si>
  <si>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</si>
  <si>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</si>
  <si>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</si>
  <si>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</si>
  <si>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</si>
  <si>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</si>
  <si>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</si>
  <si>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</si>
  <si>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</si>
  <si>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</si>
  <si>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</si>
  <si>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</si>
  <si>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</si>
  <si>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</si>
  <si>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</si>
  <si>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</si>
  <si>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</si>
  <si>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</si>
  <si>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</si>
  <si>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</si>
  <si>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</si>
  <si>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</si>
  <si>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</si>
  <si>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</si>
  <si>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</si>
  <si>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</si>
  <si>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</si>
  <si>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</si>
  <si>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</si>
  <si>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</si>
  <si>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</si>
  <si>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</si>
  <si>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</si>
  <si>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</si>
  <si>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</si>
  <si>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</si>
  <si>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</si>
  <si>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</si>
  <si>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</si>
  <si>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</si>
  <si>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</si>
  <si>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</si>
  <si>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</si>
  <si>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</si>
  <si>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</si>
  <si>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</si>
  <si>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</si>
  <si>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</si>
  <si>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</si>
  <si>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</si>
  <si>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</si>
  <si>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</si>
  <si>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</si>
  <si>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</si>
  <si>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</si>
  <si>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</si>
  <si>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</si>
  <si>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</si>
  <si>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</si>
  <si>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</si>
  <si>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</si>
  <si>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</si>
  <si>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</si>
  <si>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</si>
  <si>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</si>
  <si>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</si>
  <si>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</si>
  <si>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</si>
  <si>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</si>
  <si>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</si>
  <si>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</si>
  <si>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</si>
  <si>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</si>
  <si>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</si>
  <si>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</si>
  <si>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</si>
  <si>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</si>
  <si>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</si>
  <si>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</si>
  <si>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</si>
  <si>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</si>
  <si>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</si>
  <si>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</si>
  <si>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</si>
  <si>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</si>
  <si>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</si>
  <si>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</si>
  <si>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</si>
  <si>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</si>
  <si>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</si>
  <si>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</si>
  <si>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</si>
  <si>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</si>
  <si>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</si>
  <si>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</si>
  <si>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</si>
  <si>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</si>
  <si>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</si>
  <si>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</si>
  <si>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</si>
  <si>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</si>
  <si>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</si>
  <si>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</si>
  <si>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</si>
  <si>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</si>
  <si>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</si>
  <si>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</si>
  <si>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</si>
  <si>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</si>
  <si>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</si>
  <si>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</si>
  <si>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</si>
  <si>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</si>
  <si>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</si>
  <si>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</si>
  <si>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</si>
  <si>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</si>
  <si>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</si>
  <si>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</si>
  <si>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</si>
  <si>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</si>
  <si>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</si>
  <si>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</si>
  <si>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</si>
  <si>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</si>
  <si>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</si>
  <si>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</si>
  <si>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</si>
  <si>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</si>
  <si>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</si>
  <si>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</si>
  <si>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</si>
  <si>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</si>
  <si>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</si>
  <si>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</si>
  <si>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</si>
  <si>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</si>
  <si>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</si>
  <si>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</si>
  <si>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</si>
  <si>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</si>
  <si>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</si>
  <si>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</si>
  <si>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</si>
  <si>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</si>
  <si>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</si>
  <si>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</si>
  <si>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</si>
  <si>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</si>
  <si>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</si>
  <si>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</si>
  <si>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</si>
  <si>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</si>
  <si>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</si>
  <si>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</si>
  <si>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</si>
  <si>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</si>
  <si>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</si>
  <si>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</si>
  <si>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</si>
  <si>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</si>
  <si>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</si>
  <si>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</si>
  <si>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</si>
  <si>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</si>
  <si>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</si>
  <si>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</si>
  <si>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</si>
  <si>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</si>
  <si>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</si>
  <si>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</si>
  <si>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</si>
  <si>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</si>
  <si>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</si>
  <si>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</si>
  <si>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</si>
  <si>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</si>
  <si>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</si>
  <si>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</si>
  <si>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</si>
  <si>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</si>
  <si>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</si>
  <si>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</si>
  <si>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</si>
  <si>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</si>
  <si>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</si>
  <si>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</si>
  <si>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</si>
  <si>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</si>
  <si>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</si>
  <si>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</si>
  <si>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</si>
  <si>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</si>
  <si>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</si>
  <si>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</si>
  <si>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</si>
  <si>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</si>
  <si>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</si>
  <si>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</si>
  <si>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</si>
  <si>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</si>
  <si>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</si>
  <si>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</si>
  <si>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</si>
  <si>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</si>
  <si>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</si>
  <si>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</si>
  <si>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</si>
  <si>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</si>
  <si>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</si>
  <si>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</si>
  <si>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</si>
  <si>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</si>
  <si>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</si>
  <si>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</si>
  <si>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</si>
  <si>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</si>
  <si>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</si>
  <si>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</si>
  <si>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</si>
  <si>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</si>
  <si>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</si>
  <si>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</si>
  <si>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</si>
  <si>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</si>
  <si>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</si>
  <si>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</si>
  <si>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</si>
  <si>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</si>
  <si>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</si>
  <si>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</si>
  <si>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</si>
  <si>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</si>
  <si>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</si>
  <si>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</si>
  <si>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</si>
  <si>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</si>
  <si>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</si>
  <si>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</si>
  <si>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</si>
  <si>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</si>
  <si>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</si>
  <si>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</si>
  <si>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</si>
  <si>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</si>
  <si>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</si>
  <si>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</si>
  <si>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</si>
  <si>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</si>
  <si>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</si>
  <si>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</si>
  <si>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</si>
  <si>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</si>
  <si>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</si>
  <si>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</si>
  <si>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</si>
  <si>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</si>
  <si>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</si>
  <si>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</si>
  <si>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</si>
  <si>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</si>
  <si>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</si>
  <si>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</si>
  <si>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</si>
  <si>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</si>
  <si>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</si>
  <si>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</si>
  <si>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</si>
  <si>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</si>
  <si>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</si>
  <si>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</si>
  <si>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</si>
  <si>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</si>
  <si>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</si>
  <si>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</si>
  <si>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</si>
  <si>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</si>
  <si>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</si>
  <si>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</si>
  <si>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</si>
  <si>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</si>
  <si>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</si>
  <si>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</si>
  <si>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</si>
  <si>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</si>
  <si>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</si>
  <si>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</si>
  <si>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</si>
  <si>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</si>
  <si>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</si>
  <si>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</si>
  <si>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</si>
  <si>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</si>
  <si>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</si>
  <si>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</si>
  <si>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</si>
  <si>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</si>
  <si>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</si>
  <si>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</si>
  <si>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</si>
  <si>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</si>
  <si>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</si>
  <si>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</si>
  <si>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</si>
  <si>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</si>
  <si>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</si>
  <si>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</si>
  <si>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</si>
  <si>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</si>
  <si>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</si>
  <si>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</si>
  <si>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</si>
  <si>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</si>
  <si>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</si>
  <si>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</si>
  <si>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</si>
  <si>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</si>
  <si>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</si>
  <si>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</si>
  <si>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</si>
  <si>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</si>
  <si>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</si>
  <si>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</si>
  <si>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</si>
  <si>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</si>
  <si>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</si>
  <si>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</si>
  <si>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</si>
  <si>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</si>
  <si>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</si>
  <si>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</si>
  <si>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</si>
  <si>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</si>
  <si>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</si>
  <si>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</si>
  <si>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</si>
  <si>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</si>
  <si>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</si>
  <si>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</si>
  <si>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</si>
  <si>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</si>
  <si>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</si>
  <si>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</si>
  <si>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</si>
  <si>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</si>
  <si>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</si>
  <si>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</si>
  <si>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</si>
  <si>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</si>
  <si>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</si>
  <si>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</si>
  <si>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</si>
  <si>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</si>
  <si>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</si>
  <si>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</si>
  <si>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</si>
  <si>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</si>
  <si>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</si>
  <si>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</si>
  <si>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</si>
  <si>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</si>
  <si>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</si>
  <si>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</si>
  <si>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</si>
  <si>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</si>
  <si>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</si>
  <si>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</si>
  <si>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</si>
  <si>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</si>
  <si>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</si>
  <si>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</si>
  <si>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</si>
  <si>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</si>
  <si>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</si>
  <si>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</si>
  <si>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</si>
  <si>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</si>
  <si>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</si>
  <si>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</si>
  <si>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</si>
  <si>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</si>
  <si>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</si>
  <si>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</si>
  <si>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</si>
  <si>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</si>
  <si>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</si>
  <si>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</si>
  <si>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</si>
  <si>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</si>
  <si>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</si>
  <si>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</si>
  <si>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</si>
  <si>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</si>
  <si>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</si>
  <si>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</si>
  <si>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</si>
  <si>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</si>
  <si>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</si>
  <si>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</si>
  <si>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</si>
  <si>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</si>
  <si>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</si>
  <si>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</si>
  <si>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</si>
  <si>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</si>
  <si>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</si>
  <si>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</si>
  <si>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</si>
  <si>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</si>
  <si>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</si>
  <si>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</si>
  <si>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</si>
  <si>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</si>
  <si>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</si>
  <si>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</si>
  <si>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</si>
  <si>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</si>
  <si>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</si>
  <si>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</si>
  <si>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</si>
  <si>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</si>
  <si>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</si>
  <si>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</si>
  <si>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</si>
  <si>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</si>
  <si>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</si>
  <si>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</si>
  <si>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</si>
  <si>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</si>
  <si>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</si>
  <si>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</si>
  <si>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</si>
  <si>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</si>
  <si>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</si>
  <si>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</si>
  <si>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</si>
  <si>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</si>
  <si>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</si>
  <si>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</si>
  <si>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</si>
  <si>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</si>
  <si>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</si>
  <si>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</si>
  <si>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</si>
  <si>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</si>
  <si>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</si>
  <si>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</si>
  <si>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</si>
  <si>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</si>
  <si>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</si>
  <si>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</si>
  <si>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</si>
  <si>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</si>
  <si>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</si>
  <si>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</si>
  <si>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</si>
  <si>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</si>
  <si>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</si>
  <si>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</si>
  <si>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</si>
  <si>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</si>
  <si>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</si>
  <si>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</si>
  <si>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</si>
  <si>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</si>
  <si>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</si>
  <si>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</si>
  <si>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</si>
  <si>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</si>
  <si>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</si>
  <si>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</si>
  <si>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</si>
  <si>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</si>
  <si>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</si>
  <si>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</si>
  <si>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</si>
  <si>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</si>
  <si>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</si>
  <si>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</si>
  <si>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</si>
  <si>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</si>
  <si>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</si>
  <si>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</si>
  <si>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</si>
  <si>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</si>
  <si>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</si>
  <si>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</si>
  <si>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</si>
  <si>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</si>
  <si>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</si>
  <si>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</si>
  <si>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</si>
  <si>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</si>
  <si>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</si>
  <si>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</si>
  <si>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</si>
  <si>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</si>
  <si>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</si>
  <si>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</si>
  <si>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</si>
  <si>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</si>
  <si>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</si>
  <si>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</si>
  <si>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</si>
  <si>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</si>
  <si>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</si>
  <si>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</si>
  <si>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</si>
  <si>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</si>
  <si>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</si>
  <si>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</si>
  <si>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</si>
  <si>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</si>
  <si>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</si>
  <si>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</si>
  <si>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</si>
  <si>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</si>
  <si>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</si>
  <si>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</si>
  <si>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</si>
  <si>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</si>
  <si>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</si>
  <si>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</si>
  <si>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</si>
  <si>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</si>
  <si>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</si>
  <si>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</si>
  <si>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</si>
  <si>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</si>
  <si>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</si>
  <si>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</si>
  <si>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</si>
  <si>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</si>
  <si>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</si>
  <si>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</si>
  <si>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</si>
  <si>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</si>
  <si>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</si>
  <si>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</si>
  <si>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</si>
  <si>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</si>
  <si>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</si>
  <si>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</si>
  <si>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</si>
  <si>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</si>
  <si>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</si>
  <si>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</si>
  <si>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</si>
  <si>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</si>
  <si>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</si>
  <si>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</si>
  <si>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</si>
  <si>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</si>
  <si>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</si>
  <si>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</si>
  <si>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</si>
  <si>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</si>
  <si>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</si>
  <si>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</si>
  <si>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</si>
  <si>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</si>
  <si>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</si>
  <si>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</si>
  <si>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</si>
  <si>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</si>
  <si>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</si>
  <si>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</si>
  <si>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</si>
  <si>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</si>
  <si>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</si>
  <si>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</si>
  <si>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</si>
  <si>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</si>
  <si>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</si>
  <si>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</si>
  <si>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</si>
  <si>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</si>
  <si>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</si>
  <si>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</si>
  <si>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</si>
  <si>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</si>
  <si>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</si>
  <si>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</si>
  <si>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</si>
  <si>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</si>
  <si>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</si>
  <si>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</si>
  <si>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</si>
  <si>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</si>
  <si>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</si>
  <si>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</si>
  <si>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</si>
  <si>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</si>
  <si>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</si>
  <si>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</si>
  <si>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</si>
  <si>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</si>
  <si>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</si>
  <si>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</si>
  <si>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</si>
  <si>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</si>
  <si>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</si>
  <si>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</si>
  <si>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</si>
  <si>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</si>
  <si>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</si>
  <si>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</si>
  <si>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</si>
  <si>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</si>
  <si>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</si>
  <si>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</si>
  <si>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</si>
  <si>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</si>
  <si>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</si>
  <si>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</si>
  <si>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</si>
  <si>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</si>
  <si>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</si>
  <si>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</si>
  <si>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</si>
  <si>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</si>
  <si>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</si>
  <si>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</si>
  <si>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</si>
  <si>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</si>
  <si>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</si>
  <si>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</si>
  <si>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</si>
  <si>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</si>
  <si>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</si>
  <si>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</si>
  <si>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</si>
  <si>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</si>
  <si>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</si>
  <si>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</si>
  <si>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</si>
  <si>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</si>
  <si>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</si>
  <si>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</si>
  <si>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</si>
  <si>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</si>
  <si>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</si>
  <si>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</si>
  <si>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</si>
  <si>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</si>
  <si>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</si>
  <si>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</si>
  <si>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</si>
  <si>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</si>
  <si>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</si>
  <si>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</si>
  <si>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</si>
  <si>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</si>
  <si>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</si>
  <si>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</si>
  <si>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</si>
  <si>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</si>
  <si>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</si>
  <si>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</si>
  <si>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</si>
  <si>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</si>
  <si>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</si>
  <si>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</si>
  <si>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</si>
  <si>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</si>
  <si>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</si>
  <si>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</si>
  <si>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</si>
  <si>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</si>
  <si>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</si>
  <si>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</si>
  <si>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</si>
  <si>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</si>
  <si>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</si>
  <si>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</si>
  <si>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</si>
  <si>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</si>
  <si>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</si>
  <si>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</si>
  <si>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</si>
  <si>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</si>
  <si>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</si>
  <si>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</si>
  <si>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</si>
  <si>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</si>
  <si>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</si>
  <si>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</si>
  <si>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</si>
  <si>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</si>
  <si>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</si>
  <si>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</si>
  <si>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</si>
  <si>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</si>
  <si>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</si>
  <si>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</si>
  <si>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</si>
  <si>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</si>
  <si>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</si>
  <si>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</si>
  <si>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</si>
  <si>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</si>
  <si>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</si>
  <si>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</si>
  <si>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</si>
  <si>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</si>
  <si>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</si>
  <si>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</si>
  <si>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</si>
  <si>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</si>
  <si>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</si>
  <si>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</si>
  <si>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</si>
  <si>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</si>
  <si>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</si>
  <si>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</si>
  <si>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</si>
  <si>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</si>
  <si>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</si>
  <si>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</si>
  <si>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</si>
  <si>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</si>
  <si>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</si>
  <si>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</si>
  <si>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</si>
  <si>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</si>
  <si>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</si>
  <si>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</si>
  <si>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</si>
  <si>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</si>
  <si>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</si>
  <si>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</si>
  <si>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</si>
  <si>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</si>
  <si>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</si>
  <si>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</si>
  <si>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</si>
  <si>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</si>
  <si>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</si>
  <si>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</si>
  <si>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</si>
  <si>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</si>
  <si>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</si>
  <si>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</si>
  <si>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</si>
  <si>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</si>
  <si>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</si>
  <si>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</si>
  <si>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</si>
  <si>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</si>
  <si>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</si>
  <si>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</si>
  <si>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</si>
  <si>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</si>
  <si>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</si>
  <si>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</si>
  <si>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</si>
  <si>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</si>
  <si>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</si>
  <si>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</si>
  <si>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</si>
  <si>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</si>
  <si>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</si>
  <si>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</si>
  <si>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</si>
  <si>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</si>
  <si>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</si>
  <si>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</si>
  <si>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</si>
  <si>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</si>
  <si>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</si>
  <si>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</si>
  <si>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</si>
  <si>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</si>
  <si>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</si>
  <si>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</si>
  <si>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</si>
  <si>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</si>
  <si>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</si>
  <si>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</si>
  <si>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</si>
  <si>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</si>
  <si>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</si>
  <si>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</si>
  <si>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</si>
  <si>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</si>
  <si>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</si>
  <si>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</si>
  <si>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</si>
  <si>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</si>
  <si>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</si>
  <si>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</si>
  <si>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</si>
  <si>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</si>
  <si>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</si>
  <si>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</si>
  <si>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</si>
  <si>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</si>
  <si>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</si>
  <si>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</si>
  <si>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</si>
  <si>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</si>
  <si>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</si>
  <si>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</si>
  <si>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</si>
  <si>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</si>
  <si>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</si>
  <si>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</si>
  <si>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</si>
  <si>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</si>
  <si>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</si>
  <si>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</si>
  <si>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</si>
  <si>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</si>
  <si>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</si>
  <si>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</si>
  <si>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</si>
  <si>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</si>
  <si>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</si>
  <si>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</si>
  <si>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</si>
  <si>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</si>
  <si>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</si>
  <si>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</si>
  <si>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</si>
  <si>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</si>
  <si>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</si>
  <si>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</si>
  <si>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</si>
  <si>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</si>
  <si>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</si>
  <si>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</si>
  <si>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</si>
  <si>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</si>
  <si>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</si>
  <si>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</si>
  <si>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</si>
  <si>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</si>
  <si>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</si>
  <si>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</si>
  <si>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</si>
  <si>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</si>
  <si>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</si>
  <si>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</si>
  <si>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</si>
  <si>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</si>
  <si>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</si>
  <si>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</si>
  <si>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</si>
  <si>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</si>
  <si>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</si>
  <si>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</si>
  <si>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</si>
  <si>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</si>
  <si>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</si>
  <si>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</si>
  <si>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</si>
  <si>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</si>
  <si>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</si>
  <si>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</si>
  <si>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</si>
  <si>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</si>
  <si>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</si>
  <si>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</si>
  <si>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</si>
  <si>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</si>
  <si>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</si>
  <si>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</si>
  <si>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</si>
  <si>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</si>
  <si>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</si>
  <si>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</si>
  <si>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</si>
  <si>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</si>
  <si>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</si>
  <si>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</si>
  <si>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</si>
  <si>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</si>
  <si>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</si>
  <si>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</si>
  <si>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</si>
  <si>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</si>
  <si>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</si>
  <si>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</si>
  <si>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</si>
  <si>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</si>
  <si>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</si>
  <si>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</si>
  <si>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</si>
  <si>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</si>
  <si>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</si>
  <si>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</si>
  <si>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</si>
  <si>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</si>
  <si>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</si>
  <si>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</si>
  <si>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</si>
  <si>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</si>
  <si>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</si>
  <si>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</si>
  <si>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</si>
  <si>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</si>
  <si>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</si>
  <si>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</si>
  <si>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</si>
  <si>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</si>
  <si>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</si>
  <si>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</si>
  <si>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</si>
  <si>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</si>
  <si>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</si>
  <si>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</si>
  <si>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</si>
  <si>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</si>
  <si>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</si>
  <si>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</si>
  <si>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</si>
  <si>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</si>
  <si>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</si>
  <si>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</si>
  <si>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</si>
  <si>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</si>
  <si>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</si>
  <si>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</si>
  <si>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</si>
  <si>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</si>
  <si>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</si>
  <si>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</si>
  <si>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</si>
  <si>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</si>
  <si>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</si>
  <si>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</si>
  <si>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</si>
  <si>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</si>
  <si>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</si>
  <si>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</si>
  <si>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</si>
  <si>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</si>
  <si>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</si>
  <si>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</si>
  <si>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</si>
  <si>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</si>
  <si>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</si>
  <si>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</si>
  <si>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</si>
  <si>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</si>
  <si>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</si>
  <si>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</si>
  <si>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</si>
  <si>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</si>
  <si>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</si>
  <si>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</si>
  <si>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</si>
  <si>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</si>
  <si>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</si>
  <si>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</si>
  <si>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</si>
  <si>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</si>
  <si>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</si>
  <si>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</si>
  <si>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</si>
  <si>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</si>
  <si>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</si>
  <si>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</si>
  <si>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</si>
  <si>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</si>
  <si>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</si>
  <si>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</si>
  <si>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</si>
  <si>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</si>
  <si>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</si>
  <si>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</si>
  <si>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</si>
  <si>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</si>
  <si>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</si>
  <si>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</si>
  <si>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</si>
  <si>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</si>
  <si>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</si>
  <si>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</si>
  <si>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</si>
  <si>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</si>
  <si>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</si>
  <si>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</si>
  <si>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</si>
  <si>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</si>
  <si>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</si>
  <si>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</si>
  <si>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</si>
  <si>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</si>
  <si>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</si>
  <si>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</si>
  <si>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</si>
  <si>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</si>
  <si>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</si>
  <si>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</si>
  <si>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</si>
  <si>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</si>
  <si>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</si>
  <si>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</si>
  <si>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</si>
  <si>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</si>
  <si>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</si>
  <si>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</si>
  <si>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</si>
  <si>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</si>
  <si>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</si>
  <si>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</si>
  <si>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</si>
  <si>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</si>
  <si>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</si>
  <si>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</si>
  <si>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</si>
  <si>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</si>
  <si>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</si>
  <si>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</si>
  <si>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</si>
  <si>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</si>
  <si>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</si>
  <si>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</si>
  <si>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</si>
  <si>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</si>
  <si>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</si>
  <si>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</si>
  <si>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</si>
  <si>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</si>
  <si>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</si>
  <si>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</si>
  <si>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</si>
  <si>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</si>
  <si>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</si>
  <si>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</si>
  <si>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</si>
  <si>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</si>
  <si>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</si>
  <si>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</si>
  <si>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</si>
  <si>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</si>
  <si>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</si>
  <si>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</si>
  <si>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</si>
  <si>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</si>
  <si>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</si>
  <si>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</si>
  <si>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</si>
  <si>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</si>
  <si>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</si>
  <si>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</si>
  <si>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</si>
  <si>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</si>
  <si>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</si>
  <si>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</si>
  <si>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</si>
  <si>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</si>
  <si>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</si>
  <si>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</si>
  <si>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</si>
  <si>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</si>
  <si>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</si>
  <si>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</si>
  <si>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</si>
  <si>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</si>
  <si>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</si>
  <si>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</si>
  <si>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</si>
  <si>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</si>
  <si>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</si>
  <si>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</si>
  <si>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</si>
  <si>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</si>
  <si>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</si>
  <si>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</si>
  <si>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</si>
  <si>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</si>
  <si>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</si>
  <si>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</si>
  <si>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</si>
  <si>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</si>
  <si>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</si>
  <si>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</si>
  <si>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</si>
  <si>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</si>
  <si>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</si>
  <si>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</si>
  <si>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</si>
  <si>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</si>
  <si>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</si>
  <si>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</si>
  <si>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</si>
  <si>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</si>
  <si>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</si>
  <si>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</si>
  <si>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</si>
  <si>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</si>
  <si>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</si>
  <si>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</si>
  <si>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</si>
  <si>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</si>
  <si>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</si>
  <si>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</si>
  <si>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</si>
  <si>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</si>
  <si>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</si>
  <si>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</si>
  <si>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</si>
  <si>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</si>
  <si>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</si>
  <si>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</si>
  <si>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</si>
  <si>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</si>
  <si>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</si>
  <si>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</si>
  <si>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</si>
  <si>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</si>
  <si>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</si>
  <si>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</si>
  <si>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</si>
  <si>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</si>
  <si>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</si>
  <si>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</si>
  <si>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</si>
  <si>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</si>
  <si>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</si>
  <si>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</si>
  <si>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</si>
  <si>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</si>
  <si>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</si>
  <si>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</si>
  <si>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</si>
  <si>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</si>
  <si>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</si>
  <si>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</si>
  <si>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</si>
  <si>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</si>
  <si>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</si>
  <si>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</si>
  <si>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</si>
  <si>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</si>
  <si>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</si>
  <si>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</si>
  <si>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</si>
  <si>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</si>
  <si>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</si>
  <si>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</si>
  <si>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</si>
  <si>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</si>
  <si>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</si>
  <si>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</si>
  <si>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</si>
  <si>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</si>
  <si>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</si>
  <si>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</si>
  <si>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</si>
  <si>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</si>
  <si>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</si>
  <si>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</si>
  <si>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</si>
  <si>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</si>
  <si>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</si>
  <si>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</si>
  <si>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</si>
  <si>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</si>
  <si>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</si>
  <si>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</si>
  <si>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</si>
  <si>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</si>
  <si>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</si>
  <si>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</si>
  <si>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</si>
  <si>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</si>
  <si>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</si>
  <si>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</si>
  <si>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</si>
  <si>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</si>
  <si>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</si>
  <si>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</si>
  <si>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</si>
  <si>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</si>
  <si>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</si>
  <si>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</si>
  <si>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</si>
  <si>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</si>
  <si>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</si>
  <si>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</si>
  <si>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</si>
  <si>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</si>
  <si>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</si>
  <si>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</si>
  <si>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</si>
  <si>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</si>
  <si>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</si>
  <si>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</si>
  <si>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</si>
  <si>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</si>
  <si>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</si>
  <si>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</si>
  <si>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</si>
  <si>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</si>
  <si>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</si>
  <si>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</si>
  <si>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</si>
  <si>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</si>
  <si>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</si>
  <si>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</si>
  <si>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</si>
  <si>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</si>
  <si>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</si>
  <si>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</si>
  <si>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</si>
  <si>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</si>
  <si>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</si>
  <si>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</si>
  <si>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</si>
  <si>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</si>
  <si>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</si>
  <si>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</si>
  <si>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</si>
  <si>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</si>
  <si>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</si>
  <si>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</si>
  <si>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</si>
  <si>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</si>
  <si>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</si>
  <si>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</si>
  <si>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</si>
  <si>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</si>
  <si>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</si>
  <si>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</si>
  <si>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</si>
  <si>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</si>
  <si>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</si>
  <si>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</si>
  <si>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</si>
  <si>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</si>
  <si>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</si>
  <si>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</si>
  <si>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</si>
  <si>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</si>
  <si>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</si>
  <si>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</si>
  <si>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</si>
  <si>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</si>
  <si>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</si>
  <si>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</si>
  <si>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</si>
  <si>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</si>
  <si>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</si>
  <si>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</si>
  <si>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</si>
  <si>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</si>
  <si>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</si>
  <si>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</si>
  <si>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</si>
  <si>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</si>
  <si>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</si>
  <si>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</si>
  <si>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</si>
  <si>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</si>
  <si>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</si>
  <si>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</si>
  <si>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</si>
  <si>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</si>
  <si>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</si>
  <si>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</si>
  <si>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</si>
  <si>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</si>
  <si>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</si>
  <si>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</si>
  <si>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</si>
  <si>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</si>
  <si>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</si>
  <si>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</si>
  <si>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</si>
  <si>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</si>
  <si>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</si>
  <si>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</si>
  <si>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</si>
  <si>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</si>
  <si>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</si>
  <si>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</si>
  <si>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</si>
  <si>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</si>
  <si>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</si>
  <si>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</si>
  <si>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</si>
  <si>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</si>
  <si>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</si>
  <si>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</si>
  <si>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</si>
  <si>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</si>
  <si>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</si>
  <si>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</si>
  <si>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</si>
  <si>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</si>
  <si>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</si>
  <si>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</si>
  <si>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</si>
  <si>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</si>
  <si>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</si>
  <si>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</si>
  <si>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</si>
  <si>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</si>
  <si>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</si>
  <si>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</si>
  <si>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</si>
  <si>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</si>
  <si>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</si>
  <si>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</si>
  <si>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</si>
  <si>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</si>
  <si>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</si>
  <si>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</si>
  <si>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</si>
  <si>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</si>
  <si>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</si>
  <si>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</si>
  <si>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</si>
  <si>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</si>
  <si>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</si>
  <si>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</si>
  <si>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</si>
  <si>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</si>
  <si>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</si>
  <si>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</si>
  <si>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</si>
  <si>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</si>
  <si>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</si>
  <si>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</si>
  <si>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</si>
  <si>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</si>
  <si>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</si>
  <si>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</si>
  <si>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</si>
  <si>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</si>
  <si>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</si>
  <si>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</si>
  <si>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</si>
  <si>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</si>
  <si>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</si>
  <si>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</si>
  <si>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</si>
  <si>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</si>
  <si>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</si>
  <si>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</si>
  <si>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</si>
  <si>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</si>
  <si>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</si>
  <si>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</si>
  <si>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</si>
  <si>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</si>
  <si>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</si>
  <si>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</si>
  <si>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</si>
  <si>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</si>
  <si>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</si>
  <si>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</si>
  <si>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</si>
  <si>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</si>
  <si>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</si>
  <si>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</si>
  <si>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</si>
  <si>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</si>
  <si>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</si>
  <si>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</si>
  <si>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</si>
  <si>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</si>
  <si>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</si>
  <si>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</si>
  <si>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</si>
  <si>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</si>
  <si>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</si>
  <si>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</si>
  <si>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</si>
  <si>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</si>
  <si>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</si>
  <si>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</si>
  <si>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</si>
  <si>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</si>
  <si>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</si>
  <si>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</si>
  <si>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</si>
  <si>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</si>
  <si>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</si>
  <si>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</si>
  <si>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</si>
  <si>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</si>
  <si>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</si>
  <si>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</si>
  <si>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</si>
  <si>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</si>
  <si>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</si>
  <si>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</si>
  <si>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</si>
  <si>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</si>
  <si>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</si>
  <si>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</si>
  <si>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</si>
  <si>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</si>
  <si>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</si>
  <si>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</si>
  <si>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</si>
  <si>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</si>
  <si>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</si>
  <si>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</si>
  <si>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</si>
  <si>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</si>
  <si>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</si>
  <si>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</si>
  <si>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</si>
  <si>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</si>
  <si>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</si>
  <si>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</si>
  <si>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</si>
  <si>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</si>
  <si>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</si>
  <si>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</si>
  <si>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</si>
  <si>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</si>
  <si>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</si>
  <si>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</si>
  <si>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</si>
  <si>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</si>
  <si>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</si>
  <si>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</si>
  <si>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</si>
  <si>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</si>
  <si>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</si>
  <si>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</si>
  <si>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</si>
  <si>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</si>
  <si>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</si>
  <si>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</si>
  <si>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</si>
  <si>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</si>
  <si>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</si>
  <si>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</si>
  <si>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</si>
  <si>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</si>
  <si>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</si>
  <si>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</si>
  <si>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</si>
  <si>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</si>
  <si>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</si>
  <si>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</si>
  <si>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</si>
  <si>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</si>
  <si>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</si>
  <si>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</si>
  <si>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</si>
  <si>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</si>
  <si>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</si>
  <si>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</si>
  <si>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</si>
  <si>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</si>
  <si>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</si>
  <si>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</si>
  <si>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</si>
  <si>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</si>
  <si>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</si>
  <si>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</si>
  <si>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</si>
  <si>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</si>
  <si>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</si>
  <si>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</si>
  <si>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</si>
  <si>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</si>
  <si>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</si>
  <si>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</si>
  <si>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</si>
  <si>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</si>
  <si>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</si>
  <si>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</si>
  <si>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</si>
  <si>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</si>
  <si>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</si>
  <si>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</si>
  <si>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</si>
  <si>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</si>
  <si>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</si>
  <si>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</si>
  <si>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</si>
  <si>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</si>
  <si>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</si>
  <si>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</si>
  <si>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</si>
  <si>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</si>
  <si>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</si>
  <si>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</si>
  <si>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</si>
  <si>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</si>
  <si>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</si>
  <si>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</si>
  <si>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</si>
  <si>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</si>
  <si>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</si>
  <si>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</si>
  <si>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</si>
  <si>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</si>
  <si>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</si>
  <si>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</si>
  <si>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</si>
  <si>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</si>
  <si>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</si>
  <si>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</si>
  <si>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</si>
  <si>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</si>
  <si>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</si>
  <si>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</si>
  <si>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</si>
  <si>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</si>
  <si>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</si>
  <si>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</si>
  <si>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</si>
  <si>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</si>
  <si>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</si>
  <si>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</si>
  <si>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</si>
  <si>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</si>
  <si>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</si>
  <si>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</si>
  <si>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</si>
  <si>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</si>
  <si>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</si>
  <si>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</si>
  <si>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</si>
  <si>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</si>
  <si>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</si>
  <si>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</si>
  <si>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</si>
  <si>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</si>
  <si>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</si>
  <si>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</si>
  <si>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</si>
  <si>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</si>
  <si>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</si>
  <si>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</si>
  <si>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</si>
  <si>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</si>
  <si>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</si>
  <si>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</si>
  <si>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</si>
  <si>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</si>
  <si>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</si>
  <si>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</si>
  <si>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</si>
  <si>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</si>
  <si>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</si>
  <si>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</si>
  <si>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</si>
  <si>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</si>
  <si>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</si>
  <si>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</si>
  <si>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</si>
  <si>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</si>
  <si>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</si>
  <si>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</si>
  <si>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</si>
  <si>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</si>
  <si>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</si>
  <si>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</si>
  <si>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</si>
  <si>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</si>
  <si>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</si>
  <si>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</si>
  <si>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</si>
  <si>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</si>
  <si>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</si>
  <si>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</si>
  <si>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</si>
  <si>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</si>
  <si>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</si>
  <si>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</si>
  <si>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</si>
  <si>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</si>
  <si>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</si>
  <si>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</si>
  <si>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</si>
  <si>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</si>
  <si>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</si>
  <si>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</si>
  <si>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</si>
  <si>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</si>
  <si>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</si>
  <si>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</si>
  <si>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</si>
  <si>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</si>
  <si>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</si>
  <si>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</si>
  <si>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</si>
  <si>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</si>
  <si>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</si>
  <si>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</si>
  <si>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</si>
  <si>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</si>
  <si>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</si>
  <si>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</si>
  <si>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</si>
  <si>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</si>
  <si>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</si>
  <si>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</si>
  <si>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</si>
  <si>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</si>
  <si>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</si>
  <si>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</si>
  <si>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</si>
  <si>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</si>
  <si>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</si>
  <si>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</si>
  <si>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</si>
  <si>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</si>
  <si>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</si>
  <si>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</si>
  <si>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</si>
  <si>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</si>
  <si>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</si>
  <si>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</si>
  <si>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</si>
  <si>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</si>
  <si>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</si>
  <si>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</si>
  <si>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</si>
  <si>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</si>
  <si>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</si>
  <si>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</si>
  <si>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</si>
  <si>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</si>
  <si>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</si>
  <si>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</si>
  <si>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</si>
  <si>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</si>
  <si>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</si>
  <si>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</si>
  <si>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</si>
  <si>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</si>
  <si>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</si>
  <si>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</si>
  <si>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</si>
  <si>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</si>
  <si>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</si>
  <si>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</si>
  <si>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</si>
  <si>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</si>
  <si>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</si>
  <si>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</si>
  <si>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</si>
  <si>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</si>
  <si>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</si>
  <si>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</si>
  <si>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</si>
  <si>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</si>
  <si>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</si>
  <si>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</si>
  <si>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</si>
  <si>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</si>
  <si>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</si>
  <si>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</si>
  <si>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</si>
  <si>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</si>
  <si>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</si>
  <si>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</si>
  <si>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</si>
  <si>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</si>
  <si>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</si>
  <si>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</si>
  <si>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</si>
  <si>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</si>
  <si>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</si>
  <si>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</si>
  <si>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</si>
  <si>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</si>
  <si>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</si>
  <si>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</si>
  <si>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</si>
  <si>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</si>
  <si>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</si>
  <si>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</si>
  <si>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</si>
  <si>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</si>
  <si>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</si>
  <si>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</si>
  <si>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</si>
  <si>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</si>
  <si>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</si>
  <si>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</si>
  <si>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</si>
  <si>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</si>
  <si>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</si>
  <si>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</si>
  <si>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</si>
  <si>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</si>
  <si>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</si>
  <si>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</si>
  <si>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</si>
  <si>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</si>
  <si>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</si>
  <si>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</si>
  <si>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</si>
  <si>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</si>
  <si>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</si>
  <si>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</si>
  <si>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</si>
  <si>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</si>
  <si>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</si>
  <si>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</si>
  <si>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</si>
  <si>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</si>
  <si>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</si>
  <si>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</si>
  <si>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</si>
  <si>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</si>
  <si>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</si>
  <si>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</si>
  <si>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</si>
  <si>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</si>
  <si>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</si>
  <si>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</si>
  <si>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</si>
  <si>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</si>
  <si>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</si>
  <si>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</si>
  <si>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</si>
  <si>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</si>
  <si>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</si>
  <si>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</si>
  <si>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</si>
  <si>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</si>
  <si>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</si>
  <si>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</si>
  <si>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</si>
  <si>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</si>
  <si>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</si>
  <si>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</si>
  <si>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</si>
  <si>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</si>
  <si>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</si>
  <si>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</si>
  <si>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</si>
  <si>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</si>
  <si>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</si>
  <si>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</si>
  <si>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</si>
  <si>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</si>
  <si>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</si>
  <si>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</si>
  <si>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</si>
  <si>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</si>
  <si>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</si>
  <si>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</si>
  <si>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</si>
  <si>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</si>
  <si>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</si>
  <si>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</si>
  <si>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</si>
  <si>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</si>
  <si>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</si>
  <si>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</si>
  <si>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</si>
  <si>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</si>
  <si>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</si>
  <si>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</si>
  <si>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</si>
  <si>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</si>
  <si>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</si>
  <si>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</si>
  <si>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</si>
  <si>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</si>
  <si>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</si>
  <si>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</si>
  <si>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</si>
  <si>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</si>
  <si>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</si>
  <si>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</si>
  <si>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</si>
  <si>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</si>
  <si>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</si>
  <si>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</si>
  <si>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</si>
  <si>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</si>
  <si>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</si>
  <si>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</si>
  <si>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</si>
  <si>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</si>
  <si>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</si>
  <si>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</si>
  <si>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</si>
  <si>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</si>
  <si>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</si>
  <si>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</si>
  <si>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</si>
  <si>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</si>
  <si>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</si>
  <si>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</si>
  <si>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</si>
  <si>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</si>
  <si>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</si>
  <si>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</si>
  <si>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</si>
  <si>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</si>
  <si>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</si>
  <si>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</si>
  <si>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</si>
  <si>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</si>
  <si>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</si>
  <si>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</si>
  <si>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</si>
  <si>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</si>
  <si>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</si>
  <si>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</si>
  <si>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</si>
  <si>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</si>
  <si>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</si>
  <si>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</si>
  <si>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</si>
  <si>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</si>
  <si>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</si>
  <si>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</si>
  <si>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</si>
  <si>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</si>
  <si>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</si>
  <si>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</si>
  <si>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</si>
  <si>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</si>
  <si>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</si>
  <si>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</si>
  <si>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</si>
  <si>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</si>
  <si>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</si>
  <si>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</si>
  <si>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</si>
  <si>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</si>
  <si>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</si>
  <si>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</si>
  <si>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</si>
  <si>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</si>
  <si>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</si>
  <si>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</si>
  <si>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</si>
  <si>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</si>
  <si>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</si>
  <si>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</si>
  <si>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</si>
  <si>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</si>
  <si>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</si>
  <si>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</si>
  <si>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</si>
  <si>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</si>
  <si>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</si>
  <si>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</si>
  <si>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</si>
  <si>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</si>
  <si>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</si>
  <si>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</si>
  <si>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</si>
  <si>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</si>
  <si>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</si>
  <si>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</si>
  <si>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</si>
  <si>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</si>
  <si>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</si>
  <si>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</si>
  <si>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</si>
  <si>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</si>
  <si>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</si>
  <si>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</si>
  <si>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</si>
  <si>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</si>
  <si>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</si>
  <si>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</si>
  <si>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</si>
  <si>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</si>
  <si>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</si>
  <si>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</si>
  <si>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</si>
  <si>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</si>
  <si>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</si>
  <si>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</si>
  <si>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</si>
  <si>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</si>
  <si>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</si>
  <si>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</si>
  <si>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</si>
  <si>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</si>
  <si>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</si>
  <si>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</si>
  <si>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</si>
  <si>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</si>
  <si>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</si>
  <si>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</si>
  <si>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</si>
  <si>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</si>
  <si>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</si>
  <si>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</si>
  <si>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</si>
  <si>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</si>
  <si>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</si>
  <si>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</si>
  <si>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</si>
  <si>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</si>
  <si>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</si>
  <si>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</si>
  <si>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</si>
  <si>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</si>
  <si>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</si>
  <si>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</si>
  <si>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</si>
  <si>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</si>
  <si>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</si>
  <si>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</si>
  <si>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</si>
  <si>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</si>
  <si>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</si>
  <si>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</si>
  <si>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</si>
  <si>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</si>
  <si>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</si>
  <si>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</si>
  <si>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</si>
  <si>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</si>
  <si>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</si>
  <si>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</si>
  <si>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</si>
  <si>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</si>
  <si>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</si>
  <si>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</si>
  <si>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</si>
  <si>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</si>
  <si>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</si>
  <si>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</si>
  <si>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</si>
  <si>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</si>
  <si>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</si>
  <si>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</si>
  <si>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</si>
  <si>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</si>
  <si>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</si>
  <si>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</si>
  <si>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</si>
  <si>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</si>
  <si>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</si>
  <si>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</si>
  <si>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</si>
  <si>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</si>
  <si>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</si>
  <si>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</si>
  <si>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</si>
  <si>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</si>
  <si>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</si>
  <si>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</si>
  <si>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</si>
  <si>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</si>
  <si>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</si>
  <si>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</si>
  <si>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</si>
  <si>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</si>
  <si>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</si>
  <si>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</si>
  <si>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</si>
  <si>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</si>
  <si>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</si>
  <si>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</si>
  <si>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</si>
  <si>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</si>
  <si>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</si>
  <si>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</si>
  <si>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</si>
  <si>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</si>
  <si>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</si>
  <si>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</si>
  <si>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</si>
  <si>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</si>
  <si>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</si>
  <si>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</si>
  <si>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</si>
  <si>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</si>
  <si>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</si>
  <si>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</si>
  <si>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</si>
  <si>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</si>
  <si>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</si>
  <si>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</si>
  <si>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</si>
  <si>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</si>
  <si>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</si>
  <si>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</si>
  <si>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</si>
  <si>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</si>
  <si>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</si>
  <si>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</si>
  <si>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</si>
  <si>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</si>
  <si>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</si>
  <si>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</si>
  <si>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</si>
  <si>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</si>
  <si>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</si>
  <si>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</si>
  <si>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</si>
  <si>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</si>
  <si>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</si>
  <si>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</si>
  <si>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</si>
  <si>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</si>
  <si>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</si>
  <si>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</si>
  <si>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</si>
  <si>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</si>
  <si>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</si>
  <si>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</si>
  <si>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</si>
  <si>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</si>
  <si>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</si>
  <si>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</si>
  <si>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</si>
  <si>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</si>
  <si>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</si>
  <si>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</si>
  <si>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</si>
  <si>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</si>
  <si>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</si>
  <si>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</si>
  <si>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</si>
  <si>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</si>
  <si>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</si>
  <si>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</si>
  <si>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</si>
  <si>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</si>
  <si>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</si>
  <si>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</si>
  <si>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</si>
  <si>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</si>
  <si>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</si>
  <si>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</si>
  <si>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</si>
  <si>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</si>
  <si>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</si>
  <si>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</si>
  <si>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</si>
  <si>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</si>
  <si>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</si>
  <si>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</si>
  <si>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</si>
  <si>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</si>
  <si>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</si>
  <si>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</si>
  <si>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</si>
  <si>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</si>
  <si>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</si>
  <si>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</si>
  <si>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</si>
  <si>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</si>
  <si>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</si>
  <si>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</si>
  <si>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</si>
  <si>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</si>
  <si>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</si>
  <si>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</si>
  <si>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</si>
  <si>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</si>
  <si>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</si>
  <si>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</si>
  <si>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</si>
  <si>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</si>
  <si>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</si>
  <si>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</si>
  <si>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</si>
  <si>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</si>
  <si>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</si>
  <si>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</si>
  <si>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</si>
  <si>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</si>
  <si>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</si>
  <si>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</si>
  <si>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</si>
  <si>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</si>
  <si>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</si>
  <si>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</si>
  <si>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</si>
  <si>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</si>
  <si>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</si>
  <si>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</si>
  <si>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</si>
  <si>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</si>
  <si>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</si>
  <si>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</si>
  <si>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</si>
  <si>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</si>
  <si>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</si>
  <si>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</si>
  <si>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</si>
  <si>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</si>
  <si>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</si>
  <si>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</si>
  <si>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</si>
  <si>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</si>
  <si>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</si>
  <si>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</si>
  <si>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</si>
  <si>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</si>
  <si>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</si>
  <si>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</si>
  <si>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</si>
  <si>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</si>
  <si>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</si>
  <si>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</si>
  <si>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</si>
  <si>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</si>
  <si>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</si>
  <si>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</si>
  <si>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</si>
  <si>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</si>
  <si>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</si>
  <si>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</si>
  <si>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</si>
  <si>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</si>
  <si>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</si>
  <si>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</si>
  <si>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</si>
  <si>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</si>
  <si>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</si>
  <si>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</si>
  <si>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</si>
  <si>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</si>
  <si>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</si>
  <si>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</si>
  <si>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</si>
  <si>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</si>
  <si>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</si>
  <si>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</si>
  <si>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</si>
  <si>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</si>
  <si>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</si>
  <si>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</si>
  <si>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</si>
  <si>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</si>
  <si>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</si>
  <si>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</si>
  <si>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</si>
  <si>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</si>
  <si>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</si>
  <si>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</si>
  <si>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</si>
  <si>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</si>
  <si>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</si>
  <si>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</si>
  <si>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</si>
  <si>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</si>
  <si>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</si>
  <si>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</si>
  <si>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</si>
  <si>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</si>
  <si>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</si>
  <si>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</si>
  <si>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</si>
  <si>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</si>
  <si>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</si>
  <si>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</si>
  <si>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</si>
  <si>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</si>
  <si>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</si>
  <si>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</si>
  <si>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</si>
  <si>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</si>
  <si>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</si>
  <si>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</si>
  <si>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</si>
  <si>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</si>
  <si>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</si>
  <si>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</si>
  <si>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</si>
  <si>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</si>
  <si>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</si>
  <si>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</si>
  <si>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</si>
  <si>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</si>
  <si>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</si>
  <si>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</si>
  <si>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</si>
  <si>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</si>
  <si>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</si>
  <si>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</si>
  <si>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</si>
  <si>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</si>
  <si>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</si>
  <si>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</si>
  <si>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</si>
  <si>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</si>
  <si>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</si>
  <si>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</si>
  <si>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</si>
  <si>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</si>
  <si>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</si>
  <si>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</si>
  <si>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</si>
  <si>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</si>
  <si>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</si>
  <si>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</si>
  <si>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</si>
  <si>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</si>
  <si>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</si>
  <si>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</si>
  <si>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</si>
  <si>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</si>
  <si>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</si>
  <si>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</si>
  <si>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</si>
  <si>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</si>
  <si>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</si>
  <si>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</si>
  <si>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</si>
  <si>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</si>
  <si>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</si>
  <si>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</si>
  <si>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</si>
  <si>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</si>
  <si>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</si>
  <si>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</si>
  <si>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</si>
  <si>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</si>
  <si>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</si>
  <si>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</si>
  <si>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</si>
  <si>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</si>
  <si>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</si>
  <si>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</si>
  <si>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</si>
  <si>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</si>
  <si>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</si>
  <si>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</si>
  <si>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</si>
  <si>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</si>
  <si>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</si>
  <si>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</si>
  <si>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</si>
  <si>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</si>
  <si>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</si>
  <si>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</si>
  <si>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</si>
  <si>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</si>
  <si>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</si>
  <si>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</si>
  <si>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</si>
  <si>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</si>
  <si>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</si>
  <si>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</si>
  <si>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</si>
  <si>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</si>
  <si>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</si>
  <si>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</si>
  <si>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</si>
  <si>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</si>
  <si>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</si>
  <si>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</si>
  <si>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</si>
  <si>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</si>
  <si>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</si>
  <si>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</si>
  <si>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</si>
  <si>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</si>
  <si>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</si>
  <si>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</si>
  <si>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</si>
  <si>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</si>
  <si>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</si>
  <si>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</si>
  <si>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</si>
  <si>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</si>
  <si>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</si>
  <si>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</si>
  <si>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</si>
  <si>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</si>
  <si>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</si>
  <si>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</si>
  <si>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</si>
  <si>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</si>
  <si>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</si>
  <si>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</si>
  <si>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</si>
  <si>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</si>
  <si>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</si>
  <si>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</si>
  <si>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</si>
  <si>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</si>
  <si>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</si>
  <si>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</si>
  <si>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</si>
  <si>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</si>
  <si>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</si>
  <si>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</si>
  <si>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</si>
  <si>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</si>
  <si>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</si>
  <si>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</si>
  <si>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</si>
  <si>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</si>
  <si>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</si>
  <si>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</si>
  <si>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</si>
  <si>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</si>
  <si>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</si>
  <si>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</si>
  <si>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</si>
  <si>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</si>
  <si>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</si>
  <si>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</si>
  <si>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</si>
  <si>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</si>
  <si>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</si>
  <si>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</si>
  <si>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</si>
  <si>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</si>
  <si>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</si>
  <si>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</si>
  <si>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</si>
  <si>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</si>
  <si>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</si>
  <si>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</si>
  <si>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</si>
  <si>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</si>
  <si>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</si>
  <si>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</si>
  <si>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</si>
  <si>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</si>
  <si>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</si>
  <si>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</si>
  <si>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</si>
  <si>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</si>
  <si>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</si>
  <si>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</si>
  <si>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</si>
  <si>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</si>
  <si>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</si>
  <si>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</si>
  <si>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</si>
  <si>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</si>
  <si>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</si>
  <si>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</si>
  <si>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</si>
  <si>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</si>
  <si>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</si>
  <si>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</si>
  <si>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</si>
  <si>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</si>
  <si>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</si>
  <si>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</si>
  <si>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</si>
  <si>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</si>
  <si>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</si>
  <si>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</si>
  <si>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</si>
  <si>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</si>
  <si>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</si>
  <si>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</si>
  <si>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</si>
  <si>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</si>
  <si>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</si>
  <si>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</si>
  <si>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</si>
  <si>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</si>
  <si>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</si>
  <si>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</si>
  <si>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</si>
  <si>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</si>
  <si>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</si>
  <si>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</si>
  <si>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</si>
  <si>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</si>
  <si>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</si>
  <si>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</si>
  <si>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</si>
  <si>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</si>
  <si>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</si>
  <si>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</si>
  <si>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</si>
  <si>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</si>
  <si>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</si>
  <si>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</si>
  <si>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</si>
  <si>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</si>
  <si>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</si>
  <si>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</si>
  <si>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</si>
  <si>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</si>
  <si>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</si>
  <si>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</si>
  <si>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</si>
  <si>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</si>
  <si>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</si>
  <si>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</si>
  <si>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</si>
  <si>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</si>
  <si>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</si>
  <si>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</si>
  <si>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</si>
  <si>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</si>
  <si>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</si>
  <si>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</si>
  <si>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</si>
  <si>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</si>
  <si>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</si>
  <si>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</si>
  <si>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</si>
  <si>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</si>
  <si>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</si>
  <si>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</si>
  <si>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</si>
  <si>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</si>
  <si>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</si>
  <si>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</si>
  <si>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</si>
  <si>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</si>
  <si>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</si>
  <si>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</si>
  <si>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</si>
  <si>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</si>
  <si>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</si>
  <si>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</si>
  <si>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</si>
  <si>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</si>
  <si>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</si>
  <si>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</si>
  <si>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</si>
  <si>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</si>
  <si>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</si>
  <si>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</si>
  <si>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</si>
  <si>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</si>
  <si>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</si>
  <si>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</si>
  <si>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</si>
  <si>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</si>
  <si>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</si>
  <si>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</si>
  <si>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</si>
  <si>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</si>
  <si>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</si>
  <si>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</si>
  <si>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</si>
  <si>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</si>
  <si>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</si>
  <si>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</si>
  <si>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</si>
  <si>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</si>
  <si>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</si>
  <si>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</si>
  <si>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</si>
  <si>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</si>
  <si>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</si>
  <si>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</si>
  <si>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</si>
  <si>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</si>
  <si>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</si>
  <si>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</si>
  <si>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</si>
  <si>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</si>
  <si>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</si>
  <si>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</si>
  <si>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</si>
  <si>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</si>
  <si>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</si>
  <si>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</si>
  <si>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</si>
  <si>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</si>
  <si>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</si>
  <si>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</si>
  <si>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</si>
  <si>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</si>
  <si>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</si>
  <si>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</si>
  <si>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</si>
  <si>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</si>
  <si>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</si>
  <si>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</si>
  <si>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</si>
  <si>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</si>
  <si>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</si>
  <si>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</si>
  <si>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</si>
  <si>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</si>
  <si>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</si>
  <si>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</si>
  <si>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</si>
  <si>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</si>
  <si>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</si>
  <si>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</si>
  <si>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</si>
  <si>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</si>
  <si>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</si>
  <si>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</si>
  <si>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</si>
  <si>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</si>
  <si>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</si>
  <si>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</si>
  <si>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</si>
  <si>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</si>
  <si>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</si>
  <si>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</si>
  <si>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</si>
  <si>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</si>
  <si>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</si>
  <si>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</si>
  <si>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</si>
  <si>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</si>
  <si>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</si>
  <si>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</si>
  <si>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</si>
  <si>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</si>
  <si>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</si>
  <si>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</si>
  <si>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</si>
  <si>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</si>
  <si>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</si>
  <si>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</si>
  <si>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</si>
  <si>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</si>
  <si>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</si>
  <si>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</si>
  <si>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</si>
  <si>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</si>
  <si>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</si>
  <si>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</si>
  <si>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</si>
  <si>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</si>
  <si>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</si>
  <si>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</si>
  <si>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</si>
  <si>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</si>
  <si>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</si>
  <si>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</si>
  <si>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</si>
  <si>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</si>
  <si>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</si>
  <si>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</si>
  <si>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</si>
  <si>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</si>
  <si>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</si>
  <si>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</si>
  <si>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</si>
  <si>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</si>
  <si>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</si>
  <si>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</si>
  <si>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</si>
  <si>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</si>
  <si>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</si>
  <si>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</si>
  <si>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</si>
  <si>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</si>
  <si>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</si>
  <si>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</si>
  <si>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</si>
  <si>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</si>
  <si>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</si>
  <si>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</si>
  <si>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</si>
  <si>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</si>
  <si>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</si>
  <si>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</si>
  <si>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</si>
  <si>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</si>
  <si>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</si>
  <si>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</si>
  <si>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</si>
  <si>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</si>
  <si>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</si>
  <si>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</si>
  <si>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</si>
  <si>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</si>
  <si>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</si>
  <si>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</si>
  <si>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</si>
  <si>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</si>
  <si>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</si>
  <si>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</si>
  <si>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</si>
  <si>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</si>
  <si>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</si>
  <si>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</si>
  <si>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</si>
  <si>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</si>
  <si>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</si>
  <si>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</si>
  <si>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</si>
  <si>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</si>
  <si>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</si>
  <si>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</si>
  <si>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</si>
  <si>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</si>
  <si>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</si>
  <si>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</si>
  <si>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</si>
  <si>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</si>
  <si>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</si>
  <si>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</si>
  <si>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</si>
  <si>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</si>
  <si>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</si>
  <si>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</si>
  <si>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</si>
  <si>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</si>
  <si>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</si>
  <si>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</si>
  <si>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</si>
  <si>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</si>
  <si>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</si>
  <si>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</si>
  <si>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</si>
  <si>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</si>
  <si>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</si>
  <si>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</si>
  <si>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</si>
  <si>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</si>
  <si>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</si>
  <si>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</si>
  <si>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</si>
  <si>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</si>
  <si>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</si>
  <si>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</si>
  <si>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</si>
  <si>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</si>
  <si>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</si>
  <si>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</si>
  <si>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</si>
  <si>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</si>
  <si>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</si>
  <si>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</si>
  <si>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</si>
  <si>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</si>
  <si>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</si>
  <si>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</si>
  <si>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</si>
  <si>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</si>
  <si>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</si>
  <si>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</si>
  <si>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</si>
  <si>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</si>
  <si>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</si>
  <si>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</si>
  <si>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</si>
  <si>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</si>
  <si>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</si>
  <si>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</si>
  <si>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</si>
  <si>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</si>
  <si>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</si>
  <si>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</si>
  <si>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</si>
  <si>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</si>
  <si>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</si>
  <si>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</si>
  <si>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</si>
  <si>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</si>
  <si>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</si>
  <si>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</si>
  <si>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</si>
  <si>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</si>
  <si>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</si>
  <si>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</si>
  <si>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</si>
  <si>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</si>
  <si>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</si>
  <si>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</si>
  <si>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</si>
  <si>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</si>
  <si>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</si>
  <si>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</si>
  <si>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</si>
  <si>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</si>
  <si>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</si>
  <si>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</si>
  <si>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</si>
  <si>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</si>
  <si>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</si>
  <si>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</si>
  <si>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</si>
  <si>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</si>
  <si>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</si>
  <si>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</si>
  <si>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</si>
  <si>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</si>
  <si>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</si>
  <si>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</si>
  <si>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</si>
  <si>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</si>
  <si>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</si>
  <si>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</si>
  <si>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</si>
  <si>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</si>
  <si>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</si>
  <si>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</si>
  <si>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</si>
  <si>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</si>
  <si>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</si>
  <si>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</si>
  <si>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</si>
  <si>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</si>
  <si>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</si>
  <si>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</si>
  <si>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</si>
  <si>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</si>
  <si>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</si>
  <si>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</si>
  <si>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</si>
  <si>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</si>
  <si>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</si>
  <si>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</si>
  <si>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</si>
  <si>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</si>
  <si>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</si>
  <si>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</si>
  <si>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</si>
  <si>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</si>
  <si>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</si>
  <si>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</si>
  <si>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</si>
  <si>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</si>
  <si>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</si>
  <si>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</si>
  <si>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</si>
  <si>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</si>
  <si>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</si>
  <si>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</si>
  <si>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</si>
  <si>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</si>
  <si>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</si>
  <si>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</si>
  <si>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</si>
  <si>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</si>
  <si>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</si>
  <si>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</si>
  <si>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</si>
  <si>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</si>
  <si>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</si>
  <si>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</si>
  <si>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</si>
  <si>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</si>
  <si>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</si>
  <si>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</si>
  <si>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</si>
  <si>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</si>
  <si>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</si>
  <si>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</si>
  <si>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</si>
  <si>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</si>
  <si>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</si>
  <si>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</si>
  <si>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</si>
  <si>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</si>
  <si>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</si>
  <si>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</si>
  <si>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</si>
  <si>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</si>
  <si>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</si>
  <si>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</si>
  <si>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</si>
  <si>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</si>
  <si>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</si>
  <si>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</si>
  <si>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</si>
  <si>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</si>
  <si>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</si>
  <si>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</si>
  <si>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</si>
  <si>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</si>
  <si>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</si>
  <si>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</si>
  <si>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</si>
  <si>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</si>
  <si>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</si>
  <si>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</si>
  <si>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</si>
  <si>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</si>
  <si>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</si>
  <si>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</si>
  <si>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</si>
  <si>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</si>
  <si>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</si>
  <si>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</si>
  <si>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</si>
  <si>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</si>
  <si>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</si>
  <si>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</si>
  <si>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</si>
  <si>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</si>
  <si>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</si>
  <si>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</si>
  <si>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</si>
  <si>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</si>
  <si>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</si>
  <si>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</si>
  <si>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</si>
  <si>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</si>
  <si>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</si>
  <si>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</si>
  <si>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</si>
  <si>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</si>
  <si>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</si>
  <si>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</si>
  <si>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</si>
  <si>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</si>
  <si>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</si>
  <si>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</si>
  <si>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</si>
  <si>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</si>
  <si>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</si>
  <si>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</si>
  <si>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</si>
  <si>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</si>
  <si>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</si>
  <si>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</si>
  <si>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</si>
  <si>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</si>
  <si>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</si>
  <si>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</si>
  <si>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</si>
  <si>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</si>
  <si>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</si>
  <si>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</si>
  <si>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</si>
  <si>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</si>
  <si>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</si>
  <si>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</si>
  <si>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</si>
  <si>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</si>
  <si>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</si>
  <si>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</si>
  <si>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</si>
  <si>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</si>
  <si>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</si>
  <si>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</si>
  <si>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</si>
  <si>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</si>
  <si>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</si>
  <si>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</si>
  <si>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</si>
  <si>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</si>
  <si>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</si>
  <si>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</si>
  <si>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</si>
  <si>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</si>
  <si>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</si>
  <si>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</si>
  <si>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</si>
  <si>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</si>
  <si>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</si>
  <si>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</si>
  <si>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</si>
  <si>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</si>
  <si>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</si>
  <si>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</si>
  <si>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</si>
  <si>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</si>
  <si>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</si>
  <si>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</si>
  <si>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</si>
  <si>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</si>
  <si>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</si>
  <si>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</si>
  <si>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</si>
  <si>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</si>
  <si>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</si>
  <si>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</si>
  <si>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</si>
  <si>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</si>
  <si>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</si>
  <si>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</si>
  <si>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</si>
  <si>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</si>
  <si>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</si>
  <si>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</si>
  <si>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</si>
  <si>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</si>
  <si>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</si>
  <si>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</si>
  <si>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</si>
  <si>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</si>
  <si>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</si>
  <si>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</si>
  <si>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</si>
  <si>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</si>
  <si>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</si>
  <si>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</si>
  <si>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</si>
  <si>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</si>
  <si>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</si>
  <si>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</si>
  <si>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</si>
  <si>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</si>
  <si>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</si>
  <si>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</si>
  <si>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</si>
  <si>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</si>
  <si>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</si>
  <si>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</si>
  <si>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</si>
  <si>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</si>
  <si>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</si>
  <si>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</si>
  <si>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</si>
  <si>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</si>
  <si>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</si>
  <si>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</si>
  <si>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</si>
  <si>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</si>
  <si>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</si>
  <si>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</si>
  <si>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</si>
  <si>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</si>
  <si>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</si>
  <si>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</si>
  <si>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</si>
  <si>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</si>
  <si>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</si>
  <si>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</si>
  <si>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</si>
  <si>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</si>
  <si>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</si>
  <si>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</si>
  <si>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</si>
  <si>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</si>
  <si>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</si>
  <si>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</si>
  <si>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</si>
  <si>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</si>
  <si>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</si>
  <si>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</si>
  <si>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</si>
  <si>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</si>
  <si>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</si>
  <si>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</si>
  <si>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</si>
  <si>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</si>
  <si>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</si>
  <si>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</si>
  <si>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</si>
  <si>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</si>
  <si>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</si>
  <si>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</si>
  <si>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</si>
  <si>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</si>
  <si>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</si>
  <si>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</si>
  <si>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</si>
  <si>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</si>
  <si>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</si>
  <si>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</si>
  <si>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</si>
  <si>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</si>
  <si>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</si>
  <si>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</si>
  <si>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</si>
  <si>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</si>
  <si>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</si>
  <si>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</si>
  <si>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</si>
  <si>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</si>
  <si>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</si>
  <si>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</si>
  <si>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</si>
  <si>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</si>
  <si>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</si>
  <si>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</si>
  <si>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</si>
  <si>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</si>
  <si>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</si>
  <si>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</si>
  <si>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</si>
  <si>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</si>
  <si>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</si>
  <si>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</si>
  <si>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</si>
  <si>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</si>
  <si>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</si>
  <si>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</si>
  <si>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</si>
  <si>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</si>
  <si>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</si>
  <si>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</si>
  <si>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</si>
  <si>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</si>
  <si>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</si>
  <si>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</si>
  <si>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</si>
  <si>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</si>
  <si>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</si>
  <si>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</si>
  <si>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</si>
  <si>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</si>
  <si>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</si>
  <si>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</si>
  <si>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</si>
  <si>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</si>
  <si>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</si>
  <si>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</si>
  <si>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</si>
  <si>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</si>
  <si>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</si>
  <si>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</si>
  <si>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</si>
  <si>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</si>
  <si>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</si>
  <si>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</si>
  <si>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</si>
  <si>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</si>
  <si>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</si>
  <si>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</si>
  <si>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</si>
  <si>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</si>
  <si>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</si>
  <si>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</si>
  <si>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</si>
  <si>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</si>
  <si>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</si>
  <si>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</si>
  <si>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</si>
  <si>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</si>
  <si>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</si>
  <si>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</si>
  <si>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</si>
  <si>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</si>
  <si>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</si>
  <si>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</si>
  <si>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</si>
  <si>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</si>
  <si>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</si>
  <si>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</si>
  <si>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</si>
  <si>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</si>
  <si>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</si>
  <si>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</si>
  <si>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</si>
  <si>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</si>
  <si>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</si>
  <si>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</si>
  <si>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</si>
  <si>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</si>
  <si>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</si>
  <si>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</si>
  <si>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</si>
  <si>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</si>
  <si>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</si>
  <si>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</si>
  <si>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</si>
  <si>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</si>
  <si>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</si>
  <si>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</si>
  <si>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</si>
  <si>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</si>
  <si>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</si>
  <si>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</si>
  <si>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</si>
  <si>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</si>
  <si>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</si>
  <si>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</si>
  <si>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</si>
  <si>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</si>
  <si>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</si>
  <si>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</si>
  <si>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</si>
  <si>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</si>
  <si>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</si>
  <si>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</si>
  <si>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</si>
  <si>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</si>
  <si>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</si>
  <si>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</si>
  <si>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</si>
  <si>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</si>
  <si>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</si>
  <si>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</si>
  <si>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</si>
  <si>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</si>
  <si>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</si>
  <si>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</si>
  <si>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</si>
  <si>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</si>
  <si>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</si>
  <si>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</si>
  <si>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</si>
  <si>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</si>
  <si>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</si>
  <si>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</si>
  <si>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</si>
  <si>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</si>
  <si>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</si>
  <si>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</si>
  <si>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</si>
  <si>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</si>
  <si>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</si>
  <si>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</si>
  <si>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</si>
  <si>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</si>
  <si>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</si>
  <si>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</si>
  <si>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</si>
  <si>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</si>
  <si>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</si>
  <si>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</si>
  <si>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</si>
  <si>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</si>
  <si>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</si>
  <si>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</si>
  <si>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</si>
  <si>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</si>
  <si>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</si>
  <si>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</si>
  <si>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</si>
  <si>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</si>
  <si>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</si>
  <si>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</si>
  <si>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</si>
  <si>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</si>
  <si>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</si>
  <si>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</si>
  <si>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</si>
  <si>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</si>
  <si>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</si>
  <si>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</si>
  <si>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</si>
  <si>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</si>
  <si>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</si>
  <si>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</si>
  <si>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</si>
  <si>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</si>
  <si>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</si>
  <si>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</si>
  <si>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</si>
  <si>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</si>
  <si>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</si>
  <si>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</si>
  <si>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</si>
  <si>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</si>
  <si>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</si>
  <si>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</si>
  <si>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</si>
  <si>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</si>
  <si>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</si>
  <si>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</si>
  <si>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</si>
  <si>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</si>
  <si>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</si>
  <si>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</si>
  <si>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</si>
  <si>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</si>
  <si>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</si>
  <si>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</si>
  <si>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</si>
  <si>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</si>
  <si>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</si>
  <si>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</si>
  <si>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</si>
  <si>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</si>
  <si>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</si>
  <si>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</si>
  <si>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</si>
  <si>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</si>
  <si>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</si>
  <si>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</si>
  <si>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</si>
  <si>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</si>
  <si>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</si>
  <si>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</si>
  <si>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</si>
  <si>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</si>
  <si>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</si>
  <si>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</si>
  <si>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</si>
  <si>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</si>
  <si>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</si>
  <si>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</si>
  <si>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</si>
  <si>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</si>
  <si>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</si>
  <si>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</si>
  <si>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</si>
  <si>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</si>
  <si>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</si>
  <si>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</si>
  <si>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</si>
  <si>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</si>
  <si>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</si>
  <si>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</si>
  <si>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</si>
  <si>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</si>
  <si>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</si>
  <si>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</si>
  <si>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</si>
  <si>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</si>
  <si>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</si>
  <si>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</si>
  <si>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</si>
  <si>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</si>
  <si>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</si>
  <si>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</si>
  <si>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</si>
  <si>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</si>
  <si>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</si>
  <si>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</si>
  <si>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</si>
  <si>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</si>
  <si>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</si>
  <si>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</si>
  <si>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</si>
  <si>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</si>
  <si>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</si>
  <si>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</si>
  <si>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</si>
  <si>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</si>
  <si>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</si>
  <si>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</si>
  <si>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</si>
  <si>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</si>
  <si>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</si>
  <si>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</si>
  <si>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</si>
  <si>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</si>
  <si>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</si>
  <si>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</si>
  <si>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</si>
  <si>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</si>
  <si>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</si>
  <si>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</si>
  <si>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</si>
  <si>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</si>
  <si>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</si>
  <si>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</si>
  <si>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</si>
  <si>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</si>
  <si>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</si>
  <si>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</si>
  <si>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</si>
  <si>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</si>
  <si>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</si>
  <si>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</si>
  <si>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</si>
  <si>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</si>
  <si>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</si>
  <si>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</si>
  <si>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</si>
  <si>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</si>
  <si>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</si>
  <si>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</si>
  <si>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</si>
  <si>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</si>
  <si>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</si>
  <si>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</si>
  <si>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</si>
  <si>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</si>
  <si>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</si>
  <si>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</si>
  <si>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</si>
  <si>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</si>
  <si>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</si>
  <si>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</si>
  <si>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</si>
  <si>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</si>
  <si>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</si>
  <si>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</si>
  <si>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</si>
  <si>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</si>
  <si>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</si>
  <si>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</si>
  <si>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</si>
  <si>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</si>
  <si>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</si>
  <si>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</si>
  <si>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</si>
  <si>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</si>
  <si>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</si>
  <si>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</si>
  <si>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</si>
  <si>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</si>
  <si>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</si>
  <si>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</si>
  <si>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</si>
  <si>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</si>
  <si>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</si>
  <si>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</si>
  <si>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</si>
  <si>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</si>
  <si>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</si>
  <si>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</si>
  <si>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</si>
  <si>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</si>
  <si>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</si>
  <si>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</si>
  <si>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</si>
  <si>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</si>
  <si>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</si>
  <si>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</si>
  <si>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</si>
  <si>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</si>
  <si>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</si>
  <si>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</si>
  <si>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</si>
  <si>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</si>
  <si>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</si>
  <si>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</si>
  <si>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</si>
  <si>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</si>
  <si>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</si>
  <si>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</si>
  <si>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</si>
  <si>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</si>
  <si>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</si>
  <si>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</si>
  <si>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</si>
  <si>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</si>
  <si>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</si>
  <si>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</si>
  <si>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</si>
  <si>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</si>
  <si>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</si>
  <si>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</si>
  <si>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</si>
  <si>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</si>
  <si>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</si>
  <si>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</si>
  <si>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</si>
  <si>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</si>
  <si>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</si>
  <si>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</si>
  <si>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</si>
  <si>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</si>
  <si>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</si>
  <si>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</si>
  <si>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</si>
  <si>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</si>
  <si>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</si>
  <si>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</si>
  <si>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</si>
  <si>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</si>
  <si>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</si>
  <si>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</si>
  <si>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</si>
  <si>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</si>
  <si>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</si>
  <si>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</si>
  <si>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</si>
  <si>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</si>
  <si>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</si>
  <si>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</si>
  <si>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</si>
  <si>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</si>
  <si>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</si>
  <si>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</si>
  <si>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</si>
  <si>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</si>
  <si>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</si>
  <si>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</si>
  <si>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</si>
  <si>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</si>
  <si>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</si>
  <si>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</si>
  <si>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</si>
  <si>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</si>
  <si>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</si>
  <si>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</si>
  <si>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</si>
  <si>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</si>
  <si>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</si>
  <si>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</si>
  <si>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</si>
  <si>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</si>
  <si>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</si>
  <si>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</si>
  <si>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</si>
  <si>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</si>
  <si>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</si>
  <si>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</si>
  <si>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</si>
  <si>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</si>
  <si>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</si>
  <si>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</si>
  <si>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</si>
  <si>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</si>
  <si>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</si>
  <si>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</si>
  <si>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</si>
  <si>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</si>
  <si>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</si>
  <si>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</si>
  <si>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</si>
  <si>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</si>
  <si>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</si>
  <si>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</si>
  <si>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</si>
  <si>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</si>
  <si>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</si>
  <si>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</si>
  <si>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</si>
  <si>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</si>
  <si>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</si>
  <si>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</si>
  <si>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</si>
  <si>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</si>
  <si>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</si>
  <si>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</si>
  <si>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</si>
  <si>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</si>
  <si>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</si>
  <si>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</si>
  <si>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</si>
  <si>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</si>
  <si>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</si>
  <si>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</si>
  <si>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</si>
  <si>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</si>
  <si>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</si>
  <si>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</si>
  <si>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</si>
  <si>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</si>
  <si>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</si>
  <si>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</si>
  <si>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</si>
  <si>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</si>
  <si>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</si>
  <si>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</si>
  <si>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</si>
  <si>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</si>
  <si>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</si>
  <si>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</si>
  <si>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</si>
  <si>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</si>
  <si>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</si>
  <si>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</si>
  <si>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</si>
  <si>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</si>
  <si>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</si>
  <si>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</si>
  <si>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</si>
  <si>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</si>
  <si>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</si>
  <si>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</si>
  <si>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</si>
  <si>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</si>
  <si>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</si>
  <si>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</si>
  <si>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</si>
  <si>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</si>
  <si>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</si>
  <si>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</si>
  <si>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</si>
  <si>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</si>
  <si>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</si>
  <si>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</si>
  <si>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</si>
  <si>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</si>
  <si>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</si>
  <si>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</si>
  <si>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</si>
  <si>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</si>
  <si>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</si>
  <si>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</si>
  <si>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</si>
  <si>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</si>
  <si>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</si>
  <si>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</si>
  <si>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</si>
  <si>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</si>
  <si>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</si>
  <si>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</si>
  <si>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</si>
  <si>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</si>
  <si>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</si>
  <si>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</si>
  <si>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</si>
  <si>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</si>
  <si>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</si>
  <si>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</si>
  <si>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</si>
  <si>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</si>
  <si>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</si>
  <si>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</si>
  <si>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</si>
  <si>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</si>
  <si>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</si>
  <si>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</si>
  <si>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</si>
  <si>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</si>
  <si>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</si>
  <si>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</si>
  <si>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</si>
  <si>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</si>
  <si>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</si>
  <si>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</si>
  <si>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</si>
  <si>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</si>
  <si>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</si>
  <si>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</si>
  <si>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</si>
  <si>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</si>
  <si>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</si>
  <si>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</si>
  <si>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</si>
  <si>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</si>
  <si>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</si>
  <si>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</si>
  <si>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</si>
  <si>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</si>
  <si>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</si>
  <si>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</si>
  <si>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</si>
  <si>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</si>
  <si>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</si>
  <si>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</si>
  <si>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</si>
  <si>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</si>
  <si>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</si>
  <si>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</si>
  <si>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</si>
  <si>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</si>
  <si>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</si>
  <si>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</si>
  <si>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</si>
  <si>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</si>
  <si>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</si>
  <si>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</si>
  <si>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</si>
  <si>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</si>
  <si>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</si>
  <si>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</si>
  <si>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</si>
  <si>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</si>
  <si>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</si>
  <si>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</si>
  <si>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</si>
  <si>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</si>
  <si>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</si>
  <si>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</si>
  <si>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</si>
  <si>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</si>
  <si>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</si>
  <si>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</si>
  <si>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</si>
  <si>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</si>
  <si>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</si>
  <si>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</si>
  <si>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</si>
  <si>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</si>
  <si>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</si>
  <si>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</si>
  <si>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</si>
  <si>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</si>
  <si>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</si>
  <si>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</si>
  <si>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</si>
  <si>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</si>
  <si>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</si>
  <si>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</si>
  <si>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</si>
  <si>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</si>
  <si>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</si>
  <si>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</si>
  <si>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</si>
  <si>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</si>
  <si>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</si>
  <si>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</si>
  <si>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</si>
  <si>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</si>
  <si>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</si>
  <si>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</si>
  <si>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</si>
  <si>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</si>
  <si>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</si>
  <si>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</si>
  <si>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</si>
  <si>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</si>
  <si>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</si>
  <si>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</si>
  <si>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</si>
  <si>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</si>
  <si>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</si>
  <si>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</si>
  <si>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</si>
  <si>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</si>
  <si>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</si>
  <si>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</si>
  <si>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</si>
  <si>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</si>
  <si>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</si>
  <si>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</si>
  <si>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</si>
  <si>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</si>
  <si>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</si>
  <si>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</si>
  <si>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</si>
  <si>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</si>
  <si>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</si>
  <si>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</si>
  <si>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</si>
  <si>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</si>
  <si>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</si>
  <si>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</si>
  <si>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</si>
  <si>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</si>
  <si>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</si>
  <si>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</si>
  <si>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</si>
  <si>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</si>
  <si>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</si>
  <si>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</si>
  <si>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</si>
  <si>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</si>
  <si>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</si>
  <si>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</si>
  <si>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</si>
  <si>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</si>
  <si>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</si>
  <si>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</si>
  <si>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</si>
  <si>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</si>
  <si>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</si>
  <si>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</si>
  <si>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</si>
  <si>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</si>
  <si>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</si>
  <si>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</si>
  <si>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</si>
  <si>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</si>
  <si>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</si>
  <si>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</si>
  <si>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</si>
  <si>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</si>
  <si>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</si>
  <si>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</si>
  <si>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</si>
  <si>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</si>
  <si>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</si>
  <si>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</si>
  <si>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</si>
  <si>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</si>
  <si>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</si>
  <si>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</si>
  <si>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</si>
  <si>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</si>
  <si>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</si>
  <si>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</si>
  <si>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</si>
  <si>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</si>
  <si>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</si>
  <si>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</si>
  <si>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</si>
  <si>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</si>
  <si>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</si>
  <si>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</si>
  <si>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</si>
  <si>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</si>
  <si>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</si>
  <si>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</si>
  <si>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</si>
  <si>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</si>
  <si>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</si>
  <si>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</si>
  <si>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</si>
  <si>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</si>
  <si>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</si>
  <si>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</si>
  <si>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</si>
  <si>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</si>
  <si>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</si>
  <si>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</si>
  <si>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</si>
  <si>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</si>
  <si>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</si>
  <si>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</si>
  <si>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</si>
  <si>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</si>
  <si>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</si>
  <si>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</si>
  <si>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</si>
  <si>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</si>
  <si>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</si>
  <si>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</si>
  <si>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</si>
  <si>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</si>
  <si>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</si>
  <si>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</si>
  <si>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</si>
  <si>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</si>
  <si>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</si>
  <si>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</si>
  <si>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</si>
  <si>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</si>
  <si>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</si>
  <si>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</si>
  <si>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</si>
  <si>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</si>
  <si>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</si>
  <si>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</si>
  <si>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</si>
  <si>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</si>
  <si>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</si>
  <si>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</si>
  <si>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</si>
  <si>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</si>
  <si>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</si>
  <si>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</si>
  <si>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</si>
  <si>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</si>
  <si>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</si>
  <si>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</si>
  <si>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</si>
  <si>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</si>
  <si>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</si>
  <si>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</si>
  <si>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</si>
  <si>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</si>
  <si>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</si>
  <si>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</si>
  <si>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</si>
  <si>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</si>
  <si>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</si>
  <si>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</si>
  <si>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</si>
  <si>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</si>
  <si>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</si>
  <si>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</si>
  <si>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</si>
  <si>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</si>
  <si>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</si>
  <si>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</si>
  <si>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</si>
  <si>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</si>
  <si>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</si>
  <si>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</si>
  <si>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</si>
  <si>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</si>
  <si>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</si>
  <si>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</si>
  <si>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</si>
  <si>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</si>
  <si>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</si>
  <si>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</si>
  <si>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</si>
  <si>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</si>
  <si>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</si>
  <si>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</si>
  <si>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</si>
  <si>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</si>
  <si>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</si>
  <si>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</si>
  <si>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</si>
  <si>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</si>
  <si>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</si>
  <si>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</si>
  <si>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</si>
  <si>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</si>
  <si>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</si>
  <si>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</si>
  <si>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</si>
  <si>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</si>
  <si>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</si>
  <si>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</si>
  <si>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</si>
  <si>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</si>
  <si>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</si>
  <si>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</si>
  <si>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</si>
  <si>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</si>
  <si>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</si>
  <si>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</si>
  <si>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</si>
  <si>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</si>
  <si>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</si>
  <si>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</si>
  <si>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</si>
  <si>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</si>
  <si>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</si>
  <si>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</si>
  <si>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</si>
  <si>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</si>
  <si>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</si>
  <si>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</si>
  <si>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</si>
  <si>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</si>
  <si>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</si>
  <si>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</si>
  <si>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</si>
  <si>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</si>
  <si>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</si>
  <si>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</si>
  <si>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</si>
  <si>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</si>
  <si>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</si>
  <si>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</si>
  <si>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</si>
  <si>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</si>
  <si>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</si>
  <si>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</si>
  <si>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</si>
  <si>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</si>
  <si>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</si>
  <si>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</si>
  <si>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</si>
  <si>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</si>
  <si>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</si>
  <si>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</si>
  <si>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</si>
  <si>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</si>
  <si>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</si>
  <si>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</si>
  <si>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</si>
  <si>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</si>
  <si>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</si>
  <si>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</si>
  <si>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</si>
  <si>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</si>
  <si>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</si>
  <si>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</si>
  <si>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</si>
  <si>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</si>
  <si>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</si>
  <si>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</si>
  <si>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</si>
  <si>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</si>
  <si>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</si>
  <si>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</si>
  <si>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</si>
  <si>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</si>
  <si>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</si>
  <si>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</si>
  <si>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</si>
  <si>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</si>
  <si>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</si>
  <si>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</si>
  <si>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</si>
  <si>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</si>
  <si>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</si>
  <si>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</si>
  <si>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</si>
  <si>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</si>
  <si>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</si>
  <si>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</si>
  <si>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</si>
  <si>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</si>
  <si>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</si>
  <si>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</si>
  <si>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</si>
  <si>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</si>
  <si>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</si>
  <si>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</si>
  <si>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</si>
  <si>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</si>
  <si>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</si>
  <si>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</si>
  <si>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</si>
  <si>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</si>
  <si>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</si>
  <si>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</si>
  <si>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</si>
  <si>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</si>
  <si>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</si>
  <si>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</si>
  <si>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</si>
  <si>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</si>
  <si>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</si>
  <si>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</si>
  <si>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</si>
  <si>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</si>
  <si>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</si>
  <si>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</si>
  <si>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</si>
  <si>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</si>
  <si>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</si>
  <si>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</si>
  <si>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</si>
  <si>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</si>
  <si>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</si>
  <si>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</si>
  <si>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</si>
  <si>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</si>
  <si>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</si>
  <si>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</si>
  <si>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</si>
  <si>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</si>
  <si>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</si>
  <si>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</si>
  <si>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</si>
  <si>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</si>
  <si>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</si>
  <si>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</si>
  <si>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</si>
  <si>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</si>
  <si>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</si>
  <si>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</si>
  <si>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</si>
  <si>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</si>
  <si>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</si>
  <si>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</si>
  <si>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</si>
  <si>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</si>
  <si>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</si>
  <si>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</si>
  <si>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</si>
  <si>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</si>
  <si>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</si>
  <si>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</si>
  <si>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</si>
  <si>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</si>
  <si>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</si>
  <si>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</si>
  <si>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</si>
  <si>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</si>
  <si>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</si>
  <si>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</si>
  <si>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</si>
  <si>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</si>
  <si>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</si>
  <si>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</si>
  <si>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</si>
  <si>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</si>
  <si>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</si>
  <si>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</si>
  <si>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</si>
  <si>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</si>
  <si>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</si>
  <si>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</si>
  <si>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</si>
  <si>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</si>
  <si>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</si>
  <si>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</si>
  <si>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</si>
  <si>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</si>
  <si>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</si>
  <si>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</si>
  <si>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</si>
  <si>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</si>
  <si>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</si>
  <si>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</si>
  <si>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</si>
  <si>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</si>
  <si>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</si>
  <si>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</si>
  <si>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</si>
  <si>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</si>
  <si>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</si>
  <si>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</si>
  <si>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</si>
  <si>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</si>
  <si>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</si>
  <si>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</si>
  <si>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</si>
  <si>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</si>
  <si>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</si>
  <si>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</si>
  <si>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</si>
  <si>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</si>
  <si>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</si>
  <si>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</si>
  <si>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</si>
  <si>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</si>
  <si>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</si>
  <si>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</si>
  <si>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</si>
  <si>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</si>
  <si>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</si>
  <si>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</si>
  <si>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</si>
  <si>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</si>
  <si>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</si>
  <si>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</si>
  <si>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</si>
  <si>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</si>
  <si>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</si>
  <si>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</si>
  <si>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</si>
  <si>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</si>
  <si>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</si>
  <si>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</si>
  <si>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</si>
  <si>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</si>
  <si>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</si>
  <si>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</si>
  <si>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</si>
  <si>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</si>
  <si>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</si>
  <si>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</si>
  <si>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</si>
  <si>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</si>
  <si>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</si>
  <si>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</si>
  <si>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</si>
  <si>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</si>
  <si>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</si>
  <si>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</si>
  <si>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</si>
  <si>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</si>
  <si>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</si>
  <si>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</si>
  <si>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</si>
  <si>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</si>
  <si>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</si>
  <si>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</si>
  <si>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</si>
  <si>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</si>
  <si>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</si>
  <si>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</si>
  <si>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</si>
  <si>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</si>
  <si>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</si>
  <si>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</si>
  <si>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</si>
  <si>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</si>
  <si>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</si>
  <si>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</si>
  <si>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</si>
  <si>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</si>
  <si>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</si>
  <si>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</si>
  <si>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</si>
  <si>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</si>
  <si>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</si>
  <si>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</si>
  <si>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</si>
  <si>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</si>
  <si>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</si>
  <si>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</si>
  <si>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</si>
  <si>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</si>
  <si>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</si>
  <si>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</si>
  <si>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</si>
  <si>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</si>
  <si>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</si>
  <si>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</si>
  <si>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</si>
  <si>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</si>
  <si>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</si>
  <si>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</si>
  <si>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</si>
  <si>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</si>
  <si>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</si>
  <si>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</si>
  <si>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</si>
  <si>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</si>
  <si>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</si>
  <si>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</si>
  <si>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</si>
  <si>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</si>
  <si>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</si>
  <si>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</si>
  <si>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</si>
  <si>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</si>
  <si>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</si>
  <si>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</si>
  <si>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</si>
  <si>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</si>
  <si>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</si>
  <si>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</si>
  <si>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</si>
  <si>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</si>
  <si>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</si>
  <si>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</si>
  <si>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</si>
  <si>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</si>
  <si>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</si>
  <si>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</si>
  <si>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</si>
  <si>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</si>
  <si>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</si>
  <si>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</si>
  <si>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</si>
  <si>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</si>
  <si>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</si>
  <si>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</si>
  <si>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</si>
  <si>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</si>
  <si>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</si>
  <si>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</si>
  <si>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</si>
  <si>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</si>
  <si>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</si>
  <si>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</si>
  <si>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</si>
  <si>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</si>
  <si>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</si>
  <si>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</si>
  <si>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</si>
  <si>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</si>
  <si>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</si>
  <si>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</si>
  <si>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</si>
  <si>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</si>
  <si>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</si>
  <si>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</si>
  <si>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</si>
  <si>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</si>
  <si>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</si>
  <si>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</si>
  <si>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</si>
  <si>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</si>
  <si>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</si>
  <si>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</si>
  <si>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</si>
  <si>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</si>
  <si>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</si>
  <si>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</si>
  <si>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</si>
  <si>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</si>
  <si>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</si>
  <si>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</si>
  <si>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</si>
  <si>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</si>
  <si>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</si>
  <si>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</si>
  <si>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</si>
  <si>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</si>
  <si>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</si>
  <si>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</si>
  <si>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</si>
  <si>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</si>
  <si>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</si>
  <si>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</si>
  <si>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</si>
  <si>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</si>
  <si>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</si>
  <si>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</si>
  <si>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</si>
  <si>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</si>
  <si>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</si>
  <si>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</si>
  <si>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</si>
  <si>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</si>
  <si>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</si>
  <si>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</si>
  <si>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</si>
  <si>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</si>
  <si>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</si>
  <si>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</si>
  <si>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</si>
  <si>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</si>
  <si>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</si>
  <si>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</si>
  <si>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</si>
  <si>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</si>
  <si>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</si>
  <si>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</si>
  <si>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</si>
  <si>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</si>
  <si>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</si>
  <si>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</si>
  <si>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</si>
  <si>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</si>
  <si>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</si>
  <si>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</si>
  <si>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</si>
  <si>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</si>
  <si>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</si>
  <si>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</si>
  <si>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</si>
  <si>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</si>
  <si>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</si>
  <si>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</si>
  <si>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</si>
  <si>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</si>
  <si>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</si>
  <si>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</si>
  <si>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</si>
  <si>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</si>
  <si>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</si>
  <si>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</si>
  <si>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</si>
  <si>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</si>
  <si>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</si>
  <si>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</si>
  <si>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</si>
  <si>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</si>
  <si>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</si>
  <si>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</si>
  <si>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</si>
  <si>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</si>
  <si>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</si>
  <si>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</si>
  <si>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</si>
  <si>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</si>
  <si>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</si>
  <si>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</si>
  <si>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</si>
  <si>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</si>
  <si>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</si>
  <si>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</si>
  <si>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</si>
  <si>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</si>
  <si>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</si>
  <si>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</si>
  <si>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</si>
  <si>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</si>
  <si>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</si>
  <si>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</si>
  <si>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</si>
  <si>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</si>
  <si>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</si>
  <si>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</si>
  <si>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</si>
  <si>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</si>
  <si>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</si>
  <si>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</si>
  <si>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</si>
  <si>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</si>
  <si>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</si>
  <si>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</si>
  <si>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</si>
  <si>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</si>
  <si>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</si>
  <si>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</si>
  <si>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</si>
  <si>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</si>
  <si>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</si>
  <si>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</si>
  <si>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</si>
  <si>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</si>
  <si>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</si>
  <si>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</si>
  <si>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</si>
  <si>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</si>
  <si>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</si>
  <si>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</si>
  <si>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</si>
  <si>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</si>
  <si>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</si>
  <si>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</si>
  <si>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</si>
  <si>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</si>
  <si>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</si>
  <si>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</si>
  <si>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</si>
  <si>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</si>
  <si>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</si>
  <si>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</si>
  <si>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</si>
  <si>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</si>
  <si>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</si>
  <si>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</si>
  <si>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</si>
  <si>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</si>
  <si>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</si>
  <si>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</si>
  <si>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</si>
  <si>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</si>
  <si>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</si>
  <si>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</si>
  <si>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</si>
  <si>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</si>
  <si>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</si>
  <si>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</si>
  <si>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</si>
  <si>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</si>
  <si>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</si>
  <si>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</si>
  <si>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</si>
  <si>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</si>
  <si>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</si>
  <si>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</si>
  <si>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</si>
  <si>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</si>
  <si>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</si>
  <si>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</si>
  <si>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</si>
  <si>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</si>
  <si>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</si>
  <si>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</si>
  <si>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</si>
  <si>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</si>
  <si>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</si>
  <si>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</si>
  <si>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</si>
  <si>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</si>
  <si>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</si>
  <si>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</si>
  <si>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</si>
  <si>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</si>
  <si>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</si>
  <si>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</si>
  <si>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</si>
  <si>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</si>
  <si>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</si>
  <si>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</si>
  <si>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</si>
  <si>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</si>
  <si>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</si>
  <si>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</si>
  <si>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</si>
  <si>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</si>
  <si>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</si>
  <si>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</si>
  <si>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</si>
  <si>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</si>
  <si>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</si>
  <si>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</si>
  <si>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</si>
  <si>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</si>
  <si>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</si>
  <si>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</si>
  <si>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</si>
  <si>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</si>
  <si>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</si>
  <si>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</si>
  <si>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</si>
  <si>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</si>
  <si>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</si>
  <si>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</si>
  <si>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</si>
  <si>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</si>
  <si>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</si>
  <si>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</si>
  <si>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</si>
  <si>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</si>
  <si>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</si>
  <si>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</si>
  <si>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</si>
  <si>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</si>
  <si>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</si>
  <si>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</si>
  <si>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</si>
  <si>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</si>
  <si>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</si>
  <si>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</si>
  <si>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</si>
  <si>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</si>
  <si>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</si>
  <si>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</si>
  <si>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</si>
  <si>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</si>
  <si>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</si>
  <si>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</si>
  <si>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</si>
  <si>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</si>
  <si>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</si>
  <si>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</si>
  <si>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</si>
  <si>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</si>
  <si>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</si>
  <si>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</si>
  <si>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</si>
  <si>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</si>
  <si>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</si>
  <si>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</si>
  <si>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</si>
  <si>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</si>
  <si>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</si>
  <si>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</si>
  <si>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</si>
  <si>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</si>
  <si>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</si>
  <si>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</si>
  <si>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</si>
  <si>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</si>
  <si>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</si>
  <si>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</si>
  <si>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</si>
  <si>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</si>
  <si>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</si>
  <si>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</si>
  <si>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</si>
  <si>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</si>
  <si>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</si>
  <si>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</si>
  <si>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</si>
  <si>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</si>
  <si>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</si>
  <si>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</si>
  <si>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</si>
  <si>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</si>
  <si>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</si>
  <si>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</si>
  <si>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</si>
  <si>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</si>
  <si>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</si>
  <si>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</si>
  <si>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</si>
  <si>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</si>
  <si>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</si>
  <si>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</si>
  <si>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</si>
  <si>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</si>
  <si>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</si>
  <si>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</si>
  <si>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</si>
  <si>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</si>
  <si>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</si>
  <si>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</si>
  <si>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</si>
  <si>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</si>
  <si>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</si>
  <si>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</si>
  <si>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</si>
  <si>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</si>
  <si>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</si>
  <si>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</si>
  <si>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</si>
  <si>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</si>
  <si>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</si>
  <si>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</si>
  <si>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</si>
  <si>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</si>
  <si>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</si>
  <si>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</si>
  <si>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</si>
  <si>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</si>
  <si>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</si>
  <si>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</si>
  <si>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</si>
  <si>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</si>
  <si>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</si>
  <si>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</si>
  <si>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</si>
  <si>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</si>
  <si>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</si>
  <si>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</si>
  <si>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</si>
  <si>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</si>
  <si>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</si>
  <si>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</si>
  <si>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</si>
  <si>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</si>
  <si>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</si>
  <si>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</si>
  <si>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</si>
  <si>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</si>
  <si>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</si>
  <si>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</si>
  <si>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</si>
  <si>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</si>
  <si>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</si>
  <si>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</si>
  <si>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</si>
  <si>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</si>
  <si>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</si>
  <si>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</si>
  <si>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</si>
  <si>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</si>
  <si>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</si>
  <si>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</si>
  <si>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</si>
  <si>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</si>
  <si>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</si>
  <si>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</si>
  <si>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</si>
  <si>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</si>
  <si>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</si>
  <si>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</si>
  <si>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</si>
  <si>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</si>
  <si>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</si>
  <si>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</si>
  <si>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</si>
  <si>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</si>
  <si>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</si>
  <si>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</si>
  <si>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</si>
  <si>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</si>
  <si>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</si>
  <si>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</si>
  <si>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</si>
  <si>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</si>
  <si>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</si>
  <si>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</si>
  <si>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</si>
  <si>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</si>
  <si>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</si>
  <si>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</si>
  <si>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</si>
  <si>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</si>
  <si>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</si>
  <si>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</si>
  <si>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</si>
  <si>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</si>
  <si>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</si>
  <si>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</si>
  <si>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</si>
  <si>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</si>
  <si>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</si>
  <si>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</si>
  <si>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</si>
  <si>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</si>
  <si>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</si>
  <si>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</si>
  <si>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</si>
  <si>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</si>
  <si>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</si>
  <si>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</si>
  <si>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</si>
  <si>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</si>
  <si>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</si>
  <si>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</si>
  <si>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</si>
  <si>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</si>
  <si>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</si>
  <si>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</si>
  <si>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</si>
  <si>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</si>
  <si>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</si>
  <si>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</si>
  <si>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</si>
  <si>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</si>
  <si>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</si>
  <si>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</si>
  <si>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</si>
  <si>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</si>
  <si>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</si>
  <si>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</si>
  <si>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</si>
  <si>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</si>
  <si>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</si>
  <si>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</si>
  <si>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</si>
  <si>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</si>
  <si>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</si>
  <si>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</si>
  <si>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</si>
  <si>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</si>
  <si>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</si>
  <si>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</si>
  <si>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</si>
  <si>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</si>
  <si>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</si>
  <si>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</si>
  <si>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</si>
  <si>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</si>
  <si>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</si>
  <si>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</si>
  <si>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</si>
  <si>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</si>
  <si>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</si>
  <si>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</si>
  <si>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</si>
  <si>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</si>
  <si>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</si>
  <si>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</si>
  <si>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</si>
  <si>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</si>
  <si>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</si>
  <si>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</si>
  <si>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</si>
  <si>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</si>
  <si>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</si>
  <si>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</si>
  <si>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</si>
  <si>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</si>
  <si>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</si>
  <si>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</si>
  <si>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</si>
  <si>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</si>
  <si>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</si>
  <si>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</si>
  <si>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</si>
  <si>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</si>
  <si>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</si>
  <si>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</si>
  <si>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</si>
  <si>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</si>
  <si>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</si>
  <si>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</si>
  <si>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</si>
  <si>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</si>
  <si>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</si>
  <si>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</si>
  <si>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</si>
  <si>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</si>
  <si>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</si>
  <si>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</si>
  <si>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</si>
  <si>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</si>
  <si>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</si>
  <si>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</si>
  <si>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</si>
  <si>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</si>
  <si>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</si>
  <si>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</si>
  <si>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</si>
  <si>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</si>
  <si>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</si>
  <si>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</si>
  <si>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</si>
  <si>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</si>
  <si>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</si>
  <si>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</si>
  <si>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</si>
  <si>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</si>
  <si>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</si>
  <si>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</si>
  <si>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</si>
  <si>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</si>
  <si>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</si>
  <si>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</si>
  <si>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</si>
  <si>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</si>
  <si>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</si>
  <si>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</si>
  <si>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</si>
  <si>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</si>
  <si>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</si>
  <si>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</si>
  <si>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</si>
  <si>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</si>
  <si>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</si>
  <si>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</si>
  <si>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</si>
  <si>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</si>
  <si>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</si>
  <si>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</si>
  <si>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</si>
  <si>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</si>
  <si>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</si>
  <si>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</si>
  <si>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</si>
  <si>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</si>
  <si>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</si>
  <si>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</si>
  <si>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</si>
  <si>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</si>
  <si>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</si>
  <si>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</si>
  <si>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</si>
  <si>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</si>
  <si>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</si>
  <si>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</si>
  <si>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</si>
  <si>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</si>
  <si>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</si>
  <si>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</si>
  <si>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</si>
  <si>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</si>
  <si>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</si>
  <si>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</si>
  <si>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</si>
  <si>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</si>
  <si>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</si>
  <si>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</si>
  <si>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</si>
  <si>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</si>
  <si>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</si>
  <si>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</si>
  <si>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</si>
  <si>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</si>
  <si>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</si>
  <si>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</si>
  <si>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</si>
  <si>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</si>
  <si>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</si>
  <si>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</si>
  <si>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</si>
  <si>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</si>
  <si>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</si>
  <si>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</si>
  <si>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</si>
  <si>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</si>
  <si>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</si>
  <si>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</si>
  <si>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</si>
  <si>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</si>
  <si>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</si>
  <si>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</si>
  <si>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</si>
  <si>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</si>
  <si>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</si>
  <si>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</si>
  <si>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</si>
  <si>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</si>
  <si>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</si>
  <si>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</si>
  <si>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</si>
  <si>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</si>
  <si>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</si>
  <si>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</si>
  <si>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</si>
  <si>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</si>
  <si>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</si>
  <si>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</si>
  <si>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</si>
  <si>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</si>
  <si>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</si>
  <si>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</si>
  <si>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</si>
  <si>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</si>
  <si>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</si>
  <si>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</si>
  <si>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</si>
  <si>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</si>
  <si>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</si>
  <si>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</si>
  <si>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</si>
  <si>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</si>
  <si>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</si>
  <si>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</si>
  <si>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</si>
  <si>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</si>
  <si>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</si>
  <si>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</si>
  <si>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</si>
  <si>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</si>
  <si>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</si>
  <si>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</si>
  <si>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</si>
  <si>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</si>
  <si>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</si>
  <si>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</si>
  <si>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</si>
  <si>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</si>
  <si>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</si>
  <si>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</si>
  <si>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</si>
  <si>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</si>
  <si>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</si>
  <si>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</si>
  <si>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</si>
  <si>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</si>
  <si>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</si>
  <si>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</si>
  <si>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</si>
  <si>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</si>
  <si>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</si>
  <si>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</si>
  <si>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</si>
  <si>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</si>
  <si>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</si>
  <si>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</si>
  <si>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</si>
  <si>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</si>
  <si>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</si>
  <si>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</si>
  <si>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</si>
  <si>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</si>
  <si>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</si>
  <si>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</si>
  <si>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</si>
  <si>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</si>
  <si>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</si>
  <si>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</si>
  <si>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</si>
  <si>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</si>
  <si>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</si>
  <si>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</si>
  <si>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</si>
  <si>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</si>
  <si>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</si>
  <si>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</si>
  <si>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</si>
  <si>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</si>
  <si>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</si>
  <si>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</si>
  <si>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</si>
  <si>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</si>
  <si>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</si>
  <si>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</si>
  <si>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</si>
  <si>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</si>
  <si>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</si>
  <si>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</si>
  <si>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</si>
  <si>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</si>
  <si>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</si>
  <si>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</si>
  <si>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</si>
  <si>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</si>
  <si>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</si>
  <si>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</si>
  <si>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</si>
  <si>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</si>
  <si>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</si>
  <si>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</si>
  <si>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</si>
  <si>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</si>
  <si>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</si>
  <si>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</si>
  <si>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</si>
  <si>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</si>
  <si>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</si>
  <si>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</si>
  <si>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</si>
  <si>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</si>
  <si>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</si>
  <si>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</si>
  <si>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</si>
  <si>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</si>
  <si>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</si>
  <si>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</si>
  <si>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</si>
  <si>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</si>
  <si>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</si>
  <si>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</si>
  <si>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</si>
  <si>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</si>
  <si>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</si>
  <si>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</si>
  <si>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</si>
  <si>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</si>
  <si>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</si>
  <si>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</si>
  <si>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</si>
  <si>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</si>
  <si>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</si>
  <si>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</si>
  <si>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</si>
  <si>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</si>
  <si>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</si>
  <si>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</si>
  <si>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</si>
  <si>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</si>
  <si>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</si>
  <si>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</si>
  <si>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</si>
  <si>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</si>
  <si>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</si>
  <si>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</si>
  <si>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</si>
  <si>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</si>
  <si>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</si>
  <si>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</si>
  <si>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</si>
  <si>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</si>
  <si>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</si>
  <si>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</si>
  <si>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</si>
  <si>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</si>
  <si>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</si>
  <si>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</si>
  <si>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</si>
  <si>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</si>
  <si>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</si>
  <si>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</si>
  <si>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</si>
  <si>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</si>
  <si>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</si>
  <si>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</si>
  <si>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</si>
  <si>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</si>
  <si>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</si>
  <si>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</si>
  <si>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</si>
  <si>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</si>
  <si>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</si>
  <si>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</si>
  <si>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</si>
  <si>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</si>
  <si>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</si>
  <si>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</si>
  <si>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</si>
  <si>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</si>
  <si>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</si>
  <si>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</si>
  <si>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</si>
  <si>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</si>
  <si>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</si>
  <si>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</si>
  <si>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</si>
  <si>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</si>
  <si>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</si>
  <si>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</si>
  <si>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</si>
  <si>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</si>
  <si>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</si>
  <si>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</si>
  <si>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</si>
  <si>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</si>
  <si>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</si>
  <si>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</si>
  <si>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</si>
  <si>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</si>
  <si>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</si>
  <si>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</si>
  <si>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</si>
  <si>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</si>
  <si>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</si>
  <si>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</si>
  <si>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</si>
  <si>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</si>
  <si>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</si>
  <si>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</si>
  <si>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</si>
  <si>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</si>
  <si>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</si>
  <si>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</si>
  <si>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</si>
  <si>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</si>
  <si>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</si>
  <si>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</si>
  <si>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</si>
  <si>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</si>
  <si>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</si>
  <si>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</si>
  <si>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</si>
  <si>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</si>
  <si>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</si>
  <si>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</si>
  <si>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</si>
  <si>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</si>
  <si>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</si>
  <si>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</si>
  <si>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</si>
  <si>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</si>
  <si>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</si>
  <si>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</si>
  <si>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</si>
  <si>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</si>
  <si>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</si>
  <si>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</si>
  <si>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</si>
  <si>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</si>
  <si>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</si>
  <si>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</si>
  <si>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</si>
  <si>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</si>
  <si>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</si>
  <si>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</si>
  <si>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</si>
  <si>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</si>
  <si>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</si>
  <si>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</si>
  <si>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</si>
  <si>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</si>
  <si>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</si>
  <si>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</si>
  <si>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</si>
  <si>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</si>
  <si>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</si>
  <si>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</si>
  <si>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</si>
  <si>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</si>
  <si>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</si>
  <si>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</si>
  <si>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</si>
  <si>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</si>
  <si>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</si>
  <si>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</si>
  <si>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</si>
  <si>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</si>
  <si>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</si>
  <si>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</si>
  <si>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</si>
  <si>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</si>
  <si>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</si>
  <si>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</si>
  <si>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</si>
  <si>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</si>
  <si>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</si>
  <si>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</si>
  <si>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</si>
  <si>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</si>
  <si>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</si>
  <si>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</si>
  <si>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</si>
  <si>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</si>
  <si>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</si>
  <si>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</si>
  <si>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</si>
  <si>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</si>
  <si>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</si>
  <si>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</si>
  <si>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</si>
  <si>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</si>
  <si>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</si>
  <si>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</si>
  <si>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</si>
  <si>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</si>
  <si>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</si>
  <si>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</si>
  <si>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</si>
  <si>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</si>
  <si>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</si>
  <si>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</si>
  <si>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</si>
  <si>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</si>
  <si>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</si>
  <si>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</si>
  <si>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</si>
  <si>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</si>
  <si>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</si>
  <si>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</si>
  <si>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</si>
  <si>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</si>
  <si>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</si>
  <si>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</si>
  <si>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</si>
  <si>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</si>
  <si>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</si>
  <si>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</si>
  <si>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</si>
  <si>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</si>
  <si>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</si>
  <si>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</si>
  <si>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</si>
  <si>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</si>
  <si>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</si>
  <si>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</si>
  <si>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</si>
  <si>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</si>
  <si>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</si>
  <si>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</si>
  <si>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</si>
  <si>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</si>
  <si>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</si>
  <si>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</si>
  <si>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</si>
  <si>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</si>
  <si>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</si>
  <si>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</si>
  <si>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</si>
  <si>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</si>
  <si>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</si>
  <si>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</si>
  <si>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</si>
  <si>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</si>
  <si>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</si>
  <si>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</si>
  <si>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</si>
  <si>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</si>
  <si>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</si>
  <si>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</si>
  <si>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</si>
  <si>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</si>
  <si>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</si>
  <si>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</si>
  <si>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</si>
  <si>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</si>
  <si>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</si>
  <si>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</si>
  <si>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</si>
  <si>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</si>
  <si>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</si>
  <si>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</si>
  <si>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</si>
  <si>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</si>
  <si>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</si>
  <si>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</si>
  <si>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</si>
  <si>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</si>
  <si>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</si>
  <si>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</si>
  <si>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</si>
  <si>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</si>
  <si>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</si>
  <si>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</si>
  <si>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</si>
  <si>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</si>
  <si>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</si>
  <si>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</si>
  <si>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</si>
  <si>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</si>
  <si>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</si>
  <si>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</si>
  <si>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</si>
  <si>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</si>
  <si>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</si>
  <si>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</si>
  <si>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</si>
  <si>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</si>
  <si>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</si>
  <si>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</si>
  <si>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</si>
  <si>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</si>
  <si>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</si>
  <si>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</si>
  <si>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</si>
  <si>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</si>
  <si>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</si>
  <si>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</si>
  <si>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</si>
  <si>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</si>
  <si>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</si>
  <si>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</si>
  <si>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</si>
  <si>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</si>
  <si>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</si>
  <si>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</si>
  <si>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</si>
  <si>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</si>
  <si>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</si>
  <si>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</si>
  <si>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</si>
  <si>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</si>
  <si>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</si>
  <si>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</si>
  <si>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</si>
  <si>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</si>
  <si>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</si>
  <si>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</si>
  <si>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</si>
  <si>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</si>
  <si>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</si>
  <si>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</si>
  <si>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</si>
  <si>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</si>
  <si>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</si>
  <si>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</si>
  <si>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</si>
  <si>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</si>
  <si>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</si>
  <si>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</si>
  <si>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</si>
  <si>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</si>
  <si>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</si>
  <si>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</si>
  <si>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</si>
  <si>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</si>
  <si>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</si>
  <si>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</si>
  <si>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</si>
  <si>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</si>
  <si>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</si>
  <si>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</si>
  <si>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</si>
  <si>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</si>
  <si>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</si>
  <si>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</si>
  <si>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</si>
  <si>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</si>
  <si>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</si>
  <si>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</si>
  <si>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</si>
  <si>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</si>
  <si>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</si>
  <si>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</si>
  <si>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</si>
  <si>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</si>
  <si>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</si>
  <si>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</si>
  <si>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</si>
  <si>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</si>
  <si>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</si>
  <si>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</si>
  <si>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</si>
  <si>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</si>
  <si>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</si>
  <si>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</si>
  <si>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</si>
  <si>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</si>
  <si>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</si>
  <si>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</si>
  <si>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</si>
  <si>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</si>
  <si>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(All)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</si>
  <si>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</si>
  <si>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</si>
  <si>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</si>
  <si>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</si>
  <si>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</si>
  <si>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</si>
  <si>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</si>
  <si>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</si>
  <si>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</si>
  <si>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</si>
  <si>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</si>
  <si>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Row Labels</t>
  </si>
  <si>
    <t>Count of state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</si>
  <si>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</si>
  <si>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</si>
  <si>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</si>
  <si>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</si>
  <si>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</si>
  <si>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</si>
  <si>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</si>
  <si>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</si>
  <si>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</si>
  <si>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</si>
  <si>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</si>
  <si>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</si>
  <si>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</si>
  <si>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</si>
  <si>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</si>
  <si>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</si>
  <si>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</si>
  <si>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</si>
  <si>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</si>
  <si>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</si>
  <si>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</si>
  <si>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</si>
  <si>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</si>
  <si>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</si>
  <si>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</si>
  <si>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</si>
  <si>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</si>
  <si>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</si>
  <si>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</si>
  <si>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</si>
  <si>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</si>
  <si>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</si>
  <si>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</si>
  <si>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</si>
  <si>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</si>
  <si>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</si>
  <si>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</si>
  <si>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</si>
  <si>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</si>
  <si>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</si>
  <si>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</si>
  <si>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Parent Category</t>
  </si>
  <si>
    <t>Date Created Conversion</t>
  </si>
  <si>
    <t>Date End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</si>
  <si>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</si>
  <si>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</si>
  <si>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</si>
  <si>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</si>
  <si>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</si>
  <si>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</si>
  <si>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</si>
  <si>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</si>
  <si>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</si>
  <si>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</si>
  <si>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</si>
  <si>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</si>
  <si>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</si>
  <si>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</si>
  <si>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</si>
  <si>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</si>
  <si>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</si>
  <si>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</si>
  <si>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</si>
  <si>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</si>
  <si>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</si>
  <si>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</si>
  <si>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</si>
  <si>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</si>
  <si>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</si>
  <si>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</si>
  <si>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</si>
  <si>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</si>
  <si>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</si>
  <si>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</si>
  <si>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</si>
  <si>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</si>
  <si>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</si>
  <si>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</si>
  <si>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</si>
  <si>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Successful Mean</t>
  </si>
  <si>
    <t>Successful Median</t>
  </si>
  <si>
    <t>Successful Min</t>
  </si>
  <si>
    <t>Successful Max</t>
  </si>
  <si>
    <t>Successful Variance</t>
  </si>
  <si>
    <t>Successful Standard Dev</t>
  </si>
  <si>
    <t>Failed Mean</t>
  </si>
  <si>
    <t>Failed Median</t>
  </si>
  <si>
    <t>Failed Min</t>
  </si>
  <si>
    <t>Failed Max</t>
  </si>
  <si>
    <t>Failed Variance</t>
  </si>
  <si>
    <t>Failed Standard Dev</t>
  </si>
  <si>
    <t>I believe that for both successful and failed kickstarters that the median is more accurate for the data set as it shows that lower numbers are more common.</t>
  </si>
  <si>
    <t xml:space="preserve">There is more variability with successful campaigns. This makes sense because there are more successful campaigns and there is a wider range between the min and max backers.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</si>
</sst>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0A010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9" fontId="0" fillId="0" borderId="0" xfId="2" applyFont="1"/>
    <xf numFmtId="1" fontId="0" fillId="0" borderId="0" xfId="2" applyNumberFormat="1" applyFont="1"/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5" fillId="0" borderId="0" xfId="0" applyNumberFormat="1" applyFont="1"/>
    <xf numFmtId="14" fontId="0" fillId="0" borderId="0" xfId="0" applyNumberFormat="1" applyAlignment="1">
      <alignment horizontal="left"/>
    </xf>
    <xf numFmtId="0" fontId="4" fillId="3" borderId="0" xfId="4"/>
    <xf numFmtId="0" fontId="3" fillId="2" borderId="0" xfId="3"/>
  </cellXfs>
  <cellStyles count="5">
    <cellStyle name="Bad" xfId="4" builtinId="27"/>
    <cellStyle name="Currency" xfId="1" builtinId="4"/>
    <cellStyle name="Good" xfId="3" builtinId="26"/>
    <cellStyle name="Normal" xfId="0" builtinId="0"/>
    <cellStyle name="Percent" xfId="2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.xlsm]Sheet2!PivotTable4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5-4740-9062-2EBBC8A7994F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A5-4740-9062-2EBBC8A7994F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A5-4740-9062-2EBBC8A7994F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A5-4740-9062-2EBBC8A79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532159"/>
        <c:axId val="2134532127"/>
      </c:barChart>
      <c:catAx>
        <c:axId val="4453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532127"/>
        <c:crosses val="autoZero"/>
        <c:auto val="1"/>
        <c:lblAlgn val="ctr"/>
        <c:lblOffset val="100"/>
        <c:noMultiLvlLbl val="0"/>
      </c:catAx>
      <c:valAx>
        <c:axId val="213453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.xlsm]Sheet3!PivotTable5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71-448A-ACBB-3BD490D0DF68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71-448A-ACBB-3BD490D0DF68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71-448A-ACBB-3BD490D0DF68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71-448A-ACBB-3BD490D0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87716655"/>
        <c:axId val="150663199"/>
      </c:barChart>
      <c:catAx>
        <c:axId val="28771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63199"/>
        <c:crosses val="autoZero"/>
        <c:auto val="1"/>
        <c:lblAlgn val="ctr"/>
        <c:lblOffset val="100"/>
        <c:noMultiLvlLbl val="0"/>
      </c:catAx>
      <c:valAx>
        <c:axId val="15066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71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.xlsm]Sheet4!PivotTable6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90-4C21-89E9-0E67B1C49BAE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90-4C21-89E9-0E67B1C49BAE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90-4C21-89E9-0E67B1C49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5311"/>
        <c:axId val="150645727"/>
      </c:lineChart>
      <c:catAx>
        <c:axId val="4381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45727"/>
        <c:crosses val="autoZero"/>
        <c:auto val="1"/>
        <c:lblAlgn val="ctr"/>
        <c:lblOffset val="100"/>
        <c:noMultiLvlLbl val="0"/>
      </c:catAx>
      <c:valAx>
        <c:axId val="15064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9C-4140-9374-9506DE192926}"/>
            </c:ext>
          </c:extLst>
        </c:ser>
        <c:ser>
          <c:idx val="1"/>
          <c:order val="1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C-4140-9374-9506DE192926}"/>
            </c:ext>
          </c:extLst>
        </c:ser>
        <c:ser>
          <c:idx val="2"/>
          <c:order val="2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9C-4140-9374-9506DE192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15023"/>
        <c:axId val="298618271"/>
      </c:lineChart>
      <c:catAx>
        <c:axId val="42551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618271"/>
        <c:crosses val="autoZero"/>
        <c:auto val="1"/>
        <c:lblAlgn val="ctr"/>
        <c:lblOffset val="100"/>
        <c:noMultiLvlLbl val="0"/>
      </c:catAx>
      <c:valAx>
        <c:axId val="29861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15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1038224</xdr:colOff>
      <xdr:row>3</xdr:row>
      <xdr:rowOff>57150</xdr:rowOff>
    </xdr:from>
    <xdr:to>
      <xdr:col>19</xdr:col>
      <xdr:colOff>276225</xdr:colOff>
      <xdr:row>34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5687B3-29FE-49C0-923D-932329A00C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1</xdr:row>
      <xdr:rowOff>9526</xdr:rowOff>
    </xdr:from>
    <xdr:to>
      <xdr:col>24</xdr:col>
      <xdr:colOff>211667</xdr:colOff>
      <xdr:row>47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27E53B-C9C7-45BF-BCB9-06AC11996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1</xdr:row>
      <xdr:rowOff>104776</xdr:rowOff>
    </xdr:from>
    <xdr:to>
      <xdr:col>22</xdr:col>
      <xdr:colOff>133350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344FAA-32C7-4DAD-81B6-C1BC8FEAD9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1371600</xdr:colOff>
      <xdr:row>14</xdr:row>
      <xdr:rowOff>47625</xdr:rowOff>
    </xdr:from>
    <xdr:to>
      <xdr:col>9</xdr:col>
      <xdr:colOff>38099</xdr:colOff>
      <xdr:row>40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EF3D75-9381-406D-89CF-40F10A47D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" refreshedDate="44274.566905555555" createdVersion="6" refreshedVersion="6" minRefreshableVersion="3" recordCount="4114" xr:uid="{A2B8F112-BFE9-4D0A-995F-BCD5878DD0B6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" refreshedDate="44274.579865856482" createdVersion="6" refreshedVersion="6" minRefreshableVersion="3" recordCount="4114" xr:uid="{1441E98D-CA12-47BB-A466-4B5A805F763E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C99767-1DC1-4CF8-951B-A109425F5A83}" name="PivotTable4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B40543-6566-4800-88AB-8F06EE51F293}" name="PivotTable5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25D57-0907-4C24-9D33-F86F4C09AD45}" name="PivotTable6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zoomScale="50" zoomScaleNormal="50" workbookViewId="0">
      <selection activeCell="L1" activeCellId="1" sqref="F1:F1048576 L1:L1048576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25.28515625" customWidth="1"/>
    <col min="16" max="16" width="27.140625" customWidth="1"/>
    <col min="17" max="17" width="23.5703125" customWidth="1"/>
    <col min="18" max="18" width="25.85546875" customWidth="1"/>
    <col min="19" max="19" width="33.85546875" customWidth="1"/>
    <col min="20" max="20" width="26.5703125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5" t="s">
        <v>8307</v>
      </c>
      <c r="Q1" s="5" t="s">
        <v>8308</v>
      </c>
      <c r="R1" s="5" t="s">
        <v>8309</v>
      </c>
      <c r="S1" s="5" t="s">
        <v>8366</v>
      </c>
      <c r="T1" s="5" t="s">
        <v>8367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7">
        <f>((E2/D2)*100)</f>
        <v>136.85882352941178</v>
      </c>
      <c r="P2" s="8">
        <f>(E2/L2)</f>
        <v>63.917582417582416</v>
      </c>
      <c r="Q2" t="str">
        <f>LEFT(N2,FIND("/",N2)-1)</f>
        <v>film &amp; video</v>
      </c>
      <c r="R2" t="str">
        <f>RIGHT(N2,LEN(N2)-FIND("/",N2))</f>
        <v>television</v>
      </c>
      <c r="S2" s="12">
        <f>(((J2/60)/60)/24)+DATE(1970,1,1)</f>
        <v>42177.007071759261</v>
      </c>
      <c r="T2" s="12">
        <f>(((I2/60)/60)/24)+DATE(1970,1,1)</f>
        <v>42208.125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7">
        <f t="shared" ref="O3:O66" si="0">((E3/D3)*100)</f>
        <v>142.60827250608273</v>
      </c>
      <c r="P3" s="8">
        <f>(E3/L3)</f>
        <v>185.48101265822785</v>
      </c>
      <c r="Q3" t="str">
        <f t="shared" ref="Q3:Q66" si="1">LEFT(N3,FIND("/",N3)-1)</f>
        <v>film &amp; video</v>
      </c>
      <c r="R3" t="str">
        <f t="shared" ref="R3:R66" si="2">RIGHT(N3,LEN(N3)-FIND("/",N3))</f>
        <v>television</v>
      </c>
      <c r="S3" s="12">
        <f t="shared" ref="S3:S66" si="3">(((J3/60)/60)/24)+DATE(1970,1,1)</f>
        <v>42766.600497685184</v>
      </c>
      <c r="T3" s="12">
        <f t="shared" ref="T3:T66" si="4">(((I3/60)/60)/24)+DATE(1970,1,1)</f>
        <v>42796.600497685184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7">
        <f t="shared" si="0"/>
        <v>105</v>
      </c>
      <c r="P4" s="8">
        <f>(E4/L4)</f>
        <v>15</v>
      </c>
      <c r="Q4" t="str">
        <f t="shared" si="1"/>
        <v>film &amp; video</v>
      </c>
      <c r="R4" t="str">
        <f t="shared" si="2"/>
        <v>television</v>
      </c>
      <c r="S4" s="12">
        <f t="shared" si="3"/>
        <v>42405.702349537038</v>
      </c>
      <c r="T4" s="12">
        <f t="shared" si="4"/>
        <v>42415.702349537038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7">
        <f t="shared" si="0"/>
        <v>103.89999999999999</v>
      </c>
      <c r="P5" s="8">
        <f>(E5/L5)</f>
        <v>69.266666666666666</v>
      </c>
      <c r="Q5" t="str">
        <f t="shared" si="1"/>
        <v>film &amp; video</v>
      </c>
      <c r="R5" t="str">
        <f t="shared" si="2"/>
        <v>television</v>
      </c>
      <c r="S5" s="12">
        <f t="shared" si="3"/>
        <v>41828.515127314815</v>
      </c>
      <c r="T5" s="12">
        <f t="shared" si="4"/>
        <v>41858.515127314815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7">
        <f t="shared" si="0"/>
        <v>122.99154545454545</v>
      </c>
      <c r="P6" s="8">
        <f>(E6/L6)</f>
        <v>190.55028169014085</v>
      </c>
      <c r="Q6" t="str">
        <f t="shared" si="1"/>
        <v>film &amp; video</v>
      </c>
      <c r="R6" t="str">
        <f t="shared" si="2"/>
        <v>television</v>
      </c>
      <c r="S6" s="12">
        <f t="shared" si="3"/>
        <v>42327.834247685183</v>
      </c>
      <c r="T6" s="12">
        <f t="shared" si="4"/>
        <v>42357.834247685183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7">
        <f t="shared" si="0"/>
        <v>109.77744436109028</v>
      </c>
      <c r="P7" s="8">
        <f>(E7/L7)</f>
        <v>93.40425531914893</v>
      </c>
      <c r="Q7" t="str">
        <f t="shared" si="1"/>
        <v>film &amp; video</v>
      </c>
      <c r="R7" t="str">
        <f t="shared" si="2"/>
        <v>television</v>
      </c>
      <c r="S7" s="12">
        <f t="shared" si="3"/>
        <v>42563.932951388888</v>
      </c>
      <c r="T7" s="12">
        <f t="shared" si="4"/>
        <v>42580.232638888891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7">
        <f t="shared" si="0"/>
        <v>106.4875</v>
      </c>
      <c r="P8" s="8">
        <f>(E8/L8)</f>
        <v>146.87931034482759</v>
      </c>
      <c r="Q8" t="str">
        <f t="shared" si="1"/>
        <v>film &amp; video</v>
      </c>
      <c r="R8" t="str">
        <f t="shared" si="2"/>
        <v>television</v>
      </c>
      <c r="S8" s="12">
        <f t="shared" si="3"/>
        <v>41794.072337962964</v>
      </c>
      <c r="T8" s="12">
        <f t="shared" si="4"/>
        <v>41804.072337962964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7">
        <f t="shared" si="0"/>
        <v>101.22222222222221</v>
      </c>
      <c r="P9" s="8">
        <f>(E9/L9)</f>
        <v>159.82456140350877</v>
      </c>
      <c r="Q9" t="str">
        <f t="shared" si="1"/>
        <v>film &amp; video</v>
      </c>
      <c r="R9" t="str">
        <f t="shared" si="2"/>
        <v>television</v>
      </c>
      <c r="S9" s="12">
        <f t="shared" si="3"/>
        <v>42516.047071759262</v>
      </c>
      <c r="T9" s="12">
        <f t="shared" si="4"/>
        <v>42556.047071759262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7">
        <f t="shared" si="0"/>
        <v>100.04342857142856</v>
      </c>
      <c r="P10" s="8">
        <f>(E10/L10)</f>
        <v>291.79333333333335</v>
      </c>
      <c r="Q10" t="str">
        <f t="shared" si="1"/>
        <v>film &amp; video</v>
      </c>
      <c r="R10" t="str">
        <f t="shared" si="2"/>
        <v>television</v>
      </c>
      <c r="S10" s="12">
        <f t="shared" si="3"/>
        <v>42468.94458333333</v>
      </c>
      <c r="T10" s="12">
        <f t="shared" si="4"/>
        <v>42475.875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7">
        <f t="shared" si="0"/>
        <v>125.998</v>
      </c>
      <c r="P11" s="8">
        <f>(E11/L11)</f>
        <v>31.499500000000001</v>
      </c>
      <c r="Q11" t="str">
        <f t="shared" si="1"/>
        <v>film &amp; video</v>
      </c>
      <c r="R11" t="str">
        <f t="shared" si="2"/>
        <v>television</v>
      </c>
      <c r="S11" s="12">
        <f t="shared" si="3"/>
        <v>42447.103518518517</v>
      </c>
      <c r="T11" s="12">
        <f t="shared" si="4"/>
        <v>42477.103518518517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7">
        <f t="shared" si="0"/>
        <v>100.49999999999999</v>
      </c>
      <c r="P12" s="8">
        <f>(E12/L12)</f>
        <v>158.68421052631578</v>
      </c>
      <c r="Q12" t="str">
        <f t="shared" si="1"/>
        <v>film &amp; video</v>
      </c>
      <c r="R12" t="str">
        <f t="shared" si="2"/>
        <v>television</v>
      </c>
      <c r="S12" s="12">
        <f t="shared" si="3"/>
        <v>41780.068043981482</v>
      </c>
      <c r="T12" s="12">
        <f t="shared" si="4"/>
        <v>41815.068043981482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7">
        <f t="shared" si="0"/>
        <v>120.5</v>
      </c>
      <c r="P13" s="8">
        <f>(E13/L13)</f>
        <v>80.333333333333329</v>
      </c>
      <c r="Q13" t="str">
        <f t="shared" si="1"/>
        <v>film &amp; video</v>
      </c>
      <c r="R13" t="str">
        <f t="shared" si="2"/>
        <v>television</v>
      </c>
      <c r="S13" s="12">
        <f t="shared" si="3"/>
        <v>42572.778495370367</v>
      </c>
      <c r="T13" s="12">
        <f t="shared" si="4"/>
        <v>42604.125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7">
        <f t="shared" si="0"/>
        <v>165.29333333333335</v>
      </c>
      <c r="P14" s="8">
        <f>(E14/L14)</f>
        <v>59.961305925030231</v>
      </c>
      <c r="Q14" t="str">
        <f t="shared" si="1"/>
        <v>film &amp; video</v>
      </c>
      <c r="R14" t="str">
        <f t="shared" si="2"/>
        <v>television</v>
      </c>
      <c r="S14" s="12">
        <f t="shared" si="3"/>
        <v>41791.713252314818</v>
      </c>
      <c r="T14" s="12">
        <f t="shared" si="4"/>
        <v>41836.125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7">
        <f t="shared" si="0"/>
        <v>159.97142857142856</v>
      </c>
      <c r="P15" s="8">
        <f>(E15/L15)</f>
        <v>109.78431372549019</v>
      </c>
      <c r="Q15" t="str">
        <f t="shared" si="1"/>
        <v>film &amp; video</v>
      </c>
      <c r="R15" t="str">
        <f t="shared" si="2"/>
        <v>television</v>
      </c>
      <c r="S15" s="12">
        <f t="shared" si="3"/>
        <v>42508.677187499998</v>
      </c>
      <c r="T15" s="12">
        <f t="shared" si="4"/>
        <v>42544.852083333331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7">
        <f t="shared" si="0"/>
        <v>100.93333333333334</v>
      </c>
      <c r="P16" s="8">
        <f>(E16/L16)</f>
        <v>147.70731707317074</v>
      </c>
      <c r="Q16" t="str">
        <f t="shared" si="1"/>
        <v>film &amp; video</v>
      </c>
      <c r="R16" t="str">
        <f t="shared" si="2"/>
        <v>television</v>
      </c>
      <c r="S16" s="12">
        <f t="shared" si="3"/>
        <v>41808.02648148148</v>
      </c>
      <c r="T16" s="12">
        <f t="shared" si="4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7">
        <f t="shared" si="0"/>
        <v>106.60000000000001</v>
      </c>
      <c r="P17" s="8">
        <f>(E17/L17)</f>
        <v>21.755102040816325</v>
      </c>
      <c r="Q17" t="str">
        <f t="shared" si="1"/>
        <v>film &amp; video</v>
      </c>
      <c r="R17" t="str">
        <f t="shared" si="2"/>
        <v>television</v>
      </c>
      <c r="S17" s="12">
        <f t="shared" si="3"/>
        <v>42256.391875000001</v>
      </c>
      <c r="T17" s="12">
        <f t="shared" si="4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7">
        <f t="shared" si="0"/>
        <v>100.24166666666667</v>
      </c>
      <c r="P18" s="8">
        <f>(E18/L18)</f>
        <v>171.84285714285716</v>
      </c>
      <c r="Q18" t="str">
        <f t="shared" si="1"/>
        <v>film &amp; video</v>
      </c>
      <c r="R18" t="str">
        <f t="shared" si="2"/>
        <v>television</v>
      </c>
      <c r="S18" s="12">
        <f t="shared" si="3"/>
        <v>41760.796423611115</v>
      </c>
      <c r="T18" s="12">
        <f t="shared" si="4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7">
        <f t="shared" si="0"/>
        <v>100.66666666666666</v>
      </c>
      <c r="P19" s="8">
        <f>(E19/L19)</f>
        <v>41.944444444444443</v>
      </c>
      <c r="Q19" t="str">
        <f t="shared" si="1"/>
        <v>film &amp; video</v>
      </c>
      <c r="R19" t="str">
        <f t="shared" si="2"/>
        <v>television</v>
      </c>
      <c r="S19" s="12">
        <f t="shared" si="3"/>
        <v>41917.731736111113</v>
      </c>
      <c r="T19" s="12">
        <f t="shared" si="4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7">
        <f t="shared" si="0"/>
        <v>106.32110000000002</v>
      </c>
      <c r="P20" s="8">
        <f>(E20/L20)</f>
        <v>93.264122807017543</v>
      </c>
      <c r="Q20" t="str">
        <f t="shared" si="1"/>
        <v>film &amp; video</v>
      </c>
      <c r="R20" t="str">
        <f t="shared" si="2"/>
        <v>television</v>
      </c>
      <c r="S20" s="12">
        <f t="shared" si="3"/>
        <v>41869.542314814818</v>
      </c>
      <c r="T20" s="12">
        <f t="shared" si="4"/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7">
        <f t="shared" si="0"/>
        <v>145.29411764705881</v>
      </c>
      <c r="P21" s="8">
        <f>(E21/L21)</f>
        <v>56.136363636363633</v>
      </c>
      <c r="Q21" t="str">
        <f t="shared" si="1"/>
        <v>film &amp; video</v>
      </c>
      <c r="R21" t="str">
        <f t="shared" si="2"/>
        <v>television</v>
      </c>
      <c r="S21" s="12">
        <f t="shared" si="3"/>
        <v>42175.816365740742</v>
      </c>
      <c r="T21" s="12">
        <f t="shared" si="4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7">
        <f t="shared" si="0"/>
        <v>100.2</v>
      </c>
      <c r="P22" s="8">
        <f>(E22/L22)</f>
        <v>80.16</v>
      </c>
      <c r="Q22" t="str">
        <f t="shared" si="1"/>
        <v>film &amp; video</v>
      </c>
      <c r="R22" t="str">
        <f t="shared" si="2"/>
        <v>television</v>
      </c>
      <c r="S22" s="12">
        <f t="shared" si="3"/>
        <v>42200.758240740746</v>
      </c>
      <c r="T22" s="12">
        <f t="shared" si="4"/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7">
        <f t="shared" si="0"/>
        <v>109.13513513513513</v>
      </c>
      <c r="P23" s="8">
        <f>(E23/L23)</f>
        <v>199.9009900990099</v>
      </c>
      <c r="Q23" t="str">
        <f t="shared" si="1"/>
        <v>film &amp; video</v>
      </c>
      <c r="R23" t="str">
        <f t="shared" si="2"/>
        <v>television</v>
      </c>
      <c r="S23" s="12">
        <f t="shared" si="3"/>
        <v>41878.627187500002</v>
      </c>
      <c r="T23" s="12">
        <f t="shared" si="4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7">
        <f t="shared" si="0"/>
        <v>117.14285714285715</v>
      </c>
      <c r="P24" s="8">
        <f>(E24/L24)</f>
        <v>51.25</v>
      </c>
      <c r="Q24" t="str">
        <f t="shared" si="1"/>
        <v>film &amp; video</v>
      </c>
      <c r="R24" t="str">
        <f t="shared" si="2"/>
        <v>television</v>
      </c>
      <c r="S24" s="12">
        <f t="shared" si="3"/>
        <v>41989.91134259259</v>
      </c>
      <c r="T24" s="12">
        <f t="shared" si="4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7">
        <f t="shared" si="0"/>
        <v>118.5</v>
      </c>
      <c r="P25" s="8">
        <f>(E25/L25)</f>
        <v>103.04347826086956</v>
      </c>
      <c r="Q25" t="str">
        <f t="shared" si="1"/>
        <v>film &amp; video</v>
      </c>
      <c r="R25" t="str">
        <f t="shared" si="2"/>
        <v>television</v>
      </c>
      <c r="S25" s="12">
        <f t="shared" si="3"/>
        <v>42097.778946759259</v>
      </c>
      <c r="T25" s="12">
        <f t="shared" si="4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7">
        <f t="shared" si="0"/>
        <v>108.80768571428572</v>
      </c>
      <c r="P26" s="8">
        <f>(E26/L26)</f>
        <v>66.346149825783982</v>
      </c>
      <c r="Q26" t="str">
        <f t="shared" si="1"/>
        <v>film &amp; video</v>
      </c>
      <c r="R26" t="str">
        <f t="shared" si="2"/>
        <v>television</v>
      </c>
      <c r="S26" s="12">
        <f t="shared" si="3"/>
        <v>42229.820173611108</v>
      </c>
      <c r="T26" s="12">
        <f t="shared" si="4"/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7">
        <f t="shared" si="0"/>
        <v>133.33333333333331</v>
      </c>
      <c r="P27" s="8">
        <f>(E27/L27)</f>
        <v>57.142857142857146</v>
      </c>
      <c r="Q27" t="str">
        <f t="shared" si="1"/>
        <v>film &amp; video</v>
      </c>
      <c r="R27" t="str">
        <f t="shared" si="2"/>
        <v>television</v>
      </c>
      <c r="S27" s="12">
        <f t="shared" si="3"/>
        <v>42318.025011574078</v>
      </c>
      <c r="T27" s="12">
        <f t="shared" si="4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7">
        <f t="shared" si="0"/>
        <v>155.20000000000002</v>
      </c>
      <c r="P28" s="8">
        <f>(E28/L28)</f>
        <v>102.10526315789474</v>
      </c>
      <c r="Q28" t="str">
        <f t="shared" si="1"/>
        <v>film &amp; video</v>
      </c>
      <c r="R28" t="str">
        <f t="shared" si="2"/>
        <v>television</v>
      </c>
      <c r="S28" s="12">
        <f t="shared" si="3"/>
        <v>41828.515555555554</v>
      </c>
      <c r="T28" s="12">
        <f t="shared" si="4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7">
        <f t="shared" si="0"/>
        <v>111.72500000000001</v>
      </c>
      <c r="P29" s="8">
        <f>(E29/L29)</f>
        <v>148.96666666666667</v>
      </c>
      <c r="Q29" t="str">
        <f t="shared" si="1"/>
        <v>film &amp; video</v>
      </c>
      <c r="R29" t="str">
        <f t="shared" si="2"/>
        <v>television</v>
      </c>
      <c r="S29" s="12">
        <f t="shared" si="3"/>
        <v>41929.164733796293</v>
      </c>
      <c r="T29" s="12">
        <f t="shared" si="4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7">
        <f t="shared" si="0"/>
        <v>100.35000000000001</v>
      </c>
      <c r="P30" s="8">
        <f>(E30/L30)</f>
        <v>169.6056338028169</v>
      </c>
      <c r="Q30" t="str">
        <f t="shared" si="1"/>
        <v>film &amp; video</v>
      </c>
      <c r="R30" t="str">
        <f t="shared" si="2"/>
        <v>television</v>
      </c>
      <c r="S30" s="12">
        <f t="shared" si="3"/>
        <v>42324.96393518518</v>
      </c>
      <c r="T30" s="12">
        <f t="shared" si="4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7">
        <f t="shared" si="0"/>
        <v>123.33333333333334</v>
      </c>
      <c r="P31" s="8">
        <f>(E31/L31)</f>
        <v>31.623931623931625</v>
      </c>
      <c r="Q31" t="str">
        <f t="shared" si="1"/>
        <v>film &amp; video</v>
      </c>
      <c r="R31" t="str">
        <f t="shared" si="2"/>
        <v>television</v>
      </c>
      <c r="S31" s="12">
        <f t="shared" si="3"/>
        <v>41812.67324074074</v>
      </c>
      <c r="T31" s="12">
        <f t="shared" si="4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7">
        <f t="shared" si="0"/>
        <v>101.29975</v>
      </c>
      <c r="P32" s="8">
        <f>(E32/L32)</f>
        <v>76.45264150943396</v>
      </c>
      <c r="Q32" t="str">
        <f t="shared" si="1"/>
        <v>film &amp; video</v>
      </c>
      <c r="R32" t="str">
        <f t="shared" si="2"/>
        <v>television</v>
      </c>
      <c r="S32" s="12">
        <f t="shared" si="3"/>
        <v>41842.292997685188</v>
      </c>
      <c r="T32" s="12">
        <f t="shared" si="4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7">
        <f t="shared" si="0"/>
        <v>100</v>
      </c>
      <c r="P33" s="8">
        <f>(E33/L33)</f>
        <v>13</v>
      </c>
      <c r="Q33" t="str">
        <f t="shared" si="1"/>
        <v>film &amp; video</v>
      </c>
      <c r="R33" t="str">
        <f t="shared" si="2"/>
        <v>television</v>
      </c>
      <c r="S33" s="12">
        <f t="shared" si="3"/>
        <v>42376.79206018518</v>
      </c>
      <c r="T33" s="12">
        <f t="shared" si="4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7">
        <f t="shared" si="0"/>
        <v>100.24604569420035</v>
      </c>
      <c r="P34" s="8">
        <f>(E34/L34)</f>
        <v>320.44943820224717</v>
      </c>
      <c r="Q34" t="str">
        <f t="shared" si="1"/>
        <v>film &amp; video</v>
      </c>
      <c r="R34" t="str">
        <f t="shared" si="2"/>
        <v>television</v>
      </c>
      <c r="S34" s="12">
        <f t="shared" si="3"/>
        <v>42461.627511574072</v>
      </c>
      <c r="T34" s="12">
        <f t="shared" si="4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7">
        <f t="shared" si="0"/>
        <v>102.0952380952381</v>
      </c>
      <c r="P35" s="8">
        <f>(E35/L35)</f>
        <v>83.75</v>
      </c>
      <c r="Q35" t="str">
        <f t="shared" si="1"/>
        <v>film &amp; video</v>
      </c>
      <c r="R35" t="str">
        <f t="shared" si="2"/>
        <v>television</v>
      </c>
      <c r="S35" s="12">
        <f t="shared" si="3"/>
        <v>42286.660891203705</v>
      </c>
      <c r="T35" s="12">
        <f t="shared" si="4"/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7">
        <f t="shared" si="0"/>
        <v>130.46153846153845</v>
      </c>
      <c r="P36" s="8">
        <f>(E36/L36)</f>
        <v>49.882352941176471</v>
      </c>
      <c r="Q36" t="str">
        <f t="shared" si="1"/>
        <v>film &amp; video</v>
      </c>
      <c r="R36" t="str">
        <f t="shared" si="2"/>
        <v>television</v>
      </c>
      <c r="S36" s="12">
        <f t="shared" si="3"/>
        <v>41841.321770833332</v>
      </c>
      <c r="T36" s="12">
        <f t="shared" si="4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7">
        <f t="shared" si="0"/>
        <v>166.5</v>
      </c>
      <c r="P37" s="8">
        <f>(E37/L37)</f>
        <v>59.464285714285715</v>
      </c>
      <c r="Q37" t="str">
        <f t="shared" si="1"/>
        <v>film &amp; video</v>
      </c>
      <c r="R37" t="str">
        <f t="shared" si="2"/>
        <v>television</v>
      </c>
      <c r="S37" s="12">
        <f t="shared" si="3"/>
        <v>42098.291828703703</v>
      </c>
      <c r="T37" s="12">
        <f t="shared" si="4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7">
        <f t="shared" si="0"/>
        <v>142.15</v>
      </c>
      <c r="P38" s="8">
        <f>(E38/L38)</f>
        <v>193.84090909090909</v>
      </c>
      <c r="Q38" t="str">
        <f t="shared" si="1"/>
        <v>film &amp; video</v>
      </c>
      <c r="R38" t="str">
        <f t="shared" si="2"/>
        <v>television</v>
      </c>
      <c r="S38" s="12">
        <f t="shared" si="3"/>
        <v>42068.307002314818</v>
      </c>
      <c r="T38" s="12">
        <f t="shared" si="4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7">
        <f t="shared" si="0"/>
        <v>183.44090909090909</v>
      </c>
      <c r="P39" s="8">
        <f>(E39/L39)</f>
        <v>159.51383399209487</v>
      </c>
      <c r="Q39" t="str">
        <f t="shared" si="1"/>
        <v>film &amp; video</v>
      </c>
      <c r="R39" t="str">
        <f t="shared" si="2"/>
        <v>television</v>
      </c>
      <c r="S39" s="12">
        <f t="shared" si="3"/>
        <v>42032.693043981482</v>
      </c>
      <c r="T39" s="12">
        <f t="shared" si="4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7">
        <f t="shared" si="0"/>
        <v>110.04</v>
      </c>
      <c r="P40" s="8">
        <f>(E40/L40)</f>
        <v>41.68181818181818</v>
      </c>
      <c r="Q40" t="str">
        <f t="shared" si="1"/>
        <v>film &amp; video</v>
      </c>
      <c r="R40" t="str">
        <f t="shared" si="2"/>
        <v>television</v>
      </c>
      <c r="S40" s="12">
        <f t="shared" si="3"/>
        <v>41375.057222222218</v>
      </c>
      <c r="T40" s="12">
        <f t="shared" si="4"/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7">
        <f t="shared" si="0"/>
        <v>130.98000000000002</v>
      </c>
      <c r="P41" s="8">
        <f>(E41/L41)</f>
        <v>150.89861751152074</v>
      </c>
      <c r="Q41" t="str">
        <f t="shared" si="1"/>
        <v>film &amp; video</v>
      </c>
      <c r="R41" t="str">
        <f t="shared" si="2"/>
        <v>television</v>
      </c>
      <c r="S41" s="12">
        <f t="shared" si="3"/>
        <v>41754.047083333331</v>
      </c>
      <c r="T41" s="12">
        <f t="shared" si="4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7">
        <f t="shared" si="0"/>
        <v>101.35000000000001</v>
      </c>
      <c r="P42" s="8">
        <f>(E42/L42)</f>
        <v>126.6875</v>
      </c>
      <c r="Q42" t="str">
        <f t="shared" si="1"/>
        <v>film &amp; video</v>
      </c>
      <c r="R42" t="str">
        <f t="shared" si="2"/>
        <v>television</v>
      </c>
      <c r="S42" s="12">
        <f t="shared" si="3"/>
        <v>41789.21398148148</v>
      </c>
      <c r="T42" s="12">
        <f t="shared" si="4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7">
        <f t="shared" si="0"/>
        <v>100</v>
      </c>
      <c r="P43" s="8">
        <f>(E43/L43)</f>
        <v>105.26315789473684</v>
      </c>
      <c r="Q43" t="str">
        <f t="shared" si="1"/>
        <v>film &amp; video</v>
      </c>
      <c r="R43" t="str">
        <f t="shared" si="2"/>
        <v>television</v>
      </c>
      <c r="S43" s="12">
        <f t="shared" si="3"/>
        <v>41887.568912037037</v>
      </c>
      <c r="T43" s="12">
        <f t="shared" si="4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7">
        <f t="shared" si="0"/>
        <v>141.85714285714286</v>
      </c>
      <c r="P44" s="8">
        <f>(E44/L44)</f>
        <v>117.51479289940828</v>
      </c>
      <c r="Q44" t="str">
        <f t="shared" si="1"/>
        <v>film &amp; video</v>
      </c>
      <c r="R44" t="str">
        <f t="shared" si="2"/>
        <v>television</v>
      </c>
      <c r="S44" s="12">
        <f t="shared" si="3"/>
        <v>41971.639189814814</v>
      </c>
      <c r="T44" s="12">
        <f t="shared" si="4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7">
        <f t="shared" si="0"/>
        <v>308.65999999999997</v>
      </c>
      <c r="P45" s="8">
        <f>(E45/L45)</f>
        <v>117.36121673003802</v>
      </c>
      <c r="Q45" t="str">
        <f t="shared" si="1"/>
        <v>film &amp; video</v>
      </c>
      <c r="R45" t="str">
        <f t="shared" si="2"/>
        <v>television</v>
      </c>
      <c r="S45" s="12">
        <f t="shared" si="3"/>
        <v>41802.790347222224</v>
      </c>
      <c r="T45" s="12">
        <f t="shared" si="4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7">
        <f t="shared" si="0"/>
        <v>100</v>
      </c>
      <c r="P46" s="8">
        <f>(E46/L46)</f>
        <v>133.33333333333334</v>
      </c>
      <c r="Q46" t="str">
        <f t="shared" si="1"/>
        <v>film &amp; video</v>
      </c>
      <c r="R46" t="str">
        <f t="shared" si="2"/>
        <v>television</v>
      </c>
      <c r="S46" s="12">
        <f t="shared" si="3"/>
        <v>41874.098807870374</v>
      </c>
      <c r="T46" s="12">
        <f t="shared" si="4"/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7">
        <f t="shared" si="0"/>
        <v>120</v>
      </c>
      <c r="P47" s="8">
        <f>(E47/L47)</f>
        <v>98.360655737704917</v>
      </c>
      <c r="Q47" t="str">
        <f t="shared" si="1"/>
        <v>film &amp; video</v>
      </c>
      <c r="R47" t="str">
        <f t="shared" si="2"/>
        <v>television</v>
      </c>
      <c r="S47" s="12">
        <f t="shared" si="3"/>
        <v>42457.623923611114</v>
      </c>
      <c r="T47" s="12">
        <f t="shared" si="4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7">
        <f t="shared" si="0"/>
        <v>104.16666666666667</v>
      </c>
      <c r="P48" s="8">
        <f>(E48/L48)</f>
        <v>194.44444444444446</v>
      </c>
      <c r="Q48" t="str">
        <f t="shared" si="1"/>
        <v>film &amp; video</v>
      </c>
      <c r="R48" t="str">
        <f t="shared" si="2"/>
        <v>television</v>
      </c>
      <c r="S48" s="12">
        <f t="shared" si="3"/>
        <v>42323.964976851858</v>
      </c>
      <c r="T48" s="12">
        <f t="shared" si="4"/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7">
        <f t="shared" si="0"/>
        <v>107.61100000000002</v>
      </c>
      <c r="P49" s="8">
        <f>(E49/L49)</f>
        <v>76.865000000000009</v>
      </c>
      <c r="Q49" t="str">
        <f t="shared" si="1"/>
        <v>film &amp; video</v>
      </c>
      <c r="R49" t="str">
        <f t="shared" si="2"/>
        <v>television</v>
      </c>
      <c r="S49" s="12">
        <f t="shared" si="3"/>
        <v>41932.819525462961</v>
      </c>
      <c r="T49" s="12">
        <f t="shared" si="4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7">
        <f t="shared" si="0"/>
        <v>107.94999999999999</v>
      </c>
      <c r="P50" s="8">
        <f>(E50/L50)</f>
        <v>56.815789473684212</v>
      </c>
      <c r="Q50" t="str">
        <f t="shared" si="1"/>
        <v>film &amp; video</v>
      </c>
      <c r="R50" t="str">
        <f t="shared" si="2"/>
        <v>television</v>
      </c>
      <c r="S50" s="12">
        <f t="shared" si="3"/>
        <v>42033.516898148147</v>
      </c>
      <c r="T50" s="12">
        <f t="shared" si="4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7">
        <f t="shared" si="0"/>
        <v>100</v>
      </c>
      <c r="P51" s="8">
        <f>(E51/L51)</f>
        <v>137.93103448275863</v>
      </c>
      <c r="Q51" t="str">
        <f t="shared" si="1"/>
        <v>film &amp; video</v>
      </c>
      <c r="R51" t="str">
        <f t="shared" si="2"/>
        <v>television</v>
      </c>
      <c r="S51" s="12">
        <f t="shared" si="3"/>
        <v>42271.176446759258</v>
      </c>
      <c r="T51" s="12">
        <f t="shared" si="4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7">
        <f t="shared" si="0"/>
        <v>100</v>
      </c>
      <c r="P52" s="8">
        <f>(E52/L52)</f>
        <v>27.272727272727273</v>
      </c>
      <c r="Q52" t="str">
        <f t="shared" si="1"/>
        <v>film &amp; video</v>
      </c>
      <c r="R52" t="str">
        <f t="shared" si="2"/>
        <v>television</v>
      </c>
      <c r="S52" s="12">
        <f t="shared" si="3"/>
        <v>41995.752986111111</v>
      </c>
      <c r="T52" s="12">
        <f t="shared" si="4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7">
        <f t="shared" si="0"/>
        <v>128.0181818181818</v>
      </c>
      <c r="P53" s="8">
        <f>(E53/L53)</f>
        <v>118.33613445378151</v>
      </c>
      <c r="Q53" t="str">
        <f t="shared" si="1"/>
        <v>film &amp; video</v>
      </c>
      <c r="R53" t="str">
        <f t="shared" si="2"/>
        <v>television</v>
      </c>
      <c r="S53" s="12">
        <f t="shared" si="3"/>
        <v>42196.928668981483</v>
      </c>
      <c r="T53" s="12">
        <f t="shared" si="4"/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7">
        <f t="shared" si="0"/>
        <v>116.21</v>
      </c>
      <c r="P54" s="8">
        <f>(E54/L54)</f>
        <v>223.48076923076923</v>
      </c>
      <c r="Q54" t="str">
        <f t="shared" si="1"/>
        <v>film &amp; video</v>
      </c>
      <c r="R54" t="str">
        <f t="shared" si="2"/>
        <v>television</v>
      </c>
      <c r="S54" s="12">
        <f t="shared" si="3"/>
        <v>41807.701921296299</v>
      </c>
      <c r="T54" s="12">
        <f t="shared" si="4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7">
        <f t="shared" si="0"/>
        <v>109.63333333333334</v>
      </c>
      <c r="P55" s="8">
        <f>(E55/L55)</f>
        <v>28.111111111111111</v>
      </c>
      <c r="Q55" t="str">
        <f t="shared" si="1"/>
        <v>film &amp; video</v>
      </c>
      <c r="R55" t="str">
        <f t="shared" si="2"/>
        <v>television</v>
      </c>
      <c r="S55" s="12">
        <f t="shared" si="3"/>
        <v>41719.549131944441</v>
      </c>
      <c r="T55" s="12">
        <f t="shared" si="4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7">
        <f t="shared" si="0"/>
        <v>101</v>
      </c>
      <c r="P56" s="8">
        <f>(E56/L56)</f>
        <v>194.23076923076923</v>
      </c>
      <c r="Q56" t="str">
        <f t="shared" si="1"/>
        <v>film &amp; video</v>
      </c>
      <c r="R56" t="str">
        <f t="shared" si="2"/>
        <v>television</v>
      </c>
      <c r="S56" s="12">
        <f t="shared" si="3"/>
        <v>42333.713206018518</v>
      </c>
      <c r="T56" s="12">
        <f t="shared" si="4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7">
        <f t="shared" si="0"/>
        <v>128.95348837209301</v>
      </c>
      <c r="P57" s="8">
        <f>(E57/L57)</f>
        <v>128.95348837209303</v>
      </c>
      <c r="Q57" t="str">
        <f t="shared" si="1"/>
        <v>film &amp; video</v>
      </c>
      <c r="R57" t="str">
        <f t="shared" si="2"/>
        <v>television</v>
      </c>
      <c r="S57" s="12">
        <f t="shared" si="3"/>
        <v>42496.968935185185</v>
      </c>
      <c r="T57" s="12">
        <f t="shared" si="4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7">
        <f t="shared" si="0"/>
        <v>107.26249999999999</v>
      </c>
      <c r="P58" s="8">
        <f>(E58/L58)</f>
        <v>49.316091954022987</v>
      </c>
      <c r="Q58" t="str">
        <f t="shared" si="1"/>
        <v>film &amp; video</v>
      </c>
      <c r="R58" t="str">
        <f t="shared" si="2"/>
        <v>television</v>
      </c>
      <c r="S58" s="12">
        <f t="shared" si="3"/>
        <v>42149.548888888887</v>
      </c>
      <c r="T58" s="12">
        <f t="shared" si="4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7">
        <f t="shared" si="0"/>
        <v>101.89999999999999</v>
      </c>
      <c r="P59" s="8">
        <f>(E59/L59)</f>
        <v>221.52173913043478</v>
      </c>
      <c r="Q59" t="str">
        <f t="shared" si="1"/>
        <v>film &amp; video</v>
      </c>
      <c r="R59" t="str">
        <f t="shared" si="2"/>
        <v>television</v>
      </c>
      <c r="S59" s="12">
        <f t="shared" si="3"/>
        <v>42089.83289351852</v>
      </c>
      <c r="T59" s="12">
        <f t="shared" si="4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7">
        <f t="shared" si="0"/>
        <v>102.91</v>
      </c>
      <c r="P60" s="8">
        <f>(E60/L60)</f>
        <v>137.21333333333334</v>
      </c>
      <c r="Q60" t="str">
        <f t="shared" si="1"/>
        <v>film &amp; video</v>
      </c>
      <c r="R60" t="str">
        <f t="shared" si="2"/>
        <v>television</v>
      </c>
      <c r="S60" s="12">
        <f t="shared" si="3"/>
        <v>41932.745046296295</v>
      </c>
      <c r="T60" s="12">
        <f t="shared" si="4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7">
        <f t="shared" si="0"/>
        <v>100.12570000000001</v>
      </c>
      <c r="P61" s="8">
        <f>(E61/L61)</f>
        <v>606.82242424242418</v>
      </c>
      <c r="Q61" t="str">
        <f t="shared" si="1"/>
        <v>film &amp; video</v>
      </c>
      <c r="R61" t="str">
        <f t="shared" si="2"/>
        <v>television</v>
      </c>
      <c r="S61" s="12">
        <f t="shared" si="3"/>
        <v>42230.23583333334</v>
      </c>
      <c r="T61" s="12">
        <f t="shared" si="4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7">
        <f t="shared" si="0"/>
        <v>103.29622222222221</v>
      </c>
      <c r="P62" s="8">
        <f>(E62/L62)</f>
        <v>43.040092592592593</v>
      </c>
      <c r="Q62" t="str">
        <f t="shared" si="1"/>
        <v>film &amp; video</v>
      </c>
      <c r="R62" t="str">
        <f t="shared" si="2"/>
        <v>shorts</v>
      </c>
      <c r="S62" s="12">
        <f t="shared" si="3"/>
        <v>41701.901817129627</v>
      </c>
      <c r="T62" s="12">
        <f t="shared" si="4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7">
        <f t="shared" si="0"/>
        <v>148.30000000000001</v>
      </c>
      <c r="P63" s="8">
        <f>(E63/L63)</f>
        <v>322.39130434782606</v>
      </c>
      <c r="Q63" t="str">
        <f t="shared" si="1"/>
        <v>film &amp; video</v>
      </c>
      <c r="R63" t="str">
        <f t="shared" si="2"/>
        <v>shorts</v>
      </c>
      <c r="S63" s="12">
        <f t="shared" si="3"/>
        <v>41409.814317129632</v>
      </c>
      <c r="T63" s="12">
        <f t="shared" si="4"/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7">
        <f t="shared" si="0"/>
        <v>154.73333333333332</v>
      </c>
      <c r="P64" s="8">
        <f>(E64/L64)</f>
        <v>96.708333333333329</v>
      </c>
      <c r="Q64" t="str">
        <f t="shared" si="1"/>
        <v>film &amp; video</v>
      </c>
      <c r="R64" t="str">
        <f t="shared" si="2"/>
        <v>shorts</v>
      </c>
      <c r="S64" s="12">
        <f t="shared" si="3"/>
        <v>41311.799513888887</v>
      </c>
      <c r="T64" s="12">
        <f t="shared" si="4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7">
        <f t="shared" si="0"/>
        <v>113.51849999999999</v>
      </c>
      <c r="P65" s="8">
        <f>(E65/L65)</f>
        <v>35.474531249999998</v>
      </c>
      <c r="Q65" t="str">
        <f t="shared" si="1"/>
        <v>film &amp; video</v>
      </c>
      <c r="R65" t="str">
        <f t="shared" si="2"/>
        <v>shorts</v>
      </c>
      <c r="S65" s="12">
        <f t="shared" si="3"/>
        <v>41612.912187499998</v>
      </c>
      <c r="T65" s="12">
        <f t="shared" si="4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7">
        <f t="shared" si="0"/>
        <v>173.33333333333334</v>
      </c>
      <c r="P66" s="8">
        <f>(E66/L66)</f>
        <v>86.666666666666671</v>
      </c>
      <c r="Q66" t="str">
        <f t="shared" si="1"/>
        <v>film &amp; video</v>
      </c>
      <c r="R66" t="str">
        <f t="shared" si="2"/>
        <v>shorts</v>
      </c>
      <c r="S66" s="12">
        <f t="shared" si="3"/>
        <v>41433.01829861111</v>
      </c>
      <c r="T66" s="12">
        <f t="shared" si="4"/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7">
        <f t="shared" ref="O67:O130" si="5">((E67/D67)*100)</f>
        <v>107.52857142857141</v>
      </c>
      <c r="P67" s="8">
        <f>(E67/L67)</f>
        <v>132.05263157894737</v>
      </c>
      <c r="Q67" t="str">
        <f t="shared" ref="Q67:Q130" si="6">LEFT(N67,FIND("/",N67)-1)</f>
        <v>film &amp; video</v>
      </c>
      <c r="R67" t="str">
        <f t="shared" ref="R67:R130" si="7">RIGHT(N67,LEN(N67)-FIND("/",N67))</f>
        <v>shorts</v>
      </c>
      <c r="S67" s="12">
        <f t="shared" ref="S67:S130" si="8">(((J67/60)/60)/24)+DATE(1970,1,1)</f>
        <v>41835.821226851855</v>
      </c>
      <c r="T67" s="12">
        <f t="shared" ref="T67:T130" si="9">(((I67/60)/60)/24)+DATE(1970,1,1)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7">
        <f t="shared" si="5"/>
        <v>118.6</v>
      </c>
      <c r="P68" s="8">
        <f>(E68/L68)</f>
        <v>91.230769230769226</v>
      </c>
      <c r="Q68" t="str">
        <f t="shared" si="6"/>
        <v>film &amp; video</v>
      </c>
      <c r="R68" t="str">
        <f t="shared" si="7"/>
        <v>shorts</v>
      </c>
      <c r="S68" s="12">
        <f t="shared" si="8"/>
        <v>42539.849768518514</v>
      </c>
      <c r="T68" s="12">
        <f t="shared" si="9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7">
        <f t="shared" si="5"/>
        <v>116.25000000000001</v>
      </c>
      <c r="P69" s="8">
        <f>(E69/L69)</f>
        <v>116.25</v>
      </c>
      <c r="Q69" t="str">
        <f t="shared" si="6"/>
        <v>film &amp; video</v>
      </c>
      <c r="R69" t="str">
        <f t="shared" si="7"/>
        <v>shorts</v>
      </c>
      <c r="S69" s="12">
        <f t="shared" si="8"/>
        <v>41075.583379629628</v>
      </c>
      <c r="T69" s="12">
        <f t="shared" si="9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7">
        <f t="shared" si="5"/>
        <v>127.16666666666667</v>
      </c>
      <c r="P70" s="8">
        <f>(E70/L70)</f>
        <v>21.194444444444443</v>
      </c>
      <c r="Q70" t="str">
        <f t="shared" si="6"/>
        <v>film &amp; video</v>
      </c>
      <c r="R70" t="str">
        <f t="shared" si="7"/>
        <v>shorts</v>
      </c>
      <c r="S70" s="12">
        <f t="shared" si="8"/>
        <v>41663.569340277776</v>
      </c>
      <c r="T70" s="12">
        <f t="shared" si="9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7">
        <f t="shared" si="5"/>
        <v>110.9423</v>
      </c>
      <c r="P71" s="8">
        <f>(E71/L71)</f>
        <v>62.327134831460668</v>
      </c>
      <c r="Q71" t="str">
        <f t="shared" si="6"/>
        <v>film &amp; video</v>
      </c>
      <c r="R71" t="str">
        <f t="shared" si="7"/>
        <v>shorts</v>
      </c>
      <c r="S71" s="12">
        <f t="shared" si="8"/>
        <v>40786.187789351854</v>
      </c>
      <c r="T71" s="12">
        <f t="shared" si="9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7">
        <f t="shared" si="5"/>
        <v>127.2</v>
      </c>
      <c r="P72" s="8">
        <f>(E72/L72)</f>
        <v>37.411764705882355</v>
      </c>
      <c r="Q72" t="str">
        <f t="shared" si="6"/>
        <v>film &amp; video</v>
      </c>
      <c r="R72" t="str">
        <f t="shared" si="7"/>
        <v>shorts</v>
      </c>
      <c r="S72" s="12">
        <f t="shared" si="8"/>
        <v>40730.896354166667</v>
      </c>
      <c r="T72" s="12">
        <f t="shared" si="9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7">
        <f t="shared" si="5"/>
        <v>123.94444444444443</v>
      </c>
      <c r="P73" s="8">
        <f>(E73/L73)</f>
        <v>69.71875</v>
      </c>
      <c r="Q73" t="str">
        <f t="shared" si="6"/>
        <v>film &amp; video</v>
      </c>
      <c r="R73" t="str">
        <f t="shared" si="7"/>
        <v>shorts</v>
      </c>
      <c r="S73" s="12">
        <f t="shared" si="8"/>
        <v>40997.271493055552</v>
      </c>
      <c r="T73" s="12">
        <f t="shared" si="9"/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">
        <f t="shared" si="5"/>
        <v>108.40909090909091</v>
      </c>
      <c r="P74" s="8">
        <f>(E74/L74)</f>
        <v>58.170731707317074</v>
      </c>
      <c r="Q74" t="str">
        <f t="shared" si="6"/>
        <v>film &amp; video</v>
      </c>
      <c r="R74" t="str">
        <f t="shared" si="7"/>
        <v>shorts</v>
      </c>
      <c r="S74" s="12">
        <f t="shared" si="8"/>
        <v>41208.010196759256</v>
      </c>
      <c r="T74" s="12">
        <f t="shared" si="9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7">
        <f t="shared" si="5"/>
        <v>100</v>
      </c>
      <c r="P75" s="8">
        <f>(E75/L75)</f>
        <v>50</v>
      </c>
      <c r="Q75" t="str">
        <f t="shared" si="6"/>
        <v>film &amp; video</v>
      </c>
      <c r="R75" t="str">
        <f t="shared" si="7"/>
        <v>shorts</v>
      </c>
      <c r="S75" s="12">
        <f t="shared" si="8"/>
        <v>40587.75675925926</v>
      </c>
      <c r="T75" s="12">
        <f t="shared" si="9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">
        <f t="shared" si="5"/>
        <v>112.93199999999999</v>
      </c>
      <c r="P76" s="8">
        <f>(E76/L76)</f>
        <v>19.471034482758618</v>
      </c>
      <c r="Q76" t="str">
        <f t="shared" si="6"/>
        <v>film &amp; video</v>
      </c>
      <c r="R76" t="str">
        <f t="shared" si="7"/>
        <v>shorts</v>
      </c>
      <c r="S76" s="12">
        <f t="shared" si="8"/>
        <v>42360.487210648149</v>
      </c>
      <c r="T76" s="12">
        <f t="shared" si="9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">
        <f t="shared" si="5"/>
        <v>115.42857142857143</v>
      </c>
      <c r="P77" s="8">
        <f>(E77/L77)</f>
        <v>85.957446808510639</v>
      </c>
      <c r="Q77" t="str">
        <f t="shared" si="6"/>
        <v>film &amp; video</v>
      </c>
      <c r="R77" t="str">
        <f t="shared" si="7"/>
        <v>shorts</v>
      </c>
      <c r="S77" s="12">
        <f t="shared" si="8"/>
        <v>41357.209166666667</v>
      </c>
      <c r="T77" s="12">
        <f t="shared" si="9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">
        <f t="shared" si="5"/>
        <v>153.33333333333334</v>
      </c>
      <c r="P78" s="8">
        <f>(E78/L78)</f>
        <v>30.666666666666668</v>
      </c>
      <c r="Q78" t="str">
        <f t="shared" si="6"/>
        <v>film &amp; video</v>
      </c>
      <c r="R78" t="str">
        <f t="shared" si="7"/>
        <v>shorts</v>
      </c>
      <c r="S78" s="12">
        <f t="shared" si="8"/>
        <v>40844.691643518519</v>
      </c>
      <c r="T78" s="12">
        <f t="shared" si="9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7">
        <f t="shared" si="5"/>
        <v>392.5</v>
      </c>
      <c r="P79" s="8">
        <f>(E79/L79)</f>
        <v>60.384615384615387</v>
      </c>
      <c r="Q79" t="str">
        <f t="shared" si="6"/>
        <v>film &amp; video</v>
      </c>
      <c r="R79" t="str">
        <f t="shared" si="7"/>
        <v>shorts</v>
      </c>
      <c r="S79" s="12">
        <f t="shared" si="8"/>
        <v>40997.144872685189</v>
      </c>
      <c r="T79" s="12">
        <f t="shared" si="9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7">
        <f t="shared" si="5"/>
        <v>2702</v>
      </c>
      <c r="P80" s="8">
        <f>(E80/L80)</f>
        <v>38.6</v>
      </c>
      <c r="Q80" t="str">
        <f t="shared" si="6"/>
        <v>film &amp; video</v>
      </c>
      <c r="R80" t="str">
        <f t="shared" si="7"/>
        <v>shorts</v>
      </c>
      <c r="S80" s="12">
        <f t="shared" si="8"/>
        <v>42604.730567129634</v>
      </c>
      <c r="T80" s="12">
        <f t="shared" si="9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7">
        <f t="shared" si="5"/>
        <v>127</v>
      </c>
      <c r="P81" s="8">
        <f>(E81/L81)</f>
        <v>40.268292682926827</v>
      </c>
      <c r="Q81" t="str">
        <f t="shared" si="6"/>
        <v>film &amp; video</v>
      </c>
      <c r="R81" t="str">
        <f t="shared" si="7"/>
        <v>shorts</v>
      </c>
      <c r="S81" s="12">
        <f t="shared" si="8"/>
        <v>41724.776539351849</v>
      </c>
      <c r="T81" s="12">
        <f t="shared" si="9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">
        <f t="shared" si="5"/>
        <v>107.25</v>
      </c>
      <c r="P82" s="8">
        <f>(E82/L82)</f>
        <v>273.82978723404256</v>
      </c>
      <c r="Q82" t="str">
        <f t="shared" si="6"/>
        <v>film &amp; video</v>
      </c>
      <c r="R82" t="str">
        <f t="shared" si="7"/>
        <v>shorts</v>
      </c>
      <c r="S82" s="12">
        <f t="shared" si="8"/>
        <v>41583.083981481483</v>
      </c>
      <c r="T82" s="12">
        <f t="shared" si="9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">
        <f t="shared" si="5"/>
        <v>198</v>
      </c>
      <c r="P83" s="8">
        <f>(E83/L83)</f>
        <v>53.035714285714285</v>
      </c>
      <c r="Q83" t="str">
        <f t="shared" si="6"/>
        <v>film &amp; video</v>
      </c>
      <c r="R83" t="str">
        <f t="shared" si="7"/>
        <v>shorts</v>
      </c>
      <c r="S83" s="12">
        <f t="shared" si="8"/>
        <v>41100.158877314818</v>
      </c>
      <c r="T83" s="12">
        <f t="shared" si="9"/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7">
        <f t="shared" si="5"/>
        <v>100.01249999999999</v>
      </c>
      <c r="P84" s="8">
        <f>(E84/L84)</f>
        <v>40.005000000000003</v>
      </c>
      <c r="Q84" t="str">
        <f t="shared" si="6"/>
        <v>film &amp; video</v>
      </c>
      <c r="R84" t="str">
        <f t="shared" si="7"/>
        <v>shorts</v>
      </c>
      <c r="S84" s="12">
        <f t="shared" si="8"/>
        <v>40795.820150462961</v>
      </c>
      <c r="T84" s="12">
        <f t="shared" si="9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">
        <f t="shared" si="5"/>
        <v>102.49999999999999</v>
      </c>
      <c r="P85" s="8">
        <f>(E85/L85)</f>
        <v>15.76923076923077</v>
      </c>
      <c r="Q85" t="str">
        <f t="shared" si="6"/>
        <v>film &amp; video</v>
      </c>
      <c r="R85" t="str">
        <f t="shared" si="7"/>
        <v>shorts</v>
      </c>
      <c r="S85" s="12">
        <f t="shared" si="8"/>
        <v>42042.615613425922</v>
      </c>
      <c r="T85" s="12">
        <f t="shared" si="9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7">
        <f t="shared" si="5"/>
        <v>100</v>
      </c>
      <c r="P86" s="8">
        <f>(E86/L86)</f>
        <v>71.428571428571431</v>
      </c>
      <c r="Q86" t="str">
        <f t="shared" si="6"/>
        <v>film &amp; video</v>
      </c>
      <c r="R86" t="str">
        <f t="shared" si="7"/>
        <v>shorts</v>
      </c>
      <c r="S86" s="12">
        <f t="shared" si="8"/>
        <v>40648.757939814815</v>
      </c>
      <c r="T86" s="12">
        <f t="shared" si="9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">
        <f t="shared" si="5"/>
        <v>125.49999999999999</v>
      </c>
      <c r="P87" s="8">
        <f>(E87/L87)</f>
        <v>71.714285714285708</v>
      </c>
      <c r="Q87" t="str">
        <f t="shared" si="6"/>
        <v>film &amp; video</v>
      </c>
      <c r="R87" t="str">
        <f t="shared" si="7"/>
        <v>shorts</v>
      </c>
      <c r="S87" s="12">
        <f t="shared" si="8"/>
        <v>40779.125428240739</v>
      </c>
      <c r="T87" s="12">
        <f t="shared" si="9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7">
        <f t="shared" si="5"/>
        <v>106.46666666666667</v>
      </c>
      <c r="P88" s="8">
        <f>(E88/L88)</f>
        <v>375.76470588235293</v>
      </c>
      <c r="Q88" t="str">
        <f t="shared" si="6"/>
        <v>film &amp; video</v>
      </c>
      <c r="R88" t="str">
        <f t="shared" si="7"/>
        <v>shorts</v>
      </c>
      <c r="S88" s="12">
        <f t="shared" si="8"/>
        <v>42291.556076388893</v>
      </c>
      <c r="T88" s="12">
        <f t="shared" si="9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">
        <f t="shared" si="5"/>
        <v>104.60000000000001</v>
      </c>
      <c r="P89" s="8">
        <f>(E89/L89)</f>
        <v>104.6</v>
      </c>
      <c r="Q89" t="str">
        <f t="shared" si="6"/>
        <v>film &amp; video</v>
      </c>
      <c r="R89" t="str">
        <f t="shared" si="7"/>
        <v>shorts</v>
      </c>
      <c r="S89" s="12">
        <f t="shared" si="8"/>
        <v>40322.53938657407</v>
      </c>
      <c r="T89" s="12">
        <f t="shared" si="9"/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7">
        <f t="shared" si="5"/>
        <v>102.85714285714285</v>
      </c>
      <c r="P90" s="8">
        <f>(E90/L90)</f>
        <v>60</v>
      </c>
      <c r="Q90" t="str">
        <f t="shared" si="6"/>
        <v>film &amp; video</v>
      </c>
      <c r="R90" t="str">
        <f t="shared" si="7"/>
        <v>shorts</v>
      </c>
      <c r="S90" s="12">
        <f t="shared" si="8"/>
        <v>41786.65892361111</v>
      </c>
      <c r="T90" s="12">
        <f t="shared" si="9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">
        <f t="shared" si="5"/>
        <v>115.06666666666668</v>
      </c>
      <c r="P91" s="8">
        <f>(E91/L91)</f>
        <v>123.28571428571429</v>
      </c>
      <c r="Q91" t="str">
        <f t="shared" si="6"/>
        <v>film &amp; video</v>
      </c>
      <c r="R91" t="str">
        <f t="shared" si="7"/>
        <v>shorts</v>
      </c>
      <c r="S91" s="12">
        <f t="shared" si="8"/>
        <v>41402.752222222225</v>
      </c>
      <c r="T91" s="12">
        <f t="shared" si="9"/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7">
        <f t="shared" si="5"/>
        <v>100.4</v>
      </c>
      <c r="P92" s="8">
        <f>(E92/L92)</f>
        <v>31.375</v>
      </c>
      <c r="Q92" t="str">
        <f t="shared" si="6"/>
        <v>film &amp; video</v>
      </c>
      <c r="R92" t="str">
        <f t="shared" si="7"/>
        <v>shorts</v>
      </c>
      <c r="S92" s="12">
        <f t="shared" si="8"/>
        <v>40706.297442129631</v>
      </c>
      <c r="T92" s="12">
        <f t="shared" si="9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7">
        <f t="shared" si="5"/>
        <v>120</v>
      </c>
      <c r="P93" s="8">
        <f>(E93/L93)</f>
        <v>78.260869565217391</v>
      </c>
      <c r="Q93" t="str">
        <f t="shared" si="6"/>
        <v>film &amp; video</v>
      </c>
      <c r="R93" t="str">
        <f t="shared" si="7"/>
        <v>shorts</v>
      </c>
      <c r="S93" s="12">
        <f t="shared" si="8"/>
        <v>40619.402361111112</v>
      </c>
      <c r="T93" s="12">
        <f t="shared" si="9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7">
        <f t="shared" si="5"/>
        <v>105.2</v>
      </c>
      <c r="P94" s="8">
        <f>(E94/L94)</f>
        <v>122.32558139534883</v>
      </c>
      <c r="Q94" t="str">
        <f t="shared" si="6"/>
        <v>film &amp; video</v>
      </c>
      <c r="R94" t="str">
        <f t="shared" si="7"/>
        <v>shorts</v>
      </c>
      <c r="S94" s="12">
        <f t="shared" si="8"/>
        <v>42721.198877314819</v>
      </c>
      <c r="T94" s="12">
        <f t="shared" si="9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7">
        <f t="shared" si="5"/>
        <v>110.60000000000001</v>
      </c>
      <c r="P95" s="8">
        <f>(E95/L95)</f>
        <v>73.733333333333334</v>
      </c>
      <c r="Q95" t="str">
        <f t="shared" si="6"/>
        <v>film &amp; video</v>
      </c>
      <c r="R95" t="str">
        <f t="shared" si="7"/>
        <v>shorts</v>
      </c>
      <c r="S95" s="12">
        <f t="shared" si="8"/>
        <v>41065.858067129629</v>
      </c>
      <c r="T95" s="12">
        <f t="shared" si="9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7">
        <f t="shared" si="5"/>
        <v>104</v>
      </c>
      <c r="P96" s="8">
        <f>(E96/L96)</f>
        <v>21.666666666666668</v>
      </c>
      <c r="Q96" t="str">
        <f t="shared" si="6"/>
        <v>film &amp; video</v>
      </c>
      <c r="R96" t="str">
        <f t="shared" si="7"/>
        <v>shorts</v>
      </c>
      <c r="S96" s="12">
        <f t="shared" si="8"/>
        <v>41716.717847222222</v>
      </c>
      <c r="T96" s="12">
        <f t="shared" si="9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7">
        <f t="shared" si="5"/>
        <v>131.42857142857142</v>
      </c>
      <c r="P97" s="8">
        <f>(E97/L97)</f>
        <v>21.904761904761905</v>
      </c>
      <c r="Q97" t="str">
        <f t="shared" si="6"/>
        <v>film &amp; video</v>
      </c>
      <c r="R97" t="str">
        <f t="shared" si="7"/>
        <v>shorts</v>
      </c>
      <c r="S97" s="12">
        <f t="shared" si="8"/>
        <v>40935.005104166667</v>
      </c>
      <c r="T97" s="12">
        <f t="shared" si="9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7">
        <f t="shared" si="5"/>
        <v>114.66666666666667</v>
      </c>
      <c r="P98" s="8">
        <f>(E98/L98)</f>
        <v>50.588235294117645</v>
      </c>
      <c r="Q98" t="str">
        <f t="shared" si="6"/>
        <v>film &amp; video</v>
      </c>
      <c r="R98" t="str">
        <f t="shared" si="7"/>
        <v>shorts</v>
      </c>
      <c r="S98" s="12">
        <f t="shared" si="8"/>
        <v>40324.662511574075</v>
      </c>
      <c r="T98" s="12">
        <f t="shared" si="9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7">
        <f t="shared" si="5"/>
        <v>106.25</v>
      </c>
      <c r="P99" s="8">
        <f>(E99/L99)</f>
        <v>53.125</v>
      </c>
      <c r="Q99" t="str">
        <f t="shared" si="6"/>
        <v>film &amp; video</v>
      </c>
      <c r="R99" t="str">
        <f t="shared" si="7"/>
        <v>shorts</v>
      </c>
      <c r="S99" s="12">
        <f t="shared" si="8"/>
        <v>40706.135208333333</v>
      </c>
      <c r="T99" s="12">
        <f t="shared" si="9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7">
        <f t="shared" si="5"/>
        <v>106.25</v>
      </c>
      <c r="P100" s="8">
        <f>(E100/L100)</f>
        <v>56.666666666666664</v>
      </c>
      <c r="Q100" t="str">
        <f t="shared" si="6"/>
        <v>film &amp; video</v>
      </c>
      <c r="R100" t="str">
        <f t="shared" si="7"/>
        <v>shorts</v>
      </c>
      <c r="S100" s="12">
        <f t="shared" si="8"/>
        <v>41214.79483796296</v>
      </c>
      <c r="T100" s="12">
        <f t="shared" si="9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7">
        <f t="shared" si="5"/>
        <v>106.01933333333334</v>
      </c>
      <c r="P101" s="8">
        <f>(E101/L101)</f>
        <v>40.776666666666664</v>
      </c>
      <c r="Q101" t="str">
        <f t="shared" si="6"/>
        <v>film &amp; video</v>
      </c>
      <c r="R101" t="str">
        <f t="shared" si="7"/>
        <v>shorts</v>
      </c>
      <c r="S101" s="12">
        <f t="shared" si="8"/>
        <v>41631.902766203704</v>
      </c>
      <c r="T101" s="12">
        <f t="shared" si="9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7">
        <f t="shared" si="5"/>
        <v>100</v>
      </c>
      <c r="P102" s="8">
        <f>(E102/L102)</f>
        <v>192.30769230769232</v>
      </c>
      <c r="Q102" t="str">
        <f t="shared" si="6"/>
        <v>film &amp; video</v>
      </c>
      <c r="R102" t="str">
        <f t="shared" si="7"/>
        <v>shorts</v>
      </c>
      <c r="S102" s="12">
        <f t="shared" si="8"/>
        <v>41197.753310185188</v>
      </c>
      <c r="T102" s="12">
        <f t="shared" si="9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7">
        <f t="shared" si="5"/>
        <v>100</v>
      </c>
      <c r="P103" s="8">
        <f>(E103/L103)</f>
        <v>100</v>
      </c>
      <c r="Q103" t="str">
        <f t="shared" si="6"/>
        <v>film &amp; video</v>
      </c>
      <c r="R103" t="str">
        <f t="shared" si="7"/>
        <v>shorts</v>
      </c>
      <c r="S103" s="12">
        <f t="shared" si="8"/>
        <v>41274.776736111111</v>
      </c>
      <c r="T103" s="12">
        <f t="shared" si="9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7">
        <f t="shared" si="5"/>
        <v>127.75000000000001</v>
      </c>
      <c r="P104" s="8">
        <f>(E104/L104)</f>
        <v>117.92307692307692</v>
      </c>
      <c r="Q104" t="str">
        <f t="shared" si="6"/>
        <v>film &amp; video</v>
      </c>
      <c r="R104" t="str">
        <f t="shared" si="7"/>
        <v>shorts</v>
      </c>
      <c r="S104" s="12">
        <f t="shared" si="8"/>
        <v>40505.131168981483</v>
      </c>
      <c r="T104" s="12">
        <f t="shared" si="9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7">
        <f t="shared" si="5"/>
        <v>105.15384615384616</v>
      </c>
      <c r="P105" s="8">
        <f>(E105/L105)</f>
        <v>27.897959183673468</v>
      </c>
      <c r="Q105" t="str">
        <f t="shared" si="6"/>
        <v>film &amp; video</v>
      </c>
      <c r="R105" t="str">
        <f t="shared" si="7"/>
        <v>shorts</v>
      </c>
      <c r="S105" s="12">
        <f t="shared" si="8"/>
        <v>41682.805902777778</v>
      </c>
      <c r="T105" s="12">
        <f t="shared" si="9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7">
        <f t="shared" si="5"/>
        <v>120</v>
      </c>
      <c r="P106" s="8">
        <f>(E106/L106)</f>
        <v>60</v>
      </c>
      <c r="Q106" t="str">
        <f t="shared" si="6"/>
        <v>film &amp; video</v>
      </c>
      <c r="R106" t="str">
        <f t="shared" si="7"/>
        <v>shorts</v>
      </c>
      <c r="S106" s="12">
        <f t="shared" si="8"/>
        <v>40612.695208333331</v>
      </c>
      <c r="T106" s="12">
        <f t="shared" si="9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7">
        <f t="shared" si="5"/>
        <v>107.40909090909089</v>
      </c>
      <c r="P107" s="8">
        <f>(E107/L107)</f>
        <v>39.383333333333333</v>
      </c>
      <c r="Q107" t="str">
        <f t="shared" si="6"/>
        <v>film &amp; video</v>
      </c>
      <c r="R107" t="str">
        <f t="shared" si="7"/>
        <v>shorts</v>
      </c>
      <c r="S107" s="12">
        <f t="shared" si="8"/>
        <v>42485.724768518514</v>
      </c>
      <c r="T107" s="12">
        <f t="shared" si="9"/>
        <v>42504</v>
      </c>
    </row>
    <row r="108" spans="1:20" ht="15.75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7">
        <f t="shared" si="5"/>
        <v>100.49999999999999</v>
      </c>
      <c r="P108" s="8">
        <f>(E108/L108)</f>
        <v>186.11111111111111</v>
      </c>
      <c r="Q108" t="str">
        <f t="shared" si="6"/>
        <v>film &amp; video</v>
      </c>
      <c r="R108" t="str">
        <f t="shared" si="7"/>
        <v>shorts</v>
      </c>
      <c r="S108" s="12">
        <f t="shared" si="8"/>
        <v>40987.776631944449</v>
      </c>
      <c r="T108" s="12">
        <f t="shared" si="9"/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">
        <f t="shared" si="5"/>
        <v>102.46666666666667</v>
      </c>
      <c r="P109" s="8">
        <f>(E109/L109)</f>
        <v>111.37681159420291</v>
      </c>
      <c r="Q109" t="str">
        <f t="shared" si="6"/>
        <v>film &amp; video</v>
      </c>
      <c r="R109" t="str">
        <f t="shared" si="7"/>
        <v>shorts</v>
      </c>
      <c r="S109" s="12">
        <f t="shared" si="8"/>
        <v>40635.982488425929</v>
      </c>
      <c r="T109" s="12">
        <f t="shared" si="9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7">
        <f t="shared" si="5"/>
        <v>246.66666666666669</v>
      </c>
      <c r="P110" s="8">
        <f>(E110/L110)</f>
        <v>78.723404255319153</v>
      </c>
      <c r="Q110" t="str">
        <f t="shared" si="6"/>
        <v>film &amp; video</v>
      </c>
      <c r="R110" t="str">
        <f t="shared" si="7"/>
        <v>shorts</v>
      </c>
      <c r="S110" s="12">
        <f t="shared" si="8"/>
        <v>41365.613078703704</v>
      </c>
      <c r="T110" s="12">
        <f t="shared" si="9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7">
        <f t="shared" si="5"/>
        <v>219.49999999999997</v>
      </c>
      <c r="P111" s="8">
        <f>(E111/L111)</f>
        <v>46.702127659574465</v>
      </c>
      <c r="Q111" t="str">
        <f t="shared" si="6"/>
        <v>film &amp; video</v>
      </c>
      <c r="R111" t="str">
        <f t="shared" si="7"/>
        <v>shorts</v>
      </c>
      <c r="S111" s="12">
        <f t="shared" si="8"/>
        <v>40570.025810185187</v>
      </c>
      <c r="T111" s="12">
        <f t="shared" si="9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7">
        <f t="shared" si="5"/>
        <v>130.76923076923077</v>
      </c>
      <c r="P112" s="8">
        <f>(E112/L112)</f>
        <v>65.384615384615387</v>
      </c>
      <c r="Q112" t="str">
        <f t="shared" si="6"/>
        <v>film &amp; video</v>
      </c>
      <c r="R112" t="str">
        <f t="shared" si="7"/>
        <v>shorts</v>
      </c>
      <c r="S112" s="12">
        <f t="shared" si="8"/>
        <v>41557.949687500004</v>
      </c>
      <c r="T112" s="12">
        <f t="shared" si="9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7">
        <f t="shared" si="5"/>
        <v>154.57142857142858</v>
      </c>
      <c r="P113" s="8">
        <f>(E113/L113)</f>
        <v>102.0754716981132</v>
      </c>
      <c r="Q113" t="str">
        <f t="shared" si="6"/>
        <v>film &amp; video</v>
      </c>
      <c r="R113" t="str">
        <f t="shared" si="7"/>
        <v>shorts</v>
      </c>
      <c r="S113" s="12">
        <f t="shared" si="8"/>
        <v>42125.333182870367</v>
      </c>
      <c r="T113" s="12">
        <f t="shared" si="9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7">
        <f t="shared" si="5"/>
        <v>104</v>
      </c>
      <c r="P114" s="8">
        <f>(E114/L114)</f>
        <v>64.197530864197532</v>
      </c>
      <c r="Q114" t="str">
        <f t="shared" si="6"/>
        <v>film &amp; video</v>
      </c>
      <c r="R114" t="str">
        <f t="shared" si="7"/>
        <v>shorts</v>
      </c>
      <c r="S114" s="12">
        <f t="shared" si="8"/>
        <v>41718.043032407404</v>
      </c>
      <c r="T114" s="12">
        <f t="shared" si="9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7">
        <f t="shared" si="5"/>
        <v>141</v>
      </c>
      <c r="P115" s="8">
        <f>(E115/L115)</f>
        <v>90.384615384615387</v>
      </c>
      <c r="Q115" t="str">
        <f t="shared" si="6"/>
        <v>film &amp; video</v>
      </c>
      <c r="R115" t="str">
        <f t="shared" si="7"/>
        <v>shorts</v>
      </c>
      <c r="S115" s="12">
        <f t="shared" si="8"/>
        <v>40753.758425925924</v>
      </c>
      <c r="T115" s="12">
        <f t="shared" si="9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7">
        <f t="shared" si="5"/>
        <v>103.33333333333334</v>
      </c>
      <c r="P116" s="8">
        <f>(E116/L116)</f>
        <v>88.571428571428569</v>
      </c>
      <c r="Q116" t="str">
        <f t="shared" si="6"/>
        <v>film &amp; video</v>
      </c>
      <c r="R116" t="str">
        <f t="shared" si="7"/>
        <v>shorts</v>
      </c>
      <c r="S116" s="12">
        <f t="shared" si="8"/>
        <v>40861.27416666667</v>
      </c>
      <c r="T116" s="12">
        <f t="shared" si="9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7">
        <f t="shared" si="5"/>
        <v>140.44444444444443</v>
      </c>
      <c r="P117" s="8">
        <f>(E117/L117)</f>
        <v>28.727272727272727</v>
      </c>
      <c r="Q117" t="str">
        <f t="shared" si="6"/>
        <v>film &amp; video</v>
      </c>
      <c r="R117" t="str">
        <f t="shared" si="7"/>
        <v>shorts</v>
      </c>
      <c r="S117" s="12">
        <f t="shared" si="8"/>
        <v>40918.738935185182</v>
      </c>
      <c r="T117" s="12">
        <f t="shared" si="9"/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7">
        <f t="shared" si="5"/>
        <v>113.65714285714286</v>
      </c>
      <c r="P118" s="8">
        <f>(E118/L118)</f>
        <v>69.78947368421052</v>
      </c>
      <c r="Q118" t="str">
        <f t="shared" si="6"/>
        <v>film &amp; video</v>
      </c>
      <c r="R118" t="str">
        <f t="shared" si="7"/>
        <v>shorts</v>
      </c>
      <c r="S118" s="12">
        <f t="shared" si="8"/>
        <v>40595.497164351851</v>
      </c>
      <c r="T118" s="12">
        <f t="shared" si="9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7">
        <f t="shared" si="5"/>
        <v>100.49377777777779</v>
      </c>
      <c r="P119" s="8">
        <f>(E119/L119)</f>
        <v>167.48962962962963</v>
      </c>
      <c r="Q119" t="str">
        <f t="shared" si="6"/>
        <v>film &amp; video</v>
      </c>
      <c r="R119" t="str">
        <f t="shared" si="7"/>
        <v>shorts</v>
      </c>
      <c r="S119" s="12">
        <f t="shared" si="8"/>
        <v>40248.834999999999</v>
      </c>
      <c r="T119" s="12">
        <f t="shared" si="9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">
        <f t="shared" si="5"/>
        <v>113.03159999999998</v>
      </c>
      <c r="P120" s="8">
        <f>(E120/L120)</f>
        <v>144.91230769230768</v>
      </c>
      <c r="Q120" t="str">
        <f t="shared" si="6"/>
        <v>film &amp; video</v>
      </c>
      <c r="R120" t="str">
        <f t="shared" si="7"/>
        <v>shorts</v>
      </c>
      <c r="S120" s="12">
        <f t="shared" si="8"/>
        <v>40723.053657407407</v>
      </c>
      <c r="T120" s="12">
        <f t="shared" si="9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">
        <f t="shared" si="5"/>
        <v>104.55692307692308</v>
      </c>
      <c r="P121" s="8">
        <f>(E121/L121)</f>
        <v>91.840540540540545</v>
      </c>
      <c r="Q121" t="str">
        <f t="shared" si="6"/>
        <v>film &amp; video</v>
      </c>
      <c r="R121" t="str">
        <f t="shared" si="7"/>
        <v>shorts</v>
      </c>
      <c r="S121" s="12">
        <f t="shared" si="8"/>
        <v>40739.069282407407</v>
      </c>
      <c r="T121" s="12">
        <f t="shared" si="9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7">
        <f t="shared" si="5"/>
        <v>1.4285714285714287E-2</v>
      </c>
      <c r="P122" s="8">
        <f>(E122/L122)</f>
        <v>10</v>
      </c>
      <c r="Q122" t="str">
        <f t="shared" si="6"/>
        <v>film &amp; video</v>
      </c>
      <c r="R122" t="str">
        <f t="shared" si="7"/>
        <v>science fiction</v>
      </c>
      <c r="S122" s="12">
        <f t="shared" si="8"/>
        <v>42616.049849537041</v>
      </c>
      <c r="T122" s="12">
        <f t="shared" si="9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7">
        <f t="shared" si="5"/>
        <v>3.3333333333333333E-2</v>
      </c>
      <c r="P123" s="8">
        <f>(E123/L123)</f>
        <v>1</v>
      </c>
      <c r="Q123" t="str">
        <f t="shared" si="6"/>
        <v>film &amp; video</v>
      </c>
      <c r="R123" t="str">
        <f t="shared" si="7"/>
        <v>science fiction</v>
      </c>
      <c r="S123" s="12">
        <f t="shared" si="8"/>
        <v>42096.704976851848</v>
      </c>
      <c r="T123" s="12">
        <f t="shared" si="9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7">
        <f t="shared" si="5"/>
        <v>0</v>
      </c>
      <c r="P124" s="8" t="e">
        <f>(E124/L124)</f>
        <v>#DIV/0!</v>
      </c>
      <c r="Q124" t="str">
        <f t="shared" si="6"/>
        <v>film &amp; video</v>
      </c>
      <c r="R124" t="str">
        <f t="shared" si="7"/>
        <v>science fiction</v>
      </c>
      <c r="S124" s="12">
        <f t="shared" si="8"/>
        <v>42593.431793981479</v>
      </c>
      <c r="T124" s="12">
        <f t="shared" si="9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7">
        <f t="shared" si="5"/>
        <v>0.27454545454545454</v>
      </c>
      <c r="P125" s="8">
        <f>(E125/L125)</f>
        <v>25.166666666666668</v>
      </c>
      <c r="Q125" t="str">
        <f t="shared" si="6"/>
        <v>film &amp; video</v>
      </c>
      <c r="R125" t="str">
        <f t="shared" si="7"/>
        <v>science fiction</v>
      </c>
      <c r="S125" s="12">
        <f t="shared" si="8"/>
        <v>41904.781990740739</v>
      </c>
      <c r="T125" s="12">
        <f t="shared" si="9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7">
        <f t="shared" si="5"/>
        <v>0</v>
      </c>
      <c r="P126" s="8" t="e">
        <f>(E126/L126)</f>
        <v>#DIV/0!</v>
      </c>
      <c r="Q126" t="str">
        <f t="shared" si="6"/>
        <v>film &amp; video</v>
      </c>
      <c r="R126" t="str">
        <f t="shared" si="7"/>
        <v>science fiction</v>
      </c>
      <c r="S126" s="12">
        <f t="shared" si="8"/>
        <v>42114.928726851853</v>
      </c>
      <c r="T126" s="12">
        <f t="shared" si="9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7">
        <f t="shared" si="5"/>
        <v>14.000000000000002</v>
      </c>
      <c r="P127" s="8">
        <f>(E127/L127)</f>
        <v>11.666666666666666</v>
      </c>
      <c r="Q127" t="str">
        <f t="shared" si="6"/>
        <v>film &amp; video</v>
      </c>
      <c r="R127" t="str">
        <f t="shared" si="7"/>
        <v>science fiction</v>
      </c>
      <c r="S127" s="12">
        <f t="shared" si="8"/>
        <v>42709.993981481486</v>
      </c>
      <c r="T127" s="12">
        <f t="shared" si="9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7">
        <f t="shared" si="5"/>
        <v>5.548</v>
      </c>
      <c r="P128" s="8">
        <f>(E128/L128)</f>
        <v>106.69230769230769</v>
      </c>
      <c r="Q128" t="str">
        <f t="shared" si="6"/>
        <v>film &amp; video</v>
      </c>
      <c r="R128" t="str">
        <f t="shared" si="7"/>
        <v>science fiction</v>
      </c>
      <c r="S128" s="12">
        <f t="shared" si="8"/>
        <v>42135.589548611111</v>
      </c>
      <c r="T128" s="12">
        <f t="shared" si="9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7">
        <f t="shared" si="5"/>
        <v>2.375</v>
      </c>
      <c r="P129" s="8">
        <f>(E129/L129)</f>
        <v>47.5</v>
      </c>
      <c r="Q129" t="str">
        <f t="shared" si="6"/>
        <v>film &amp; video</v>
      </c>
      <c r="R129" t="str">
        <f t="shared" si="7"/>
        <v>science fiction</v>
      </c>
      <c r="S129" s="12">
        <f t="shared" si="8"/>
        <v>42067.62431712963</v>
      </c>
      <c r="T129" s="12">
        <f t="shared" si="9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7">
        <f t="shared" si="5"/>
        <v>1.867</v>
      </c>
      <c r="P130" s="8">
        <f>(E130/L130)</f>
        <v>311.16666666666669</v>
      </c>
      <c r="Q130" t="str">
        <f t="shared" si="6"/>
        <v>film &amp; video</v>
      </c>
      <c r="R130" t="str">
        <f t="shared" si="7"/>
        <v>science fiction</v>
      </c>
      <c r="S130" s="12">
        <f t="shared" si="8"/>
        <v>42628.22792824074</v>
      </c>
      <c r="T130" s="12">
        <f t="shared" si="9"/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7">
        <f t="shared" ref="O131:O194" si="10">((E131/D131)*100)</f>
        <v>0</v>
      </c>
      <c r="P131" s="8" t="e">
        <f>(E131/L131)</f>
        <v>#DIV/0!</v>
      </c>
      <c r="Q131" t="str">
        <f t="shared" ref="Q131:Q194" si="11">LEFT(N131,FIND("/",N131)-1)</f>
        <v>film &amp; video</v>
      </c>
      <c r="R131" t="str">
        <f t="shared" ref="R131:R194" si="12">RIGHT(N131,LEN(N131)-FIND("/",N131))</f>
        <v>science fiction</v>
      </c>
      <c r="S131" s="12">
        <f t="shared" ref="S131:S194" si="13">(((J131/60)/60)/24)+DATE(1970,1,1)</f>
        <v>41882.937303240738</v>
      </c>
      <c r="T131" s="12">
        <f t="shared" ref="T131:T194" si="14">(((I131/60)/60)/24)+DATE(1970,1,1)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7">
        <f t="shared" si="10"/>
        <v>0</v>
      </c>
      <c r="P132" s="8" t="e">
        <f>(E132/L132)</f>
        <v>#DIV/0!</v>
      </c>
      <c r="Q132" t="str">
        <f t="shared" si="11"/>
        <v>film &amp; video</v>
      </c>
      <c r="R132" t="str">
        <f t="shared" si="12"/>
        <v>science fiction</v>
      </c>
      <c r="S132" s="12">
        <f t="shared" si="13"/>
        <v>41778.915416666663</v>
      </c>
      <c r="T132" s="12">
        <f t="shared" si="14"/>
        <v>41806.844444444447</v>
      </c>
    </row>
    <row r="133" spans="1:20" ht="15.75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7">
        <f t="shared" si="10"/>
        <v>0</v>
      </c>
      <c r="P133" s="8" t="e">
        <f>(E133/L133)</f>
        <v>#DIV/0!</v>
      </c>
      <c r="Q133" t="str">
        <f t="shared" si="11"/>
        <v>film &amp; video</v>
      </c>
      <c r="R133" t="str">
        <f t="shared" si="12"/>
        <v>science fiction</v>
      </c>
      <c r="S133" s="12">
        <f t="shared" si="13"/>
        <v>42541.837511574078</v>
      </c>
      <c r="T133" s="12">
        <f t="shared" si="14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7">
        <f t="shared" si="10"/>
        <v>9.5687499999999996</v>
      </c>
      <c r="P134" s="8">
        <f>(E134/L134)</f>
        <v>94.506172839506178</v>
      </c>
      <c r="Q134" t="str">
        <f t="shared" si="11"/>
        <v>film &amp; video</v>
      </c>
      <c r="R134" t="str">
        <f t="shared" si="12"/>
        <v>science fiction</v>
      </c>
      <c r="S134" s="12">
        <f t="shared" si="13"/>
        <v>41905.812581018516</v>
      </c>
      <c r="T134" s="12">
        <f t="shared" si="14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7">
        <f t="shared" si="10"/>
        <v>0</v>
      </c>
      <c r="P135" s="8" t="e">
        <f>(E135/L135)</f>
        <v>#DIV/0!</v>
      </c>
      <c r="Q135" t="str">
        <f t="shared" si="11"/>
        <v>film &amp; video</v>
      </c>
      <c r="R135" t="str">
        <f t="shared" si="12"/>
        <v>science fiction</v>
      </c>
      <c r="S135" s="12">
        <f t="shared" si="13"/>
        <v>42491.80768518518</v>
      </c>
      <c r="T135" s="12">
        <f t="shared" si="14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7">
        <f t="shared" si="10"/>
        <v>0</v>
      </c>
      <c r="P136" s="8" t="e">
        <f>(E136/L136)</f>
        <v>#DIV/0!</v>
      </c>
      <c r="Q136" t="str">
        <f t="shared" si="11"/>
        <v>film &amp; video</v>
      </c>
      <c r="R136" t="str">
        <f t="shared" si="12"/>
        <v>science fiction</v>
      </c>
      <c r="S136" s="12">
        <f t="shared" si="13"/>
        <v>42221.909930555557</v>
      </c>
      <c r="T136" s="12">
        <f t="shared" si="14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7">
        <f t="shared" si="10"/>
        <v>13.433333333333334</v>
      </c>
      <c r="P137" s="8">
        <f>(E137/L137)</f>
        <v>80.599999999999994</v>
      </c>
      <c r="Q137" t="str">
        <f t="shared" si="11"/>
        <v>film &amp; video</v>
      </c>
      <c r="R137" t="str">
        <f t="shared" si="12"/>
        <v>science fiction</v>
      </c>
      <c r="S137" s="12">
        <f t="shared" si="13"/>
        <v>41788.381909722222</v>
      </c>
      <c r="T137" s="12">
        <f t="shared" si="14"/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7">
        <f t="shared" si="10"/>
        <v>0</v>
      </c>
      <c r="P138" s="8" t="e">
        <f>(E138/L138)</f>
        <v>#DIV/0!</v>
      </c>
      <c r="Q138" t="str">
        <f t="shared" si="11"/>
        <v>film &amp; video</v>
      </c>
      <c r="R138" t="str">
        <f t="shared" si="12"/>
        <v>science fiction</v>
      </c>
      <c r="S138" s="12">
        <f t="shared" si="13"/>
        <v>42096.410115740742</v>
      </c>
      <c r="T138" s="12">
        <f t="shared" si="14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7">
        <f t="shared" si="10"/>
        <v>0</v>
      </c>
      <c r="P139" s="8" t="e">
        <f>(E139/L139)</f>
        <v>#DIV/0!</v>
      </c>
      <c r="Q139" t="str">
        <f t="shared" si="11"/>
        <v>film &amp; video</v>
      </c>
      <c r="R139" t="str">
        <f t="shared" si="12"/>
        <v>science fiction</v>
      </c>
      <c r="S139" s="12">
        <f t="shared" si="13"/>
        <v>42239.573993055557</v>
      </c>
      <c r="T139" s="12">
        <f t="shared" si="14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7">
        <f t="shared" si="10"/>
        <v>3.1413333333333333</v>
      </c>
      <c r="P140" s="8">
        <f>(E140/L140)</f>
        <v>81.241379310344826</v>
      </c>
      <c r="Q140" t="str">
        <f t="shared" si="11"/>
        <v>film &amp; video</v>
      </c>
      <c r="R140" t="str">
        <f t="shared" si="12"/>
        <v>science fiction</v>
      </c>
      <c r="S140" s="12">
        <f t="shared" si="13"/>
        <v>42186.257418981477</v>
      </c>
      <c r="T140" s="12">
        <f t="shared" si="14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7">
        <f t="shared" si="10"/>
        <v>100</v>
      </c>
      <c r="P141" s="8">
        <f>(E141/L141)</f>
        <v>500</v>
      </c>
      <c r="Q141" t="str">
        <f t="shared" si="11"/>
        <v>film &amp; video</v>
      </c>
      <c r="R141" t="str">
        <f t="shared" si="12"/>
        <v>science fiction</v>
      </c>
      <c r="S141" s="12">
        <f t="shared" si="13"/>
        <v>42187.920972222222</v>
      </c>
      <c r="T141" s="12">
        <f t="shared" si="14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7">
        <f t="shared" si="10"/>
        <v>0</v>
      </c>
      <c r="P142" s="8" t="e">
        <f>(E142/L142)</f>
        <v>#DIV/0!</v>
      </c>
      <c r="Q142" t="str">
        <f t="shared" si="11"/>
        <v>film &amp; video</v>
      </c>
      <c r="R142" t="str">
        <f t="shared" si="12"/>
        <v>science fiction</v>
      </c>
      <c r="S142" s="12">
        <f t="shared" si="13"/>
        <v>42053.198287037041</v>
      </c>
      <c r="T142" s="12">
        <f t="shared" si="14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7">
        <f t="shared" si="10"/>
        <v>10.775</v>
      </c>
      <c r="P143" s="8">
        <f>(E143/L143)</f>
        <v>46.178571428571431</v>
      </c>
      <c r="Q143" t="str">
        <f t="shared" si="11"/>
        <v>film &amp; video</v>
      </c>
      <c r="R143" t="str">
        <f t="shared" si="12"/>
        <v>science fiction</v>
      </c>
      <c r="S143" s="12">
        <f t="shared" si="13"/>
        <v>42110.153043981481</v>
      </c>
      <c r="T143" s="12">
        <f t="shared" si="14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7">
        <f t="shared" si="10"/>
        <v>0.33333333333333337</v>
      </c>
      <c r="P144" s="8">
        <f>(E144/L144)</f>
        <v>10</v>
      </c>
      <c r="Q144" t="str">
        <f t="shared" si="11"/>
        <v>film &amp; video</v>
      </c>
      <c r="R144" t="str">
        <f t="shared" si="12"/>
        <v>science fiction</v>
      </c>
      <c r="S144" s="12">
        <f t="shared" si="13"/>
        <v>41938.893263888887</v>
      </c>
      <c r="T144" s="12">
        <f t="shared" si="14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7">
        <f t="shared" si="10"/>
        <v>0</v>
      </c>
      <c r="P145" s="8" t="e">
        <f>(E145/L145)</f>
        <v>#DIV/0!</v>
      </c>
      <c r="Q145" t="str">
        <f t="shared" si="11"/>
        <v>film &amp; video</v>
      </c>
      <c r="R145" t="str">
        <f t="shared" si="12"/>
        <v>science fiction</v>
      </c>
      <c r="S145" s="12">
        <f t="shared" si="13"/>
        <v>42559.064143518524</v>
      </c>
      <c r="T145" s="12">
        <f t="shared" si="14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7">
        <f t="shared" si="10"/>
        <v>27.6</v>
      </c>
      <c r="P146" s="8">
        <f>(E146/L146)</f>
        <v>55.945945945945944</v>
      </c>
      <c r="Q146" t="str">
        <f t="shared" si="11"/>
        <v>film &amp; video</v>
      </c>
      <c r="R146" t="str">
        <f t="shared" si="12"/>
        <v>science fiction</v>
      </c>
      <c r="S146" s="12">
        <f t="shared" si="13"/>
        <v>42047.762407407412</v>
      </c>
      <c r="T146" s="12">
        <f t="shared" si="14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7">
        <f t="shared" si="10"/>
        <v>7.5111111111111111</v>
      </c>
      <c r="P147" s="8">
        <f>(E147/L147)</f>
        <v>37.555555555555557</v>
      </c>
      <c r="Q147" t="str">
        <f t="shared" si="11"/>
        <v>film &amp; video</v>
      </c>
      <c r="R147" t="str">
        <f t="shared" si="12"/>
        <v>science fiction</v>
      </c>
      <c r="S147" s="12">
        <f t="shared" si="13"/>
        <v>42200.542268518519</v>
      </c>
      <c r="T147" s="12">
        <f t="shared" si="14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7">
        <f t="shared" si="10"/>
        <v>0.57499999999999996</v>
      </c>
      <c r="P148" s="8">
        <f>(E148/L148)</f>
        <v>38.333333333333336</v>
      </c>
      <c r="Q148" t="str">
        <f t="shared" si="11"/>
        <v>film &amp; video</v>
      </c>
      <c r="R148" t="str">
        <f t="shared" si="12"/>
        <v>science fiction</v>
      </c>
      <c r="S148" s="12">
        <f t="shared" si="13"/>
        <v>42693.016180555554</v>
      </c>
      <c r="T148" s="12">
        <f t="shared" si="14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7">
        <f t="shared" si="10"/>
        <v>0</v>
      </c>
      <c r="P149" s="8" t="e">
        <f>(E149/L149)</f>
        <v>#DIV/0!</v>
      </c>
      <c r="Q149" t="str">
        <f t="shared" si="11"/>
        <v>film &amp; video</v>
      </c>
      <c r="R149" t="str">
        <f t="shared" si="12"/>
        <v>science fiction</v>
      </c>
      <c r="S149" s="12">
        <f t="shared" si="13"/>
        <v>41969.767824074079</v>
      </c>
      <c r="T149" s="12">
        <f t="shared" si="14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7">
        <f t="shared" si="10"/>
        <v>0.08</v>
      </c>
      <c r="P150" s="8">
        <f>(E150/L150)</f>
        <v>20</v>
      </c>
      <c r="Q150" t="str">
        <f t="shared" si="11"/>
        <v>film &amp; video</v>
      </c>
      <c r="R150" t="str">
        <f t="shared" si="12"/>
        <v>science fiction</v>
      </c>
      <c r="S150" s="12">
        <f t="shared" si="13"/>
        <v>42397.281666666662</v>
      </c>
      <c r="T150" s="12">
        <f t="shared" si="14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7">
        <f t="shared" si="10"/>
        <v>0.91999999999999993</v>
      </c>
      <c r="P151" s="8">
        <f>(E151/L151)</f>
        <v>15.333333333333334</v>
      </c>
      <c r="Q151" t="str">
        <f t="shared" si="11"/>
        <v>film &amp; video</v>
      </c>
      <c r="R151" t="str">
        <f t="shared" si="12"/>
        <v>science fiction</v>
      </c>
      <c r="S151" s="12">
        <f t="shared" si="13"/>
        <v>41968.172106481477</v>
      </c>
      <c r="T151" s="12">
        <f t="shared" si="14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7">
        <f t="shared" si="10"/>
        <v>23.163076923076922</v>
      </c>
      <c r="P152" s="8">
        <f>(E152/L152)</f>
        <v>449.43283582089555</v>
      </c>
      <c r="Q152" t="str">
        <f t="shared" si="11"/>
        <v>film &amp; video</v>
      </c>
      <c r="R152" t="str">
        <f t="shared" si="12"/>
        <v>science fiction</v>
      </c>
      <c r="S152" s="12">
        <f t="shared" si="13"/>
        <v>42090.161828703705</v>
      </c>
      <c r="T152" s="12">
        <f t="shared" si="14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7">
        <f t="shared" si="10"/>
        <v>5.5999999999999994E-2</v>
      </c>
      <c r="P153" s="8">
        <f>(E153/L153)</f>
        <v>28</v>
      </c>
      <c r="Q153" t="str">
        <f t="shared" si="11"/>
        <v>film &amp; video</v>
      </c>
      <c r="R153" t="str">
        <f t="shared" si="12"/>
        <v>science fiction</v>
      </c>
      <c r="S153" s="12">
        <f t="shared" si="13"/>
        <v>42113.550821759258</v>
      </c>
      <c r="T153" s="12">
        <f t="shared" si="14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7">
        <f t="shared" si="10"/>
        <v>7.8947368421052634E-3</v>
      </c>
      <c r="P154" s="8">
        <f>(E154/L154)</f>
        <v>15</v>
      </c>
      <c r="Q154" t="str">
        <f t="shared" si="11"/>
        <v>film &amp; video</v>
      </c>
      <c r="R154" t="str">
        <f t="shared" si="12"/>
        <v>science fiction</v>
      </c>
      <c r="S154" s="12">
        <f t="shared" si="13"/>
        <v>41875.077546296299</v>
      </c>
      <c r="T154" s="12">
        <f t="shared" si="14"/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7">
        <f t="shared" si="10"/>
        <v>0.71799999999999997</v>
      </c>
      <c r="P155" s="8">
        <f>(E155/L155)</f>
        <v>35.9</v>
      </c>
      <c r="Q155" t="str">
        <f t="shared" si="11"/>
        <v>film &amp; video</v>
      </c>
      <c r="R155" t="str">
        <f t="shared" si="12"/>
        <v>science fiction</v>
      </c>
      <c r="S155" s="12">
        <f t="shared" si="13"/>
        <v>41933.586157407408</v>
      </c>
      <c r="T155" s="12">
        <f t="shared" si="14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7">
        <f t="shared" si="10"/>
        <v>2.666666666666667</v>
      </c>
      <c r="P156" s="8">
        <f>(E156/L156)</f>
        <v>13.333333333333334</v>
      </c>
      <c r="Q156" t="str">
        <f t="shared" si="11"/>
        <v>film &amp; video</v>
      </c>
      <c r="R156" t="str">
        <f t="shared" si="12"/>
        <v>science fiction</v>
      </c>
      <c r="S156" s="12">
        <f t="shared" si="13"/>
        <v>42115.547395833331</v>
      </c>
      <c r="T156" s="12">
        <f t="shared" si="14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7">
        <f t="shared" si="10"/>
        <v>6.0000000000000001E-3</v>
      </c>
      <c r="P157" s="8">
        <f>(E157/L157)</f>
        <v>20.25</v>
      </c>
      <c r="Q157" t="str">
        <f t="shared" si="11"/>
        <v>film &amp; video</v>
      </c>
      <c r="R157" t="str">
        <f t="shared" si="12"/>
        <v>science fiction</v>
      </c>
      <c r="S157" s="12">
        <f t="shared" si="13"/>
        <v>42168.559432870374</v>
      </c>
      <c r="T157" s="12">
        <f t="shared" si="14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7">
        <f t="shared" si="10"/>
        <v>5.0999999999999996</v>
      </c>
      <c r="P158" s="8">
        <f>(E158/L158)</f>
        <v>119</v>
      </c>
      <c r="Q158" t="str">
        <f t="shared" si="11"/>
        <v>film &amp; video</v>
      </c>
      <c r="R158" t="str">
        <f t="shared" si="12"/>
        <v>science fiction</v>
      </c>
      <c r="S158" s="12">
        <f t="shared" si="13"/>
        <v>41794.124953703707</v>
      </c>
      <c r="T158" s="12">
        <f t="shared" si="14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7">
        <f t="shared" si="10"/>
        <v>0.26711185308848079</v>
      </c>
      <c r="P159" s="8">
        <f>(E159/L159)</f>
        <v>4</v>
      </c>
      <c r="Q159" t="str">
        <f t="shared" si="11"/>
        <v>film &amp; video</v>
      </c>
      <c r="R159" t="str">
        <f t="shared" si="12"/>
        <v>science fiction</v>
      </c>
      <c r="S159" s="12">
        <f t="shared" si="13"/>
        <v>42396.911712962959</v>
      </c>
      <c r="T159" s="12">
        <f t="shared" si="14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7">
        <f t="shared" si="10"/>
        <v>0</v>
      </c>
      <c r="P160" s="8" t="e">
        <f>(E160/L160)</f>
        <v>#DIV/0!</v>
      </c>
      <c r="Q160" t="str">
        <f t="shared" si="11"/>
        <v>film &amp; video</v>
      </c>
      <c r="R160" t="str">
        <f t="shared" si="12"/>
        <v>science fiction</v>
      </c>
      <c r="S160" s="12">
        <f t="shared" si="13"/>
        <v>41904.07671296296</v>
      </c>
      <c r="T160" s="12">
        <f t="shared" si="14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7">
        <f t="shared" si="10"/>
        <v>2E-3</v>
      </c>
      <c r="P161" s="8">
        <f>(E161/L161)</f>
        <v>10</v>
      </c>
      <c r="Q161" t="str">
        <f t="shared" si="11"/>
        <v>film &amp; video</v>
      </c>
      <c r="R161" t="str">
        <f t="shared" si="12"/>
        <v>science fiction</v>
      </c>
      <c r="S161" s="12">
        <f t="shared" si="13"/>
        <v>42514.434548611112</v>
      </c>
      <c r="T161" s="12">
        <f t="shared" si="14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7">
        <f t="shared" si="10"/>
        <v>0</v>
      </c>
      <c r="P162" s="8" t="e">
        <f>(E162/L162)</f>
        <v>#DIV/0!</v>
      </c>
      <c r="Q162" t="str">
        <f t="shared" si="11"/>
        <v>film &amp; video</v>
      </c>
      <c r="R162" t="str">
        <f t="shared" si="12"/>
        <v>drama</v>
      </c>
      <c r="S162" s="12">
        <f t="shared" si="13"/>
        <v>42171.913090277783</v>
      </c>
      <c r="T162" s="12">
        <f t="shared" si="14"/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7">
        <f t="shared" si="10"/>
        <v>0.01</v>
      </c>
      <c r="P163" s="8">
        <f>(E163/L163)</f>
        <v>5</v>
      </c>
      <c r="Q163" t="str">
        <f t="shared" si="11"/>
        <v>film &amp; video</v>
      </c>
      <c r="R163" t="str">
        <f t="shared" si="12"/>
        <v>drama</v>
      </c>
      <c r="S163" s="12">
        <f t="shared" si="13"/>
        <v>41792.687442129631</v>
      </c>
      <c r="T163" s="12">
        <f t="shared" si="14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7">
        <f t="shared" si="10"/>
        <v>15.535714285714286</v>
      </c>
      <c r="P164" s="8">
        <f>(E164/L164)</f>
        <v>43.5</v>
      </c>
      <c r="Q164" t="str">
        <f t="shared" si="11"/>
        <v>film &amp; video</v>
      </c>
      <c r="R164" t="str">
        <f t="shared" si="12"/>
        <v>drama</v>
      </c>
      <c r="S164" s="12">
        <f t="shared" si="13"/>
        <v>41835.126805555556</v>
      </c>
      <c r="T164" s="12">
        <f t="shared" si="14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7">
        <f t="shared" si="10"/>
        <v>0</v>
      </c>
      <c r="P165" s="8" t="e">
        <f>(E165/L165)</f>
        <v>#DIV/0!</v>
      </c>
      <c r="Q165" t="str">
        <f t="shared" si="11"/>
        <v>film &amp; video</v>
      </c>
      <c r="R165" t="str">
        <f t="shared" si="12"/>
        <v>drama</v>
      </c>
      <c r="S165" s="12">
        <f t="shared" si="13"/>
        <v>42243.961273148147</v>
      </c>
      <c r="T165" s="12">
        <f t="shared" si="14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7">
        <f t="shared" si="10"/>
        <v>0.53333333333333333</v>
      </c>
      <c r="P166" s="8">
        <f>(E166/L166)</f>
        <v>91.428571428571431</v>
      </c>
      <c r="Q166" t="str">
        <f t="shared" si="11"/>
        <v>film &amp; video</v>
      </c>
      <c r="R166" t="str">
        <f t="shared" si="12"/>
        <v>drama</v>
      </c>
      <c r="S166" s="12">
        <f t="shared" si="13"/>
        <v>41841.762743055559</v>
      </c>
      <c r="T166" s="12">
        <f t="shared" si="14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7">
        <f t="shared" si="10"/>
        <v>0</v>
      </c>
      <c r="P167" s="8" t="e">
        <f>(E167/L167)</f>
        <v>#DIV/0!</v>
      </c>
      <c r="Q167" t="str">
        <f t="shared" si="11"/>
        <v>film &amp; video</v>
      </c>
      <c r="R167" t="str">
        <f t="shared" si="12"/>
        <v>drama</v>
      </c>
      <c r="S167" s="12">
        <f t="shared" si="13"/>
        <v>42351.658842592587</v>
      </c>
      <c r="T167" s="12">
        <f t="shared" si="14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7">
        <f t="shared" si="10"/>
        <v>60</v>
      </c>
      <c r="P168" s="8">
        <f>(E168/L168)</f>
        <v>3000</v>
      </c>
      <c r="Q168" t="str">
        <f t="shared" si="11"/>
        <v>film &amp; video</v>
      </c>
      <c r="R168" t="str">
        <f t="shared" si="12"/>
        <v>drama</v>
      </c>
      <c r="S168" s="12">
        <f t="shared" si="13"/>
        <v>42721.075949074075</v>
      </c>
      <c r="T168" s="12">
        <f t="shared" si="14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7">
        <f t="shared" si="10"/>
        <v>0.01</v>
      </c>
      <c r="P169" s="8">
        <f>(E169/L169)</f>
        <v>5.5</v>
      </c>
      <c r="Q169" t="str">
        <f t="shared" si="11"/>
        <v>film &amp; video</v>
      </c>
      <c r="R169" t="str">
        <f t="shared" si="12"/>
        <v>drama</v>
      </c>
      <c r="S169" s="12">
        <f t="shared" si="13"/>
        <v>42160.927488425921</v>
      </c>
      <c r="T169" s="12">
        <f t="shared" si="14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7">
        <f t="shared" si="10"/>
        <v>4.0625</v>
      </c>
      <c r="P170" s="8">
        <f>(E170/L170)</f>
        <v>108.33333333333333</v>
      </c>
      <c r="Q170" t="str">
        <f t="shared" si="11"/>
        <v>film &amp; video</v>
      </c>
      <c r="R170" t="str">
        <f t="shared" si="12"/>
        <v>drama</v>
      </c>
      <c r="S170" s="12">
        <f t="shared" si="13"/>
        <v>42052.83530092593</v>
      </c>
      <c r="T170" s="12">
        <f t="shared" si="14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7">
        <f t="shared" si="10"/>
        <v>22.400000000000002</v>
      </c>
      <c r="P171" s="8">
        <f>(E171/L171)</f>
        <v>56</v>
      </c>
      <c r="Q171" t="str">
        <f t="shared" si="11"/>
        <v>film &amp; video</v>
      </c>
      <c r="R171" t="str">
        <f t="shared" si="12"/>
        <v>drama</v>
      </c>
      <c r="S171" s="12">
        <f t="shared" si="13"/>
        <v>41900.505312499998</v>
      </c>
      <c r="T171" s="12">
        <f t="shared" si="14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7">
        <f t="shared" si="10"/>
        <v>3.25</v>
      </c>
      <c r="P172" s="8">
        <f>(E172/L172)</f>
        <v>32.5</v>
      </c>
      <c r="Q172" t="str">
        <f t="shared" si="11"/>
        <v>film &amp; video</v>
      </c>
      <c r="R172" t="str">
        <f t="shared" si="12"/>
        <v>drama</v>
      </c>
      <c r="S172" s="12">
        <f t="shared" si="13"/>
        <v>42216.977812500001</v>
      </c>
      <c r="T172" s="12">
        <f t="shared" si="14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7">
        <f t="shared" si="10"/>
        <v>2E-3</v>
      </c>
      <c r="P173" s="8">
        <f>(E173/L173)</f>
        <v>1</v>
      </c>
      <c r="Q173" t="str">
        <f t="shared" si="11"/>
        <v>film &amp; video</v>
      </c>
      <c r="R173" t="str">
        <f t="shared" si="12"/>
        <v>drama</v>
      </c>
      <c r="S173" s="12">
        <f t="shared" si="13"/>
        <v>42534.180717592593</v>
      </c>
      <c r="T173" s="12">
        <f t="shared" si="14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7">
        <f t="shared" si="10"/>
        <v>0</v>
      </c>
      <c r="P174" s="8" t="e">
        <f>(E174/L174)</f>
        <v>#DIV/0!</v>
      </c>
      <c r="Q174" t="str">
        <f t="shared" si="11"/>
        <v>film &amp; video</v>
      </c>
      <c r="R174" t="str">
        <f t="shared" si="12"/>
        <v>drama</v>
      </c>
      <c r="S174" s="12">
        <f t="shared" si="13"/>
        <v>42047.394942129627</v>
      </c>
      <c r="T174" s="12">
        <f t="shared" si="14"/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7">
        <f t="shared" si="10"/>
        <v>0</v>
      </c>
      <c r="P175" s="8" t="e">
        <f>(E175/L175)</f>
        <v>#DIV/0!</v>
      </c>
      <c r="Q175" t="str">
        <f t="shared" si="11"/>
        <v>film &amp; video</v>
      </c>
      <c r="R175" t="str">
        <f t="shared" si="12"/>
        <v>drama</v>
      </c>
      <c r="S175" s="12">
        <f t="shared" si="13"/>
        <v>42033.573009259257</v>
      </c>
      <c r="T175" s="12">
        <f t="shared" si="14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7">
        <f t="shared" si="10"/>
        <v>0</v>
      </c>
      <c r="P176" s="8" t="e">
        <f>(E176/L176)</f>
        <v>#DIV/0!</v>
      </c>
      <c r="Q176" t="str">
        <f t="shared" si="11"/>
        <v>film &amp; video</v>
      </c>
      <c r="R176" t="str">
        <f t="shared" si="12"/>
        <v>drama</v>
      </c>
      <c r="S176" s="12">
        <f t="shared" si="13"/>
        <v>42072.758981481486</v>
      </c>
      <c r="T176" s="12">
        <f t="shared" si="14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7">
        <f t="shared" si="10"/>
        <v>6.4850000000000003</v>
      </c>
      <c r="P177" s="8">
        <f>(E177/L177)</f>
        <v>49.884615384615387</v>
      </c>
      <c r="Q177" t="str">
        <f t="shared" si="11"/>
        <v>film &amp; video</v>
      </c>
      <c r="R177" t="str">
        <f t="shared" si="12"/>
        <v>drama</v>
      </c>
      <c r="S177" s="12">
        <f t="shared" si="13"/>
        <v>41855.777905092589</v>
      </c>
      <c r="T177" s="12">
        <f t="shared" si="14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7">
        <f t="shared" si="10"/>
        <v>0</v>
      </c>
      <c r="P178" s="8" t="e">
        <f>(E178/L178)</f>
        <v>#DIV/0!</v>
      </c>
      <c r="Q178" t="str">
        <f t="shared" si="11"/>
        <v>film &amp; video</v>
      </c>
      <c r="R178" t="str">
        <f t="shared" si="12"/>
        <v>drama</v>
      </c>
      <c r="S178" s="12">
        <f t="shared" si="13"/>
        <v>42191.824062500003</v>
      </c>
      <c r="T178" s="12">
        <f t="shared" si="14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7">
        <f t="shared" si="10"/>
        <v>40</v>
      </c>
      <c r="P179" s="8">
        <f>(E179/L179)</f>
        <v>25.714285714285715</v>
      </c>
      <c r="Q179" t="str">
        <f t="shared" si="11"/>
        <v>film &amp; video</v>
      </c>
      <c r="R179" t="str">
        <f t="shared" si="12"/>
        <v>drama</v>
      </c>
      <c r="S179" s="12">
        <f t="shared" si="13"/>
        <v>42070.047754629632</v>
      </c>
      <c r="T179" s="12">
        <f t="shared" si="14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7">
        <f t="shared" si="10"/>
        <v>0</v>
      </c>
      <c r="P180" s="8" t="e">
        <f>(E180/L180)</f>
        <v>#DIV/0!</v>
      </c>
      <c r="Q180" t="str">
        <f t="shared" si="11"/>
        <v>film &amp; video</v>
      </c>
      <c r="R180" t="str">
        <f t="shared" si="12"/>
        <v>drama</v>
      </c>
      <c r="S180" s="12">
        <f t="shared" si="13"/>
        <v>42304.955381944441</v>
      </c>
      <c r="T180" s="12">
        <f t="shared" si="14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7">
        <f t="shared" si="10"/>
        <v>20</v>
      </c>
      <c r="P181" s="8">
        <f>(E181/L181)</f>
        <v>100</v>
      </c>
      <c r="Q181" t="str">
        <f t="shared" si="11"/>
        <v>film &amp; video</v>
      </c>
      <c r="R181" t="str">
        <f t="shared" si="12"/>
        <v>drama</v>
      </c>
      <c r="S181" s="12">
        <f t="shared" si="13"/>
        <v>42403.080497685187</v>
      </c>
      <c r="T181" s="12">
        <f t="shared" si="14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7">
        <f t="shared" si="10"/>
        <v>33.416666666666664</v>
      </c>
      <c r="P182" s="8">
        <f>(E182/L182)</f>
        <v>30.846153846153847</v>
      </c>
      <c r="Q182" t="str">
        <f t="shared" si="11"/>
        <v>film &amp; video</v>
      </c>
      <c r="R182" t="str">
        <f t="shared" si="12"/>
        <v>drama</v>
      </c>
      <c r="S182" s="12">
        <f t="shared" si="13"/>
        <v>42067.991238425922</v>
      </c>
      <c r="T182" s="12">
        <f t="shared" si="14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7">
        <f t="shared" si="10"/>
        <v>21.092608822670172</v>
      </c>
      <c r="P183" s="8">
        <f>(E183/L183)</f>
        <v>180.5</v>
      </c>
      <c r="Q183" t="str">
        <f t="shared" si="11"/>
        <v>film &amp; video</v>
      </c>
      <c r="R183" t="str">
        <f t="shared" si="12"/>
        <v>drama</v>
      </c>
      <c r="S183" s="12">
        <f t="shared" si="13"/>
        <v>42147.741840277777</v>
      </c>
      <c r="T183" s="12">
        <f t="shared" si="14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7">
        <f t="shared" si="10"/>
        <v>0</v>
      </c>
      <c r="P184" s="8" t="e">
        <f>(E184/L184)</f>
        <v>#DIV/0!</v>
      </c>
      <c r="Q184" t="str">
        <f t="shared" si="11"/>
        <v>film &amp; video</v>
      </c>
      <c r="R184" t="str">
        <f t="shared" si="12"/>
        <v>drama</v>
      </c>
      <c r="S184" s="12">
        <f t="shared" si="13"/>
        <v>42712.011944444443</v>
      </c>
      <c r="T184" s="12">
        <f t="shared" si="14"/>
        <v>42742.011944444443</v>
      </c>
    </row>
    <row r="185" spans="1:20" ht="15.75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7">
        <f t="shared" si="10"/>
        <v>35.856000000000002</v>
      </c>
      <c r="P185" s="8">
        <f>(E185/L185)</f>
        <v>373.5</v>
      </c>
      <c r="Q185" t="str">
        <f t="shared" si="11"/>
        <v>film &amp; video</v>
      </c>
      <c r="R185" t="str">
        <f t="shared" si="12"/>
        <v>drama</v>
      </c>
      <c r="S185" s="12">
        <f t="shared" si="13"/>
        <v>41939.810300925928</v>
      </c>
      <c r="T185" s="12">
        <f t="shared" si="14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7">
        <f t="shared" si="10"/>
        <v>3.4000000000000004</v>
      </c>
      <c r="P186" s="8">
        <f>(E186/L186)</f>
        <v>25.5</v>
      </c>
      <c r="Q186" t="str">
        <f t="shared" si="11"/>
        <v>film &amp; video</v>
      </c>
      <c r="R186" t="str">
        <f t="shared" si="12"/>
        <v>drama</v>
      </c>
      <c r="S186" s="12">
        <f t="shared" si="13"/>
        <v>41825.791226851856</v>
      </c>
      <c r="T186" s="12">
        <f t="shared" si="14"/>
        <v>41883.165972222225</v>
      </c>
    </row>
    <row r="187" spans="1:20" ht="15.75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7">
        <f t="shared" si="10"/>
        <v>5.5</v>
      </c>
      <c r="P187" s="8">
        <f>(E187/L187)</f>
        <v>220</v>
      </c>
      <c r="Q187" t="str">
        <f t="shared" si="11"/>
        <v>film &amp; video</v>
      </c>
      <c r="R187" t="str">
        <f t="shared" si="12"/>
        <v>drama</v>
      </c>
      <c r="S187" s="12">
        <f t="shared" si="13"/>
        <v>42570.91133101852</v>
      </c>
      <c r="T187" s="12">
        <f t="shared" si="14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7">
        <f t="shared" si="10"/>
        <v>0</v>
      </c>
      <c r="P188" s="8" t="e">
        <f>(E188/L188)</f>
        <v>#DIV/0!</v>
      </c>
      <c r="Q188" t="str">
        <f t="shared" si="11"/>
        <v>film &amp; video</v>
      </c>
      <c r="R188" t="str">
        <f t="shared" si="12"/>
        <v>drama</v>
      </c>
      <c r="S188" s="12">
        <f t="shared" si="13"/>
        <v>42767.812893518523</v>
      </c>
      <c r="T188" s="12">
        <f t="shared" si="14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7">
        <f t="shared" si="10"/>
        <v>16</v>
      </c>
      <c r="P189" s="8">
        <f>(E189/L189)</f>
        <v>160</v>
      </c>
      <c r="Q189" t="str">
        <f t="shared" si="11"/>
        <v>film &amp; video</v>
      </c>
      <c r="R189" t="str">
        <f t="shared" si="12"/>
        <v>drama</v>
      </c>
      <c r="S189" s="12">
        <f t="shared" si="13"/>
        <v>42182.234456018516</v>
      </c>
      <c r="T189" s="12">
        <f t="shared" si="14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7">
        <f t="shared" si="10"/>
        <v>0</v>
      </c>
      <c r="P190" s="8" t="e">
        <f>(E190/L190)</f>
        <v>#DIV/0!</v>
      </c>
      <c r="Q190" t="str">
        <f t="shared" si="11"/>
        <v>film &amp; video</v>
      </c>
      <c r="R190" t="str">
        <f t="shared" si="12"/>
        <v>drama</v>
      </c>
      <c r="S190" s="12">
        <f t="shared" si="13"/>
        <v>41857.18304398148</v>
      </c>
      <c r="T190" s="12">
        <f t="shared" si="14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7">
        <f t="shared" si="10"/>
        <v>6.8999999999999992E-2</v>
      </c>
      <c r="P191" s="8">
        <f>(E191/L191)</f>
        <v>69</v>
      </c>
      <c r="Q191" t="str">
        <f t="shared" si="11"/>
        <v>film &amp; video</v>
      </c>
      <c r="R191" t="str">
        <f t="shared" si="12"/>
        <v>drama</v>
      </c>
      <c r="S191" s="12">
        <f t="shared" si="13"/>
        <v>42556.690706018519</v>
      </c>
      <c r="T191" s="12">
        <f t="shared" si="14"/>
        <v>42616.690706018519</v>
      </c>
    </row>
    <row r="192" spans="1:20" ht="15.75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7">
        <f t="shared" si="10"/>
        <v>0.41666666666666669</v>
      </c>
      <c r="P192" s="8">
        <f>(E192/L192)</f>
        <v>50</v>
      </c>
      <c r="Q192" t="str">
        <f t="shared" si="11"/>
        <v>film &amp; video</v>
      </c>
      <c r="R192" t="str">
        <f t="shared" si="12"/>
        <v>drama</v>
      </c>
      <c r="S192" s="12">
        <f t="shared" si="13"/>
        <v>42527.650995370372</v>
      </c>
      <c r="T192" s="12">
        <f t="shared" si="14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7">
        <f t="shared" si="10"/>
        <v>5</v>
      </c>
      <c r="P193" s="8">
        <f>(E193/L193)</f>
        <v>83.333333333333329</v>
      </c>
      <c r="Q193" t="str">
        <f t="shared" si="11"/>
        <v>film &amp; video</v>
      </c>
      <c r="R193" t="str">
        <f t="shared" si="12"/>
        <v>drama</v>
      </c>
      <c r="S193" s="12">
        <f t="shared" si="13"/>
        <v>42239.441412037035</v>
      </c>
      <c r="T193" s="12">
        <f t="shared" si="14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7">
        <f t="shared" si="10"/>
        <v>1.6999999999999999E-3</v>
      </c>
      <c r="P194" s="8">
        <f>(E194/L194)</f>
        <v>5.666666666666667</v>
      </c>
      <c r="Q194" t="str">
        <f t="shared" si="11"/>
        <v>film &amp; video</v>
      </c>
      <c r="R194" t="str">
        <f t="shared" si="12"/>
        <v>drama</v>
      </c>
      <c r="S194" s="12">
        <f t="shared" si="13"/>
        <v>41899.792037037041</v>
      </c>
      <c r="T194" s="12">
        <f t="shared" si="14"/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7">
        <f t="shared" ref="O195:O258" si="15">((E195/D195)*100)</f>
        <v>0</v>
      </c>
      <c r="P195" s="8" t="e">
        <f>(E195/L195)</f>
        <v>#DIV/0!</v>
      </c>
      <c r="Q195" t="str">
        <f t="shared" ref="Q195:Q258" si="16">LEFT(N195,FIND("/",N195)-1)</f>
        <v>film &amp; video</v>
      </c>
      <c r="R195" t="str">
        <f t="shared" ref="R195:R258" si="17">RIGHT(N195,LEN(N195)-FIND("/",N195))</f>
        <v>drama</v>
      </c>
      <c r="S195" s="12">
        <f t="shared" ref="S195:S258" si="18">(((J195/60)/60)/24)+DATE(1970,1,1)</f>
        <v>41911.934791666667</v>
      </c>
      <c r="T195" s="12">
        <f t="shared" ref="T195:T258" si="19">(((I195/60)/60)/24)+DATE(1970,1,1)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7">
        <f t="shared" si="15"/>
        <v>0.12</v>
      </c>
      <c r="P196" s="8">
        <f>(E196/L196)</f>
        <v>1</v>
      </c>
      <c r="Q196" t="str">
        <f t="shared" si="16"/>
        <v>film &amp; video</v>
      </c>
      <c r="R196" t="str">
        <f t="shared" si="17"/>
        <v>drama</v>
      </c>
      <c r="S196" s="12">
        <f t="shared" si="18"/>
        <v>42375.996886574074</v>
      </c>
      <c r="T196" s="12">
        <f t="shared" si="19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7">
        <f t="shared" si="15"/>
        <v>0</v>
      </c>
      <c r="P197" s="8" t="e">
        <f>(E197/L197)</f>
        <v>#DIV/0!</v>
      </c>
      <c r="Q197" t="str">
        <f t="shared" si="16"/>
        <v>film &amp; video</v>
      </c>
      <c r="R197" t="str">
        <f t="shared" si="17"/>
        <v>drama</v>
      </c>
      <c r="S197" s="12">
        <f t="shared" si="18"/>
        <v>42135.67050925926</v>
      </c>
      <c r="T197" s="12">
        <f t="shared" si="19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7">
        <f t="shared" si="15"/>
        <v>41.857142857142861</v>
      </c>
      <c r="P198" s="8">
        <f>(E198/L198)</f>
        <v>77.10526315789474</v>
      </c>
      <c r="Q198" t="str">
        <f t="shared" si="16"/>
        <v>film &amp; video</v>
      </c>
      <c r="R198" t="str">
        <f t="shared" si="17"/>
        <v>drama</v>
      </c>
      <c r="S198" s="12">
        <f t="shared" si="18"/>
        <v>42259.542800925927</v>
      </c>
      <c r="T198" s="12">
        <f t="shared" si="19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7">
        <f t="shared" si="15"/>
        <v>10.48</v>
      </c>
      <c r="P199" s="8">
        <f>(E199/L199)</f>
        <v>32.75</v>
      </c>
      <c r="Q199" t="str">
        <f t="shared" si="16"/>
        <v>film &amp; video</v>
      </c>
      <c r="R199" t="str">
        <f t="shared" si="17"/>
        <v>drama</v>
      </c>
      <c r="S199" s="12">
        <f t="shared" si="18"/>
        <v>42741.848379629635</v>
      </c>
      <c r="T199" s="12">
        <f t="shared" si="19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7">
        <f t="shared" si="15"/>
        <v>1.1159999999999999</v>
      </c>
      <c r="P200" s="8">
        <f>(E200/L200)</f>
        <v>46.5</v>
      </c>
      <c r="Q200" t="str">
        <f t="shared" si="16"/>
        <v>film &amp; video</v>
      </c>
      <c r="R200" t="str">
        <f t="shared" si="17"/>
        <v>drama</v>
      </c>
      <c r="S200" s="12">
        <f t="shared" si="18"/>
        <v>41887.383356481485</v>
      </c>
      <c r="T200" s="12">
        <f t="shared" si="19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7">
        <f t="shared" si="15"/>
        <v>0</v>
      </c>
      <c r="P201" s="8" t="e">
        <f>(E201/L201)</f>
        <v>#DIV/0!</v>
      </c>
      <c r="Q201" t="str">
        <f t="shared" si="16"/>
        <v>film &amp; video</v>
      </c>
      <c r="R201" t="str">
        <f t="shared" si="17"/>
        <v>drama</v>
      </c>
      <c r="S201" s="12">
        <f t="shared" si="18"/>
        <v>42584.123865740738</v>
      </c>
      <c r="T201" s="12">
        <f t="shared" si="19"/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7">
        <f t="shared" si="15"/>
        <v>26.192500000000003</v>
      </c>
      <c r="P202" s="8">
        <f>(E202/L202)</f>
        <v>87.308333333333337</v>
      </c>
      <c r="Q202" t="str">
        <f t="shared" si="16"/>
        <v>film &amp; video</v>
      </c>
      <c r="R202" t="str">
        <f t="shared" si="17"/>
        <v>drama</v>
      </c>
      <c r="S202" s="12">
        <f t="shared" si="18"/>
        <v>41867.083368055559</v>
      </c>
      <c r="T202" s="12">
        <f t="shared" si="19"/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7">
        <f t="shared" si="15"/>
        <v>58.461538461538467</v>
      </c>
      <c r="P203" s="8">
        <f>(E203/L203)</f>
        <v>54.285714285714285</v>
      </c>
      <c r="Q203" t="str">
        <f t="shared" si="16"/>
        <v>film &amp; video</v>
      </c>
      <c r="R203" t="str">
        <f t="shared" si="17"/>
        <v>drama</v>
      </c>
      <c r="S203" s="12">
        <f t="shared" si="18"/>
        <v>42023.818622685183</v>
      </c>
      <c r="T203" s="12">
        <f t="shared" si="19"/>
        <v>42043.818622685183</v>
      </c>
    </row>
    <row r="204" spans="1:20" ht="15.75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7">
        <f t="shared" si="15"/>
        <v>0</v>
      </c>
      <c r="P204" s="8" t="e">
        <f>(E204/L204)</f>
        <v>#DIV/0!</v>
      </c>
      <c r="Q204" t="str">
        <f t="shared" si="16"/>
        <v>film &amp; video</v>
      </c>
      <c r="R204" t="str">
        <f t="shared" si="17"/>
        <v>drama</v>
      </c>
      <c r="S204" s="12">
        <f t="shared" si="18"/>
        <v>42255.927824074075</v>
      </c>
      <c r="T204" s="12">
        <f t="shared" si="19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7">
        <f t="shared" si="15"/>
        <v>29.84</v>
      </c>
      <c r="P205" s="8">
        <f>(E205/L205)</f>
        <v>93.25</v>
      </c>
      <c r="Q205" t="str">
        <f t="shared" si="16"/>
        <v>film &amp; video</v>
      </c>
      <c r="R205" t="str">
        <f t="shared" si="17"/>
        <v>drama</v>
      </c>
      <c r="S205" s="12">
        <f t="shared" si="18"/>
        <v>41973.847962962958</v>
      </c>
      <c r="T205" s="12">
        <f t="shared" si="19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7">
        <f t="shared" si="15"/>
        <v>50.721666666666664</v>
      </c>
      <c r="P206" s="8">
        <f>(E206/L206)</f>
        <v>117.68368136117556</v>
      </c>
      <c r="Q206" t="str">
        <f t="shared" si="16"/>
        <v>film &amp; video</v>
      </c>
      <c r="R206" t="str">
        <f t="shared" si="17"/>
        <v>drama</v>
      </c>
      <c r="S206" s="12">
        <f t="shared" si="18"/>
        <v>42556.583368055552</v>
      </c>
      <c r="T206" s="12">
        <f t="shared" si="19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7">
        <f t="shared" si="15"/>
        <v>16.25</v>
      </c>
      <c r="P207" s="8">
        <f>(E207/L207)</f>
        <v>76.470588235294116</v>
      </c>
      <c r="Q207" t="str">
        <f t="shared" si="16"/>
        <v>film &amp; video</v>
      </c>
      <c r="R207" t="str">
        <f t="shared" si="17"/>
        <v>drama</v>
      </c>
      <c r="S207" s="12">
        <f t="shared" si="18"/>
        <v>42248.632199074069</v>
      </c>
      <c r="T207" s="12">
        <f t="shared" si="19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7">
        <f t="shared" si="15"/>
        <v>0</v>
      </c>
      <c r="P208" s="8" t="e">
        <f>(E208/L208)</f>
        <v>#DIV/0!</v>
      </c>
      <c r="Q208" t="str">
        <f t="shared" si="16"/>
        <v>film &amp; video</v>
      </c>
      <c r="R208" t="str">
        <f t="shared" si="17"/>
        <v>drama</v>
      </c>
      <c r="S208" s="12">
        <f t="shared" si="18"/>
        <v>42567.004432870366</v>
      </c>
      <c r="T208" s="12">
        <f t="shared" si="19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7">
        <f t="shared" si="15"/>
        <v>15.214285714285714</v>
      </c>
      <c r="P209" s="8">
        <f>(E209/L209)</f>
        <v>163.84615384615384</v>
      </c>
      <c r="Q209" t="str">
        <f t="shared" si="16"/>
        <v>film &amp; video</v>
      </c>
      <c r="R209" t="str">
        <f t="shared" si="17"/>
        <v>drama</v>
      </c>
      <c r="S209" s="12">
        <f t="shared" si="18"/>
        <v>41978.197199074071</v>
      </c>
      <c r="T209" s="12">
        <f t="shared" si="19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7">
        <f t="shared" si="15"/>
        <v>0</v>
      </c>
      <c r="P210" s="8" t="e">
        <f>(E210/L210)</f>
        <v>#DIV/0!</v>
      </c>
      <c r="Q210" t="str">
        <f t="shared" si="16"/>
        <v>film &amp; video</v>
      </c>
      <c r="R210" t="str">
        <f t="shared" si="17"/>
        <v>drama</v>
      </c>
      <c r="S210" s="12">
        <f t="shared" si="18"/>
        <v>41959.369988425926</v>
      </c>
      <c r="T210" s="12">
        <f t="shared" si="19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7">
        <f t="shared" si="15"/>
        <v>0</v>
      </c>
      <c r="P211" s="8" t="e">
        <f>(E211/L211)</f>
        <v>#DIV/0!</v>
      </c>
      <c r="Q211" t="str">
        <f t="shared" si="16"/>
        <v>film &amp; video</v>
      </c>
      <c r="R211" t="str">
        <f t="shared" si="17"/>
        <v>drama</v>
      </c>
      <c r="S211" s="12">
        <f t="shared" si="18"/>
        <v>42165.922858796301</v>
      </c>
      <c r="T211" s="12">
        <f t="shared" si="19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7">
        <f t="shared" si="15"/>
        <v>25.25</v>
      </c>
      <c r="P212" s="8">
        <f>(E212/L212)</f>
        <v>91.818181818181813</v>
      </c>
      <c r="Q212" t="str">
        <f t="shared" si="16"/>
        <v>film &amp; video</v>
      </c>
      <c r="R212" t="str">
        <f t="shared" si="17"/>
        <v>drama</v>
      </c>
      <c r="S212" s="12">
        <f t="shared" si="18"/>
        <v>42249.064722222218</v>
      </c>
      <c r="T212" s="12">
        <f t="shared" si="19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7">
        <f t="shared" si="15"/>
        <v>44.6</v>
      </c>
      <c r="P213" s="8">
        <f>(E213/L213)</f>
        <v>185.83333333333334</v>
      </c>
      <c r="Q213" t="str">
        <f t="shared" si="16"/>
        <v>film &amp; video</v>
      </c>
      <c r="R213" t="str">
        <f t="shared" si="17"/>
        <v>drama</v>
      </c>
      <c r="S213" s="12">
        <f t="shared" si="18"/>
        <v>42236.159918981488</v>
      </c>
      <c r="T213" s="12">
        <f t="shared" si="19"/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7">
        <f t="shared" si="15"/>
        <v>1.5873015873015872E-2</v>
      </c>
      <c r="P214" s="8">
        <f>(E214/L214)</f>
        <v>1</v>
      </c>
      <c r="Q214" t="str">
        <f t="shared" si="16"/>
        <v>film &amp; video</v>
      </c>
      <c r="R214" t="str">
        <f t="shared" si="17"/>
        <v>drama</v>
      </c>
      <c r="S214" s="12">
        <f t="shared" si="18"/>
        <v>42416.881018518514</v>
      </c>
      <c r="T214" s="12">
        <f t="shared" si="19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7">
        <f t="shared" si="15"/>
        <v>0.04</v>
      </c>
      <c r="P215" s="8">
        <f>(E215/L215)</f>
        <v>20</v>
      </c>
      <c r="Q215" t="str">
        <f t="shared" si="16"/>
        <v>film &amp; video</v>
      </c>
      <c r="R215" t="str">
        <f t="shared" si="17"/>
        <v>drama</v>
      </c>
      <c r="S215" s="12">
        <f t="shared" si="18"/>
        <v>42202.594293981485</v>
      </c>
      <c r="T215" s="12">
        <f t="shared" si="19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7">
        <f t="shared" si="15"/>
        <v>8.0000000000000002E-3</v>
      </c>
      <c r="P216" s="8">
        <f>(E216/L216)</f>
        <v>1</v>
      </c>
      <c r="Q216" t="str">
        <f t="shared" si="16"/>
        <v>film &amp; video</v>
      </c>
      <c r="R216" t="str">
        <f t="shared" si="17"/>
        <v>drama</v>
      </c>
      <c r="S216" s="12">
        <f t="shared" si="18"/>
        <v>42009.64061342593</v>
      </c>
      <c r="T216" s="12">
        <f t="shared" si="19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7">
        <f t="shared" si="15"/>
        <v>0.22727272727272727</v>
      </c>
      <c r="P217" s="8">
        <f>(E217/L217)</f>
        <v>10</v>
      </c>
      <c r="Q217" t="str">
        <f t="shared" si="16"/>
        <v>film &amp; video</v>
      </c>
      <c r="R217" t="str">
        <f t="shared" si="17"/>
        <v>drama</v>
      </c>
      <c r="S217" s="12">
        <f t="shared" si="18"/>
        <v>42375.230115740742</v>
      </c>
      <c r="T217" s="12">
        <f t="shared" si="19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7">
        <f t="shared" si="15"/>
        <v>55.698440000000005</v>
      </c>
      <c r="P218" s="8">
        <f>(E218/L218)</f>
        <v>331.53833333333336</v>
      </c>
      <c r="Q218" t="str">
        <f t="shared" si="16"/>
        <v>film &amp; video</v>
      </c>
      <c r="R218" t="str">
        <f t="shared" si="17"/>
        <v>drama</v>
      </c>
      <c r="S218" s="12">
        <f t="shared" si="18"/>
        <v>42066.958761574075</v>
      </c>
      <c r="T218" s="12">
        <f t="shared" si="19"/>
        <v>42116.917094907403</v>
      </c>
    </row>
    <row r="219" spans="1:20" ht="15.75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7">
        <f t="shared" si="15"/>
        <v>11.943</v>
      </c>
      <c r="P219" s="8">
        <f>(E219/L219)</f>
        <v>314.28947368421052</v>
      </c>
      <c r="Q219" t="str">
        <f t="shared" si="16"/>
        <v>film &amp; video</v>
      </c>
      <c r="R219" t="str">
        <f t="shared" si="17"/>
        <v>drama</v>
      </c>
      <c r="S219" s="12">
        <f t="shared" si="18"/>
        <v>41970.64061342593</v>
      </c>
      <c r="T219" s="12">
        <f t="shared" si="19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7">
        <f t="shared" si="15"/>
        <v>2</v>
      </c>
      <c r="P220" s="8">
        <f>(E220/L220)</f>
        <v>100</v>
      </c>
      <c r="Q220" t="str">
        <f t="shared" si="16"/>
        <v>film &amp; video</v>
      </c>
      <c r="R220" t="str">
        <f t="shared" si="17"/>
        <v>drama</v>
      </c>
      <c r="S220" s="12">
        <f t="shared" si="18"/>
        <v>42079.628344907411</v>
      </c>
      <c r="T220" s="12">
        <f t="shared" si="19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7">
        <f t="shared" si="15"/>
        <v>17.630000000000003</v>
      </c>
      <c r="P221" s="8">
        <f>(E221/L221)</f>
        <v>115.98684210526316</v>
      </c>
      <c r="Q221" t="str">
        <f t="shared" si="16"/>
        <v>film &amp; video</v>
      </c>
      <c r="R221" t="str">
        <f t="shared" si="17"/>
        <v>drama</v>
      </c>
      <c r="S221" s="12">
        <f t="shared" si="18"/>
        <v>42429.326678240745</v>
      </c>
      <c r="T221" s="12">
        <f t="shared" si="19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7">
        <f t="shared" si="15"/>
        <v>0.72</v>
      </c>
      <c r="P222" s="8">
        <f>(E222/L222)</f>
        <v>120</v>
      </c>
      <c r="Q222" t="str">
        <f t="shared" si="16"/>
        <v>film &amp; video</v>
      </c>
      <c r="R222" t="str">
        <f t="shared" si="17"/>
        <v>drama</v>
      </c>
      <c r="S222" s="12">
        <f t="shared" si="18"/>
        <v>42195.643865740742</v>
      </c>
      <c r="T222" s="12">
        <f t="shared" si="19"/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7">
        <f t="shared" si="15"/>
        <v>0</v>
      </c>
      <c r="P223" s="8" t="e">
        <f>(E223/L223)</f>
        <v>#DIV/0!</v>
      </c>
      <c r="Q223" t="str">
        <f t="shared" si="16"/>
        <v>film &amp; video</v>
      </c>
      <c r="R223" t="str">
        <f t="shared" si="17"/>
        <v>drama</v>
      </c>
      <c r="S223" s="12">
        <f t="shared" si="18"/>
        <v>42031.837546296301</v>
      </c>
      <c r="T223" s="12">
        <f t="shared" si="19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7">
        <f t="shared" si="15"/>
        <v>13</v>
      </c>
      <c r="P224" s="8">
        <f>(E224/L224)</f>
        <v>65</v>
      </c>
      <c r="Q224" t="str">
        <f t="shared" si="16"/>
        <v>film &amp; video</v>
      </c>
      <c r="R224" t="str">
        <f t="shared" si="17"/>
        <v>drama</v>
      </c>
      <c r="S224" s="12">
        <f t="shared" si="18"/>
        <v>42031.769884259258</v>
      </c>
      <c r="T224" s="12">
        <f t="shared" si="19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7">
        <f t="shared" si="15"/>
        <v>0</v>
      </c>
      <c r="P225" s="8" t="e">
        <f>(E225/L225)</f>
        <v>#DIV/0!</v>
      </c>
      <c r="Q225" t="str">
        <f t="shared" si="16"/>
        <v>film &amp; video</v>
      </c>
      <c r="R225" t="str">
        <f t="shared" si="17"/>
        <v>drama</v>
      </c>
      <c r="S225" s="12">
        <f t="shared" si="18"/>
        <v>42482.048032407409</v>
      </c>
      <c r="T225" s="12">
        <f t="shared" si="19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7">
        <f t="shared" si="15"/>
        <v>0</v>
      </c>
      <c r="P226" s="8" t="e">
        <f>(E226/L226)</f>
        <v>#DIV/0!</v>
      </c>
      <c r="Q226" t="str">
        <f t="shared" si="16"/>
        <v>film &amp; video</v>
      </c>
      <c r="R226" t="str">
        <f t="shared" si="17"/>
        <v>drama</v>
      </c>
      <c r="S226" s="12">
        <f t="shared" si="18"/>
        <v>42135.235254629632</v>
      </c>
      <c r="T226" s="12">
        <f t="shared" si="19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7">
        <f t="shared" si="15"/>
        <v>0</v>
      </c>
      <c r="P227" s="8" t="e">
        <f>(E227/L227)</f>
        <v>#DIV/0!</v>
      </c>
      <c r="Q227" t="str">
        <f t="shared" si="16"/>
        <v>film &amp; video</v>
      </c>
      <c r="R227" t="str">
        <f t="shared" si="17"/>
        <v>drama</v>
      </c>
      <c r="S227" s="12">
        <f t="shared" si="18"/>
        <v>42438.961273148147</v>
      </c>
      <c r="T227" s="12">
        <f t="shared" si="19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7">
        <f t="shared" si="15"/>
        <v>0.86206896551724133</v>
      </c>
      <c r="P228" s="8">
        <f>(E228/L228)</f>
        <v>125</v>
      </c>
      <c r="Q228" t="str">
        <f t="shared" si="16"/>
        <v>film &amp; video</v>
      </c>
      <c r="R228" t="str">
        <f t="shared" si="17"/>
        <v>drama</v>
      </c>
      <c r="S228" s="12">
        <f t="shared" si="18"/>
        <v>42106.666018518517</v>
      </c>
      <c r="T228" s="12">
        <f t="shared" si="19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7">
        <f t="shared" si="15"/>
        <v>0</v>
      </c>
      <c r="P229" s="8" t="e">
        <f>(E229/L229)</f>
        <v>#DIV/0!</v>
      </c>
      <c r="Q229" t="str">
        <f t="shared" si="16"/>
        <v>film &amp; video</v>
      </c>
      <c r="R229" t="str">
        <f t="shared" si="17"/>
        <v>drama</v>
      </c>
      <c r="S229" s="12">
        <f t="shared" si="18"/>
        <v>42164.893993055557</v>
      </c>
      <c r="T229" s="12">
        <f t="shared" si="19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7">
        <f t="shared" si="15"/>
        <v>0</v>
      </c>
      <c r="P230" s="8" t="e">
        <f>(E230/L230)</f>
        <v>#DIV/0!</v>
      </c>
      <c r="Q230" t="str">
        <f t="shared" si="16"/>
        <v>film &amp; video</v>
      </c>
      <c r="R230" t="str">
        <f t="shared" si="17"/>
        <v>drama</v>
      </c>
      <c r="S230" s="12">
        <f t="shared" si="18"/>
        <v>42096.686400462961</v>
      </c>
      <c r="T230" s="12">
        <f t="shared" si="19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7">
        <f t="shared" si="15"/>
        <v>0</v>
      </c>
      <c r="P231" s="8" t="e">
        <f>(E231/L231)</f>
        <v>#DIV/0!</v>
      </c>
      <c r="Q231" t="str">
        <f t="shared" si="16"/>
        <v>film &amp; video</v>
      </c>
      <c r="R231" t="str">
        <f t="shared" si="17"/>
        <v>drama</v>
      </c>
      <c r="S231" s="12">
        <f t="shared" si="18"/>
        <v>42383.933993055558</v>
      </c>
      <c r="T231" s="12">
        <f t="shared" si="19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7">
        <f t="shared" si="15"/>
        <v>0.4</v>
      </c>
      <c r="P232" s="8">
        <f>(E232/L232)</f>
        <v>30</v>
      </c>
      <c r="Q232" t="str">
        <f t="shared" si="16"/>
        <v>film &amp; video</v>
      </c>
      <c r="R232" t="str">
        <f t="shared" si="17"/>
        <v>drama</v>
      </c>
      <c r="S232" s="12">
        <f t="shared" si="18"/>
        <v>42129.777210648142</v>
      </c>
      <c r="T232" s="12">
        <f t="shared" si="19"/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7">
        <f t="shared" si="15"/>
        <v>0</v>
      </c>
      <c r="P233" s="8" t="e">
        <f>(E233/L233)</f>
        <v>#DIV/0!</v>
      </c>
      <c r="Q233" t="str">
        <f t="shared" si="16"/>
        <v>film &amp; video</v>
      </c>
      <c r="R233" t="str">
        <f t="shared" si="17"/>
        <v>drama</v>
      </c>
      <c r="S233" s="12">
        <f t="shared" si="18"/>
        <v>42341.958923611113</v>
      </c>
      <c r="T233" s="12">
        <f t="shared" si="19"/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7">
        <f t="shared" si="15"/>
        <v>2.75</v>
      </c>
      <c r="P234" s="8">
        <f>(E234/L234)</f>
        <v>15.714285714285714</v>
      </c>
      <c r="Q234" t="str">
        <f t="shared" si="16"/>
        <v>film &amp; video</v>
      </c>
      <c r="R234" t="str">
        <f t="shared" si="17"/>
        <v>drama</v>
      </c>
      <c r="S234" s="12">
        <f t="shared" si="18"/>
        <v>42032.82576388889</v>
      </c>
      <c r="T234" s="12">
        <f t="shared" si="19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7">
        <f t="shared" si="15"/>
        <v>0</v>
      </c>
      <c r="P235" s="8" t="e">
        <f>(E235/L235)</f>
        <v>#DIV/0!</v>
      </c>
      <c r="Q235" t="str">
        <f t="shared" si="16"/>
        <v>film &amp; video</v>
      </c>
      <c r="R235" t="str">
        <f t="shared" si="17"/>
        <v>drama</v>
      </c>
      <c r="S235" s="12">
        <f t="shared" si="18"/>
        <v>42612.911712962959</v>
      </c>
      <c r="T235" s="12">
        <f t="shared" si="19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7">
        <f t="shared" si="15"/>
        <v>40.1</v>
      </c>
      <c r="P236" s="8">
        <f>(E236/L236)</f>
        <v>80.2</v>
      </c>
      <c r="Q236" t="str">
        <f t="shared" si="16"/>
        <v>film &amp; video</v>
      </c>
      <c r="R236" t="str">
        <f t="shared" si="17"/>
        <v>drama</v>
      </c>
      <c r="S236" s="12">
        <f t="shared" si="18"/>
        <v>42136.035405092596</v>
      </c>
      <c r="T236" s="12">
        <f t="shared" si="19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7">
        <f t="shared" si="15"/>
        <v>0</v>
      </c>
      <c r="P237" s="8" t="e">
        <f>(E237/L237)</f>
        <v>#DIV/0!</v>
      </c>
      <c r="Q237" t="str">
        <f t="shared" si="16"/>
        <v>film &amp; video</v>
      </c>
      <c r="R237" t="str">
        <f t="shared" si="17"/>
        <v>drama</v>
      </c>
      <c r="S237" s="12">
        <f t="shared" si="18"/>
        <v>42164.908530092594</v>
      </c>
      <c r="T237" s="12">
        <f t="shared" si="19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7">
        <f t="shared" si="15"/>
        <v>0</v>
      </c>
      <c r="P238" s="8" t="e">
        <f>(E238/L238)</f>
        <v>#DIV/0!</v>
      </c>
      <c r="Q238" t="str">
        <f t="shared" si="16"/>
        <v>film &amp; video</v>
      </c>
      <c r="R238" t="str">
        <f t="shared" si="17"/>
        <v>drama</v>
      </c>
      <c r="S238" s="12">
        <f t="shared" si="18"/>
        <v>42321.08447916666</v>
      </c>
      <c r="T238" s="12">
        <f t="shared" si="19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7">
        <f t="shared" si="15"/>
        <v>0.33333333333333337</v>
      </c>
      <c r="P239" s="8">
        <f>(E239/L239)</f>
        <v>50</v>
      </c>
      <c r="Q239" t="str">
        <f t="shared" si="16"/>
        <v>film &amp; video</v>
      </c>
      <c r="R239" t="str">
        <f t="shared" si="17"/>
        <v>drama</v>
      </c>
      <c r="S239" s="12">
        <f t="shared" si="18"/>
        <v>42377.577187499999</v>
      </c>
      <c r="T239" s="12">
        <f t="shared" si="19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7">
        <f t="shared" si="15"/>
        <v>0</v>
      </c>
      <c r="P240" s="8" t="e">
        <f>(E240/L240)</f>
        <v>#DIV/0!</v>
      </c>
      <c r="Q240" t="str">
        <f t="shared" si="16"/>
        <v>film &amp; video</v>
      </c>
      <c r="R240" t="str">
        <f t="shared" si="17"/>
        <v>drama</v>
      </c>
      <c r="S240" s="12">
        <f t="shared" si="18"/>
        <v>42713.962499999994</v>
      </c>
      <c r="T240" s="12">
        <f t="shared" si="19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7">
        <f t="shared" si="15"/>
        <v>25</v>
      </c>
      <c r="P241" s="8">
        <f>(E241/L241)</f>
        <v>50</v>
      </c>
      <c r="Q241" t="str">
        <f t="shared" si="16"/>
        <v>film &amp; video</v>
      </c>
      <c r="R241" t="str">
        <f t="shared" si="17"/>
        <v>drama</v>
      </c>
      <c r="S241" s="12">
        <f t="shared" si="18"/>
        <v>42297.110300925924</v>
      </c>
      <c r="T241" s="12">
        <f t="shared" si="19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7">
        <f t="shared" si="15"/>
        <v>107.63413333333334</v>
      </c>
      <c r="P242" s="8">
        <f>(E242/L242)</f>
        <v>117.84759124087591</v>
      </c>
      <c r="Q242" t="str">
        <f t="shared" si="16"/>
        <v>film &amp; video</v>
      </c>
      <c r="R242" t="str">
        <f t="shared" si="17"/>
        <v>documentary</v>
      </c>
      <c r="S242" s="12">
        <f t="shared" si="18"/>
        <v>41354.708460648151</v>
      </c>
      <c r="T242" s="12">
        <f t="shared" si="19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7">
        <f t="shared" si="15"/>
        <v>112.63736263736264</v>
      </c>
      <c r="P243" s="8">
        <f>(E243/L243)</f>
        <v>109.04255319148936</v>
      </c>
      <c r="Q243" t="str">
        <f t="shared" si="16"/>
        <v>film &amp; video</v>
      </c>
      <c r="R243" t="str">
        <f t="shared" si="17"/>
        <v>documentary</v>
      </c>
      <c r="S243" s="12">
        <f t="shared" si="18"/>
        <v>41949.697962962964</v>
      </c>
      <c r="T243" s="12">
        <f t="shared" si="19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7">
        <f t="shared" si="15"/>
        <v>113.46153846153845</v>
      </c>
      <c r="P244" s="8">
        <f>(E244/L244)</f>
        <v>73.019801980198025</v>
      </c>
      <c r="Q244" t="str">
        <f t="shared" si="16"/>
        <v>film &amp; video</v>
      </c>
      <c r="R244" t="str">
        <f t="shared" si="17"/>
        <v>documentary</v>
      </c>
      <c r="S244" s="12">
        <f t="shared" si="18"/>
        <v>40862.492939814816</v>
      </c>
      <c r="T244" s="12">
        <f t="shared" si="19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7">
        <f t="shared" si="15"/>
        <v>102.592</v>
      </c>
      <c r="P245" s="8">
        <f>(E245/L245)</f>
        <v>78.195121951219505</v>
      </c>
      <c r="Q245" t="str">
        <f t="shared" si="16"/>
        <v>film &amp; video</v>
      </c>
      <c r="R245" t="str">
        <f t="shared" si="17"/>
        <v>documentary</v>
      </c>
      <c r="S245" s="12">
        <f t="shared" si="18"/>
        <v>41662.047500000001</v>
      </c>
      <c r="T245" s="12">
        <f t="shared" si="19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7">
        <f t="shared" si="15"/>
        <v>113.75714285714287</v>
      </c>
      <c r="P246" s="8">
        <f>(E246/L246)</f>
        <v>47.398809523809526</v>
      </c>
      <c r="Q246" t="str">
        <f t="shared" si="16"/>
        <v>film &amp; video</v>
      </c>
      <c r="R246" t="str">
        <f t="shared" si="17"/>
        <v>documentary</v>
      </c>
      <c r="S246" s="12">
        <f t="shared" si="18"/>
        <v>40213.323599537034</v>
      </c>
      <c r="T246" s="12">
        <f t="shared" si="19"/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7">
        <f t="shared" si="15"/>
        <v>103.71999999999998</v>
      </c>
      <c r="P247" s="8">
        <f>(E247/L247)</f>
        <v>54.020833333333336</v>
      </c>
      <c r="Q247" t="str">
        <f t="shared" si="16"/>
        <v>film &amp; video</v>
      </c>
      <c r="R247" t="str">
        <f t="shared" si="17"/>
        <v>documentary</v>
      </c>
      <c r="S247" s="12">
        <f t="shared" si="18"/>
        <v>41107.053067129629</v>
      </c>
      <c r="T247" s="12">
        <f t="shared" si="19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7">
        <f t="shared" si="15"/>
        <v>305.46000000000004</v>
      </c>
      <c r="P248" s="8">
        <f>(E248/L248)</f>
        <v>68.488789237668158</v>
      </c>
      <c r="Q248" t="str">
        <f t="shared" si="16"/>
        <v>film &amp; video</v>
      </c>
      <c r="R248" t="str">
        <f t="shared" si="17"/>
        <v>documentary</v>
      </c>
      <c r="S248" s="12">
        <f t="shared" si="18"/>
        <v>40480.363483796296</v>
      </c>
      <c r="T248" s="12">
        <f t="shared" si="19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7">
        <f t="shared" si="15"/>
        <v>134.1</v>
      </c>
      <c r="P249" s="8">
        <f>(E249/L249)</f>
        <v>108.14516129032258</v>
      </c>
      <c r="Q249" t="str">
        <f t="shared" si="16"/>
        <v>film &amp; video</v>
      </c>
      <c r="R249" t="str">
        <f t="shared" si="17"/>
        <v>documentary</v>
      </c>
      <c r="S249" s="12">
        <f t="shared" si="18"/>
        <v>40430.604328703703</v>
      </c>
      <c r="T249" s="12">
        <f t="shared" si="19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7">
        <f t="shared" si="15"/>
        <v>101.33294117647058</v>
      </c>
      <c r="P250" s="8">
        <f>(E250/L250)</f>
        <v>589.95205479452056</v>
      </c>
      <c r="Q250" t="str">
        <f t="shared" si="16"/>
        <v>film &amp; video</v>
      </c>
      <c r="R250" t="str">
        <f t="shared" si="17"/>
        <v>documentary</v>
      </c>
      <c r="S250" s="12">
        <f t="shared" si="18"/>
        <v>40870.774409722224</v>
      </c>
      <c r="T250" s="12">
        <f t="shared" si="19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">
        <f t="shared" si="15"/>
        <v>112.92</v>
      </c>
      <c r="P251" s="8">
        <f>(E251/L251)</f>
        <v>48.051063829787232</v>
      </c>
      <c r="Q251" t="str">
        <f t="shared" si="16"/>
        <v>film &amp; video</v>
      </c>
      <c r="R251" t="str">
        <f t="shared" si="17"/>
        <v>documentary</v>
      </c>
      <c r="S251" s="12">
        <f t="shared" si="18"/>
        <v>40332.923842592594</v>
      </c>
      <c r="T251" s="12">
        <f t="shared" si="19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7">
        <f t="shared" si="15"/>
        <v>105.58333333333334</v>
      </c>
      <c r="P252" s="8">
        <f>(E252/L252)</f>
        <v>72.482837528604122</v>
      </c>
      <c r="Q252" t="str">
        <f t="shared" si="16"/>
        <v>film &amp; video</v>
      </c>
      <c r="R252" t="str">
        <f t="shared" si="17"/>
        <v>documentary</v>
      </c>
      <c r="S252" s="12">
        <f t="shared" si="18"/>
        <v>41401.565868055557</v>
      </c>
      <c r="T252" s="12">
        <f t="shared" si="19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">
        <f t="shared" si="15"/>
        <v>125.57142857142858</v>
      </c>
      <c r="P253" s="8">
        <f>(E253/L253)</f>
        <v>57.077922077922075</v>
      </c>
      <c r="Q253" t="str">
        <f t="shared" si="16"/>
        <v>film &amp; video</v>
      </c>
      <c r="R253" t="str">
        <f t="shared" si="17"/>
        <v>documentary</v>
      </c>
      <c r="S253" s="12">
        <f t="shared" si="18"/>
        <v>41013.787569444445</v>
      </c>
      <c r="T253" s="12">
        <f t="shared" si="19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7">
        <f t="shared" si="15"/>
        <v>184.56</v>
      </c>
      <c r="P254" s="8">
        <f>(E254/L254)</f>
        <v>85.444444444444443</v>
      </c>
      <c r="Q254" t="str">
        <f t="shared" si="16"/>
        <v>film &amp; video</v>
      </c>
      <c r="R254" t="str">
        <f t="shared" si="17"/>
        <v>documentary</v>
      </c>
      <c r="S254" s="12">
        <f t="shared" si="18"/>
        <v>40266.662708333337</v>
      </c>
      <c r="T254" s="12">
        <f t="shared" si="19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7">
        <f t="shared" si="15"/>
        <v>100.73333333333335</v>
      </c>
      <c r="P255" s="8">
        <f>(E255/L255)</f>
        <v>215.85714285714286</v>
      </c>
      <c r="Q255" t="str">
        <f t="shared" si="16"/>
        <v>film &amp; video</v>
      </c>
      <c r="R255" t="str">
        <f t="shared" si="17"/>
        <v>documentary</v>
      </c>
      <c r="S255" s="12">
        <f t="shared" si="18"/>
        <v>40924.650868055556</v>
      </c>
      <c r="T255" s="12">
        <f t="shared" si="19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7">
        <f t="shared" si="15"/>
        <v>116.94725</v>
      </c>
      <c r="P256" s="8">
        <f>(E256/L256)</f>
        <v>89.38643312101911</v>
      </c>
      <c r="Q256" t="str">
        <f t="shared" si="16"/>
        <v>film &amp; video</v>
      </c>
      <c r="R256" t="str">
        <f t="shared" si="17"/>
        <v>documentary</v>
      </c>
      <c r="S256" s="12">
        <f t="shared" si="18"/>
        <v>42263.952662037031</v>
      </c>
      <c r="T256" s="12">
        <f t="shared" si="19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7">
        <f t="shared" si="15"/>
        <v>106.73325</v>
      </c>
      <c r="P257" s="8">
        <f>(E257/L257)</f>
        <v>45.418404255319146</v>
      </c>
      <c r="Q257" t="str">
        <f t="shared" si="16"/>
        <v>film &amp; video</v>
      </c>
      <c r="R257" t="str">
        <f t="shared" si="17"/>
        <v>documentary</v>
      </c>
      <c r="S257" s="12">
        <f t="shared" si="18"/>
        <v>40588.526412037041</v>
      </c>
      <c r="T257" s="12">
        <f t="shared" si="19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7">
        <f t="shared" si="15"/>
        <v>139.1</v>
      </c>
      <c r="P258" s="8">
        <f>(E258/L258)</f>
        <v>65.756363636363631</v>
      </c>
      <c r="Q258" t="str">
        <f t="shared" si="16"/>
        <v>film &amp; video</v>
      </c>
      <c r="R258" t="str">
        <f t="shared" si="17"/>
        <v>documentary</v>
      </c>
      <c r="S258" s="12">
        <f t="shared" si="18"/>
        <v>41319.769293981481</v>
      </c>
      <c r="T258" s="12">
        <f t="shared" si="19"/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7">
        <f t="shared" ref="O259:O322" si="20">((E259/D259)*100)</f>
        <v>106.72648571428572</v>
      </c>
      <c r="P259" s="8">
        <f>(E259/L259)</f>
        <v>66.70405357142856</v>
      </c>
      <c r="Q259" t="str">
        <f t="shared" ref="Q259:Q322" si="21">LEFT(N259,FIND("/",N259)-1)</f>
        <v>film &amp; video</v>
      </c>
      <c r="R259" t="str">
        <f t="shared" ref="R259:R322" si="22">RIGHT(N259,LEN(N259)-FIND("/",N259))</f>
        <v>documentary</v>
      </c>
      <c r="S259" s="12">
        <f t="shared" ref="S259:S322" si="23">(((J259/60)/60)/24)+DATE(1970,1,1)</f>
        <v>42479.626875000002</v>
      </c>
      <c r="T259" s="12">
        <f t="shared" ref="T259:T322" si="24">(((I259/60)/60)/24)+DATE(1970,1,1)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7">
        <f t="shared" si="20"/>
        <v>191.14</v>
      </c>
      <c r="P260" s="8">
        <f>(E260/L260)</f>
        <v>83.345930232558146</v>
      </c>
      <c r="Q260" t="str">
        <f t="shared" si="21"/>
        <v>film &amp; video</v>
      </c>
      <c r="R260" t="str">
        <f t="shared" si="22"/>
        <v>documentary</v>
      </c>
      <c r="S260" s="12">
        <f t="shared" si="23"/>
        <v>40682.051689814813</v>
      </c>
      <c r="T260" s="12">
        <f t="shared" si="24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7">
        <f t="shared" si="20"/>
        <v>131.93789333333334</v>
      </c>
      <c r="P261" s="8">
        <f>(E261/L261)</f>
        <v>105.04609341825902</v>
      </c>
      <c r="Q261" t="str">
        <f t="shared" si="21"/>
        <v>film &amp; video</v>
      </c>
      <c r="R261" t="str">
        <f t="shared" si="22"/>
        <v>documentary</v>
      </c>
      <c r="S261" s="12">
        <f t="shared" si="23"/>
        <v>42072.738067129627</v>
      </c>
      <c r="T261" s="12">
        <f t="shared" si="24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7">
        <f t="shared" si="20"/>
        <v>106.4</v>
      </c>
      <c r="P262" s="8">
        <f>(E262/L262)</f>
        <v>120.90909090909091</v>
      </c>
      <c r="Q262" t="str">
        <f t="shared" si="21"/>
        <v>film &amp; video</v>
      </c>
      <c r="R262" t="str">
        <f t="shared" si="22"/>
        <v>documentary</v>
      </c>
      <c r="S262" s="12">
        <f t="shared" si="23"/>
        <v>40330.755543981482</v>
      </c>
      <c r="T262" s="12">
        <f t="shared" si="24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7">
        <f t="shared" si="20"/>
        <v>107.4</v>
      </c>
      <c r="P263" s="8">
        <f>(E263/L263)</f>
        <v>97.63636363636364</v>
      </c>
      <c r="Q263" t="str">
        <f t="shared" si="21"/>
        <v>film &amp; video</v>
      </c>
      <c r="R263" t="str">
        <f t="shared" si="22"/>
        <v>documentary</v>
      </c>
      <c r="S263" s="12">
        <f t="shared" si="23"/>
        <v>41017.885462962964</v>
      </c>
      <c r="T263" s="12">
        <f t="shared" si="24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7">
        <f t="shared" si="20"/>
        <v>240</v>
      </c>
      <c r="P264" s="8">
        <f>(E264/L264)</f>
        <v>41.379310344827587</v>
      </c>
      <c r="Q264" t="str">
        <f t="shared" si="21"/>
        <v>film &amp; video</v>
      </c>
      <c r="R264" t="str">
        <f t="shared" si="22"/>
        <v>documentary</v>
      </c>
      <c r="S264" s="12">
        <f t="shared" si="23"/>
        <v>40555.24800925926</v>
      </c>
      <c r="T264" s="12">
        <f t="shared" si="24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7">
        <f t="shared" si="20"/>
        <v>118.08108</v>
      </c>
      <c r="P265" s="8">
        <f>(E265/L265)</f>
        <v>30.654485981308412</v>
      </c>
      <c r="Q265" t="str">
        <f t="shared" si="21"/>
        <v>film &amp; video</v>
      </c>
      <c r="R265" t="str">
        <f t="shared" si="22"/>
        <v>documentary</v>
      </c>
      <c r="S265" s="12">
        <f t="shared" si="23"/>
        <v>41149.954791666663</v>
      </c>
      <c r="T265" s="12">
        <f t="shared" si="24"/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7">
        <f t="shared" si="20"/>
        <v>118.19999999999999</v>
      </c>
      <c r="P266" s="8">
        <f>(E266/L266)</f>
        <v>64.945054945054949</v>
      </c>
      <c r="Q266" t="str">
        <f t="shared" si="21"/>
        <v>film &amp; video</v>
      </c>
      <c r="R266" t="str">
        <f t="shared" si="22"/>
        <v>documentary</v>
      </c>
      <c r="S266" s="12">
        <f t="shared" si="23"/>
        <v>41010.620312500003</v>
      </c>
      <c r="T266" s="12">
        <f t="shared" si="24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7">
        <f t="shared" si="20"/>
        <v>111.1</v>
      </c>
      <c r="P267" s="8">
        <f>(E267/L267)</f>
        <v>95.775862068965523</v>
      </c>
      <c r="Q267" t="str">
        <f t="shared" si="21"/>
        <v>film &amp; video</v>
      </c>
      <c r="R267" t="str">
        <f t="shared" si="22"/>
        <v>documentary</v>
      </c>
      <c r="S267" s="12">
        <f t="shared" si="23"/>
        <v>40267.245717592588</v>
      </c>
      <c r="T267" s="12">
        <f t="shared" si="24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7">
        <f t="shared" si="20"/>
        <v>145.5</v>
      </c>
      <c r="P268" s="8">
        <f>(E268/L268)</f>
        <v>40.416666666666664</v>
      </c>
      <c r="Q268" t="str">
        <f t="shared" si="21"/>
        <v>film &amp; video</v>
      </c>
      <c r="R268" t="str">
        <f t="shared" si="22"/>
        <v>documentary</v>
      </c>
      <c r="S268" s="12">
        <f t="shared" si="23"/>
        <v>40205.174849537041</v>
      </c>
      <c r="T268" s="12">
        <f t="shared" si="24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7">
        <f t="shared" si="20"/>
        <v>131.62883248730967</v>
      </c>
      <c r="P269" s="8">
        <f>(E269/L269)</f>
        <v>78.578424242424248</v>
      </c>
      <c r="Q269" t="str">
        <f t="shared" si="21"/>
        <v>film &amp; video</v>
      </c>
      <c r="R269" t="str">
        <f t="shared" si="22"/>
        <v>documentary</v>
      </c>
      <c r="S269" s="12">
        <f t="shared" si="23"/>
        <v>41785.452534722222</v>
      </c>
      <c r="T269" s="12">
        <f t="shared" si="24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7">
        <f t="shared" si="20"/>
        <v>111.4</v>
      </c>
      <c r="P270" s="8">
        <f>(E270/L270)</f>
        <v>50.18018018018018</v>
      </c>
      <c r="Q270" t="str">
        <f t="shared" si="21"/>
        <v>film &amp; video</v>
      </c>
      <c r="R270" t="str">
        <f t="shared" si="22"/>
        <v>documentary</v>
      </c>
      <c r="S270" s="12">
        <f t="shared" si="23"/>
        <v>40809.15252314815</v>
      </c>
      <c r="T270" s="12">
        <f t="shared" si="24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7">
        <f t="shared" si="20"/>
        <v>147.23376999999999</v>
      </c>
      <c r="P271" s="8">
        <f>(E271/L271)</f>
        <v>92.251735588972423</v>
      </c>
      <c r="Q271" t="str">
        <f t="shared" si="21"/>
        <v>film &amp; video</v>
      </c>
      <c r="R271" t="str">
        <f t="shared" si="22"/>
        <v>documentary</v>
      </c>
      <c r="S271" s="12">
        <f t="shared" si="23"/>
        <v>42758.197013888886</v>
      </c>
      <c r="T271" s="12">
        <f t="shared" si="24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7">
        <f t="shared" si="20"/>
        <v>152.60869565217391</v>
      </c>
      <c r="P272" s="8">
        <f>(E272/L272)</f>
        <v>57.540983606557376</v>
      </c>
      <c r="Q272" t="str">
        <f t="shared" si="21"/>
        <v>film &amp; video</v>
      </c>
      <c r="R272" t="str">
        <f t="shared" si="22"/>
        <v>documentary</v>
      </c>
      <c r="S272" s="12">
        <f t="shared" si="23"/>
        <v>40637.866550925923</v>
      </c>
      <c r="T272" s="12">
        <f t="shared" si="24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">
        <f t="shared" si="20"/>
        <v>104.67999999999999</v>
      </c>
      <c r="P273" s="8">
        <f>(E273/L273)</f>
        <v>109.42160278745645</v>
      </c>
      <c r="Q273" t="str">
        <f t="shared" si="21"/>
        <v>film &amp; video</v>
      </c>
      <c r="R273" t="str">
        <f t="shared" si="22"/>
        <v>documentary</v>
      </c>
      <c r="S273" s="12">
        <f t="shared" si="23"/>
        <v>41612.10024305556</v>
      </c>
      <c r="T273" s="12">
        <f t="shared" si="24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7">
        <f t="shared" si="20"/>
        <v>177.43366666666668</v>
      </c>
      <c r="P274" s="8">
        <f>(E274/L274)</f>
        <v>81.892461538461546</v>
      </c>
      <c r="Q274" t="str">
        <f t="shared" si="21"/>
        <v>film &amp; video</v>
      </c>
      <c r="R274" t="str">
        <f t="shared" si="22"/>
        <v>documentary</v>
      </c>
      <c r="S274" s="12">
        <f t="shared" si="23"/>
        <v>40235.900358796294</v>
      </c>
      <c r="T274" s="12">
        <f t="shared" si="24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7">
        <f t="shared" si="20"/>
        <v>107.7758</v>
      </c>
      <c r="P275" s="8">
        <f>(E275/L275)</f>
        <v>45.667711864406776</v>
      </c>
      <c r="Q275" t="str">
        <f t="shared" si="21"/>
        <v>film &amp; video</v>
      </c>
      <c r="R275" t="str">
        <f t="shared" si="22"/>
        <v>documentary</v>
      </c>
      <c r="S275" s="12">
        <f t="shared" si="23"/>
        <v>40697.498449074075</v>
      </c>
      <c r="T275" s="12">
        <f t="shared" si="24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7">
        <f t="shared" si="20"/>
        <v>156</v>
      </c>
      <c r="P276" s="8">
        <f>(E276/L276)</f>
        <v>55.221238938053098</v>
      </c>
      <c r="Q276" t="str">
        <f t="shared" si="21"/>
        <v>film &amp; video</v>
      </c>
      <c r="R276" t="str">
        <f t="shared" si="22"/>
        <v>documentary</v>
      </c>
      <c r="S276" s="12">
        <f t="shared" si="23"/>
        <v>40969.912372685183</v>
      </c>
      <c r="T276" s="12">
        <f t="shared" si="24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">
        <f t="shared" si="20"/>
        <v>108.395</v>
      </c>
      <c r="P277" s="8">
        <f>(E277/L277)</f>
        <v>65.298192771084331</v>
      </c>
      <c r="Q277" t="str">
        <f t="shared" si="21"/>
        <v>film &amp; video</v>
      </c>
      <c r="R277" t="str">
        <f t="shared" si="22"/>
        <v>documentary</v>
      </c>
      <c r="S277" s="12">
        <f t="shared" si="23"/>
        <v>41193.032013888893</v>
      </c>
      <c r="T277" s="12">
        <f t="shared" si="24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7">
        <f t="shared" si="20"/>
        <v>147.6</v>
      </c>
      <c r="P278" s="8">
        <f>(E278/L278)</f>
        <v>95.225806451612897</v>
      </c>
      <c r="Q278" t="str">
        <f t="shared" si="21"/>
        <v>film &amp; video</v>
      </c>
      <c r="R278" t="str">
        <f t="shared" si="22"/>
        <v>documentary</v>
      </c>
      <c r="S278" s="12">
        <f t="shared" si="23"/>
        <v>40967.081874999996</v>
      </c>
      <c r="T278" s="12">
        <f t="shared" si="24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7">
        <f t="shared" si="20"/>
        <v>110.38153846153847</v>
      </c>
      <c r="P279" s="8">
        <f>(E279/L279)</f>
        <v>75.444794952681391</v>
      </c>
      <c r="Q279" t="str">
        <f t="shared" si="21"/>
        <v>film &amp; video</v>
      </c>
      <c r="R279" t="str">
        <f t="shared" si="22"/>
        <v>documentary</v>
      </c>
      <c r="S279" s="12">
        <f t="shared" si="23"/>
        <v>42117.891423611116</v>
      </c>
      <c r="T279" s="12">
        <f t="shared" si="24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7">
        <f t="shared" si="20"/>
        <v>150.34814814814814</v>
      </c>
      <c r="P280" s="8">
        <f>(E280/L280)</f>
        <v>97.816867469879512</v>
      </c>
      <c r="Q280" t="str">
        <f t="shared" si="21"/>
        <v>film &amp; video</v>
      </c>
      <c r="R280" t="str">
        <f t="shared" si="22"/>
        <v>documentary</v>
      </c>
      <c r="S280" s="12">
        <f t="shared" si="23"/>
        <v>41164.040960648148</v>
      </c>
      <c r="T280" s="12">
        <f t="shared" si="24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7">
        <f t="shared" si="20"/>
        <v>157.31829411764707</v>
      </c>
      <c r="P281" s="8">
        <f>(E281/L281)</f>
        <v>87.685606557377056</v>
      </c>
      <c r="Q281" t="str">
        <f t="shared" si="21"/>
        <v>film &amp; video</v>
      </c>
      <c r="R281" t="str">
        <f t="shared" si="22"/>
        <v>documentary</v>
      </c>
      <c r="S281" s="12">
        <f t="shared" si="23"/>
        <v>42759.244166666671</v>
      </c>
      <c r="T281" s="12">
        <f t="shared" si="24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7">
        <f t="shared" si="20"/>
        <v>156.14400000000001</v>
      </c>
      <c r="P282" s="8">
        <f>(E282/L282)</f>
        <v>54.748948106591868</v>
      </c>
      <c r="Q282" t="str">
        <f t="shared" si="21"/>
        <v>film &amp; video</v>
      </c>
      <c r="R282" t="str">
        <f t="shared" si="22"/>
        <v>documentary</v>
      </c>
      <c r="S282" s="12">
        <f t="shared" si="23"/>
        <v>41744.590682870366</v>
      </c>
      <c r="T282" s="12">
        <f t="shared" si="24"/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7">
        <f t="shared" si="20"/>
        <v>120.58763636363636</v>
      </c>
      <c r="P283" s="8">
        <f>(E283/L283)</f>
        <v>83.953417721518989</v>
      </c>
      <c r="Q283" t="str">
        <f t="shared" si="21"/>
        <v>film &amp; video</v>
      </c>
      <c r="R283" t="str">
        <f t="shared" si="22"/>
        <v>documentary</v>
      </c>
      <c r="S283" s="12">
        <f t="shared" si="23"/>
        <v>39950.163344907407</v>
      </c>
      <c r="T283" s="12">
        <f t="shared" si="24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7">
        <f t="shared" si="20"/>
        <v>101.18888888888888</v>
      </c>
      <c r="P284" s="8">
        <f>(E284/L284)</f>
        <v>254.38547486033519</v>
      </c>
      <c r="Q284" t="str">
        <f t="shared" si="21"/>
        <v>film &amp; video</v>
      </c>
      <c r="R284" t="str">
        <f t="shared" si="22"/>
        <v>documentary</v>
      </c>
      <c r="S284" s="12">
        <f t="shared" si="23"/>
        <v>40194.920046296298</v>
      </c>
      <c r="T284" s="12">
        <f t="shared" si="24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7">
        <f t="shared" si="20"/>
        <v>114.27249999999999</v>
      </c>
      <c r="P285" s="8">
        <f>(E285/L285)</f>
        <v>101.8269801980198</v>
      </c>
      <c r="Q285" t="str">
        <f t="shared" si="21"/>
        <v>film &amp; video</v>
      </c>
      <c r="R285" t="str">
        <f t="shared" si="22"/>
        <v>documentary</v>
      </c>
      <c r="S285" s="12">
        <f t="shared" si="23"/>
        <v>40675.71</v>
      </c>
      <c r="T285" s="12">
        <f t="shared" si="24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">
        <f t="shared" si="20"/>
        <v>104.62615</v>
      </c>
      <c r="P286" s="8">
        <f>(E286/L286)</f>
        <v>55.066394736842106</v>
      </c>
      <c r="Q286" t="str">
        <f t="shared" si="21"/>
        <v>film &amp; video</v>
      </c>
      <c r="R286" t="str">
        <f t="shared" si="22"/>
        <v>documentary</v>
      </c>
      <c r="S286" s="12">
        <f t="shared" si="23"/>
        <v>40904.738194444442</v>
      </c>
      <c r="T286" s="12">
        <f t="shared" si="24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7">
        <f t="shared" si="20"/>
        <v>228.82507142857142</v>
      </c>
      <c r="P287" s="8">
        <f>(E287/L287)</f>
        <v>56.901438721136763</v>
      </c>
      <c r="Q287" t="str">
        <f t="shared" si="21"/>
        <v>film &amp; video</v>
      </c>
      <c r="R287" t="str">
        <f t="shared" si="22"/>
        <v>documentary</v>
      </c>
      <c r="S287" s="12">
        <f t="shared" si="23"/>
        <v>41506.756111111114</v>
      </c>
      <c r="T287" s="12">
        <f t="shared" si="24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7">
        <f t="shared" si="20"/>
        <v>109.15333333333332</v>
      </c>
      <c r="P288" s="8">
        <f>(E288/L288)</f>
        <v>121.28148148148148</v>
      </c>
      <c r="Q288" t="str">
        <f t="shared" si="21"/>
        <v>film &amp; video</v>
      </c>
      <c r="R288" t="str">
        <f t="shared" si="22"/>
        <v>documentary</v>
      </c>
      <c r="S288" s="12">
        <f t="shared" si="23"/>
        <v>41313.816249999996</v>
      </c>
      <c r="T288" s="12">
        <f t="shared" si="24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7">
        <f t="shared" si="20"/>
        <v>176.29999999999998</v>
      </c>
      <c r="P289" s="8">
        <f>(E289/L289)</f>
        <v>91.189655172413794</v>
      </c>
      <c r="Q289" t="str">
        <f t="shared" si="21"/>
        <v>film &amp; video</v>
      </c>
      <c r="R289" t="str">
        <f t="shared" si="22"/>
        <v>documentary</v>
      </c>
      <c r="S289" s="12">
        <f t="shared" si="23"/>
        <v>41184.277986111112</v>
      </c>
      <c r="T289" s="12">
        <f t="shared" si="24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7">
        <f t="shared" si="20"/>
        <v>103.21061999999999</v>
      </c>
      <c r="P290" s="8">
        <f>(E290/L290)</f>
        <v>115.44812080536913</v>
      </c>
      <c r="Q290" t="str">
        <f t="shared" si="21"/>
        <v>film &amp; video</v>
      </c>
      <c r="R290" t="str">
        <f t="shared" si="22"/>
        <v>documentary</v>
      </c>
      <c r="S290" s="12">
        <f t="shared" si="23"/>
        <v>41051.168900462959</v>
      </c>
      <c r="T290" s="12">
        <f t="shared" si="24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">
        <f t="shared" si="20"/>
        <v>104.82000000000001</v>
      </c>
      <c r="P291" s="8">
        <f>(E291/L291)</f>
        <v>67.771551724137936</v>
      </c>
      <c r="Q291" t="str">
        <f t="shared" si="21"/>
        <v>film &amp; video</v>
      </c>
      <c r="R291" t="str">
        <f t="shared" si="22"/>
        <v>documentary</v>
      </c>
      <c r="S291" s="12">
        <f t="shared" si="23"/>
        <v>41550.456412037034</v>
      </c>
      <c r="T291" s="12">
        <f t="shared" si="24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7">
        <f t="shared" si="20"/>
        <v>106.68444444444445</v>
      </c>
      <c r="P292" s="8">
        <f>(E292/L292)</f>
        <v>28.576190476190476</v>
      </c>
      <c r="Q292" t="str">
        <f t="shared" si="21"/>
        <v>film &amp; video</v>
      </c>
      <c r="R292" t="str">
        <f t="shared" si="22"/>
        <v>documentary</v>
      </c>
      <c r="S292" s="12">
        <f t="shared" si="23"/>
        <v>40526.36917824074</v>
      </c>
      <c r="T292" s="12">
        <f t="shared" si="24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7">
        <f t="shared" si="20"/>
        <v>120.02</v>
      </c>
      <c r="P293" s="8">
        <f>(E293/L293)</f>
        <v>46.8828125</v>
      </c>
      <c r="Q293" t="str">
        <f t="shared" si="21"/>
        <v>film &amp; video</v>
      </c>
      <c r="R293" t="str">
        <f t="shared" si="22"/>
        <v>documentary</v>
      </c>
      <c r="S293" s="12">
        <f t="shared" si="23"/>
        <v>41376.769050925926</v>
      </c>
      <c r="T293" s="12">
        <f t="shared" si="24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7">
        <f t="shared" si="20"/>
        <v>101.50693333333334</v>
      </c>
      <c r="P294" s="8">
        <f>(E294/L294)</f>
        <v>154.42231237322514</v>
      </c>
      <c r="Q294" t="str">
        <f t="shared" si="21"/>
        <v>film &amp; video</v>
      </c>
      <c r="R294" t="str">
        <f t="shared" si="22"/>
        <v>documentary</v>
      </c>
      <c r="S294" s="12">
        <f t="shared" si="23"/>
        <v>40812.803229166668</v>
      </c>
      <c r="T294" s="12">
        <f t="shared" si="24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7">
        <f t="shared" si="20"/>
        <v>101.38461538461539</v>
      </c>
      <c r="P295" s="8">
        <f>(E295/L295)</f>
        <v>201.22137404580153</v>
      </c>
      <c r="Q295" t="str">
        <f t="shared" si="21"/>
        <v>film &amp; video</v>
      </c>
      <c r="R295" t="str">
        <f t="shared" si="22"/>
        <v>documentary</v>
      </c>
      <c r="S295" s="12">
        <f t="shared" si="23"/>
        <v>41719.667986111112</v>
      </c>
      <c r="T295" s="12">
        <f t="shared" si="24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7">
        <f t="shared" si="20"/>
        <v>100</v>
      </c>
      <c r="P296" s="8">
        <f>(E296/L296)</f>
        <v>100</v>
      </c>
      <c r="Q296" t="str">
        <f t="shared" si="21"/>
        <v>film &amp; video</v>
      </c>
      <c r="R296" t="str">
        <f t="shared" si="22"/>
        <v>documentary</v>
      </c>
      <c r="S296" s="12">
        <f t="shared" si="23"/>
        <v>40343.084421296298</v>
      </c>
      <c r="T296" s="12">
        <f t="shared" si="24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7">
        <f t="shared" si="20"/>
        <v>133.10911999999999</v>
      </c>
      <c r="P297" s="8">
        <f>(E297/L297)</f>
        <v>100.08204511278196</v>
      </c>
      <c r="Q297" t="str">
        <f t="shared" si="21"/>
        <v>film &amp; video</v>
      </c>
      <c r="R297" t="str">
        <f t="shared" si="22"/>
        <v>documentary</v>
      </c>
      <c r="S297" s="12">
        <f t="shared" si="23"/>
        <v>41519.004733796297</v>
      </c>
      <c r="T297" s="12">
        <f t="shared" si="24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7">
        <f t="shared" si="20"/>
        <v>118.72620000000001</v>
      </c>
      <c r="P298" s="8">
        <f>(E298/L298)</f>
        <v>230.08953488372092</v>
      </c>
      <c r="Q298" t="str">
        <f t="shared" si="21"/>
        <v>film &amp; video</v>
      </c>
      <c r="R298" t="str">
        <f t="shared" si="22"/>
        <v>documentary</v>
      </c>
      <c r="S298" s="12">
        <f t="shared" si="23"/>
        <v>41134.475497685184</v>
      </c>
      <c r="T298" s="12">
        <f t="shared" si="24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7">
        <f t="shared" si="20"/>
        <v>100.64</v>
      </c>
      <c r="P299" s="8">
        <f>(E299/L299)</f>
        <v>141.74647887323943</v>
      </c>
      <c r="Q299" t="str">
        <f t="shared" si="21"/>
        <v>film &amp; video</v>
      </c>
      <c r="R299" t="str">
        <f t="shared" si="22"/>
        <v>documentary</v>
      </c>
      <c r="S299" s="12">
        <f t="shared" si="23"/>
        <v>42089.72802083334</v>
      </c>
      <c r="T299" s="12">
        <f t="shared" si="24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7">
        <f t="shared" si="20"/>
        <v>108.93241269841269</v>
      </c>
      <c r="P300" s="8">
        <f>(E300/L300)</f>
        <v>56.344351395730705</v>
      </c>
      <c r="Q300" t="str">
        <f t="shared" si="21"/>
        <v>film &amp; video</v>
      </c>
      <c r="R300" t="str">
        <f t="shared" si="22"/>
        <v>documentary</v>
      </c>
      <c r="S300" s="12">
        <f t="shared" si="23"/>
        <v>41709.463518518518</v>
      </c>
      <c r="T300" s="12">
        <f t="shared" si="24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7">
        <f t="shared" si="20"/>
        <v>178.95250000000001</v>
      </c>
      <c r="P301" s="8">
        <f>(E301/L301)</f>
        <v>73.341188524590166</v>
      </c>
      <c r="Q301" t="str">
        <f t="shared" si="21"/>
        <v>film &amp; video</v>
      </c>
      <c r="R301" t="str">
        <f t="shared" si="22"/>
        <v>documentary</v>
      </c>
      <c r="S301" s="12">
        <f t="shared" si="23"/>
        <v>40469.225231481483</v>
      </c>
      <c r="T301" s="12">
        <f t="shared" si="24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7">
        <f t="shared" si="20"/>
        <v>101.72264</v>
      </c>
      <c r="P302" s="8">
        <f>(E302/L302)</f>
        <v>85.337785234899329</v>
      </c>
      <c r="Q302" t="str">
        <f t="shared" si="21"/>
        <v>film &amp; video</v>
      </c>
      <c r="R302" t="str">
        <f t="shared" si="22"/>
        <v>documentary</v>
      </c>
      <c r="S302" s="12">
        <f t="shared" si="23"/>
        <v>40626.959930555553</v>
      </c>
      <c r="T302" s="12">
        <f t="shared" si="24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7">
        <f t="shared" si="20"/>
        <v>118.73499999999999</v>
      </c>
      <c r="P303" s="8">
        <f>(E303/L303)</f>
        <v>61.496215139442228</v>
      </c>
      <c r="Q303" t="str">
        <f t="shared" si="21"/>
        <v>film &amp; video</v>
      </c>
      <c r="R303" t="str">
        <f t="shared" si="22"/>
        <v>documentary</v>
      </c>
      <c r="S303" s="12">
        <f t="shared" si="23"/>
        <v>41312.737673611111</v>
      </c>
      <c r="T303" s="12">
        <f t="shared" si="24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7">
        <f t="shared" si="20"/>
        <v>100.46</v>
      </c>
      <c r="P304" s="8">
        <f>(E304/L304)</f>
        <v>93.018518518518519</v>
      </c>
      <c r="Q304" t="str">
        <f t="shared" si="21"/>
        <v>film &amp; video</v>
      </c>
      <c r="R304" t="str">
        <f t="shared" si="22"/>
        <v>documentary</v>
      </c>
      <c r="S304" s="12">
        <f t="shared" si="23"/>
        <v>40933.856921296298</v>
      </c>
      <c r="T304" s="12">
        <f t="shared" si="24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7">
        <f t="shared" si="20"/>
        <v>137.46666666666667</v>
      </c>
      <c r="P305" s="8">
        <f>(E305/L305)</f>
        <v>50.292682926829265</v>
      </c>
      <c r="Q305" t="str">
        <f t="shared" si="21"/>
        <v>film &amp; video</v>
      </c>
      <c r="R305" t="str">
        <f t="shared" si="22"/>
        <v>documentary</v>
      </c>
      <c r="S305" s="12">
        <f t="shared" si="23"/>
        <v>41032.071134259262</v>
      </c>
      <c r="T305" s="12">
        <f t="shared" si="24"/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7">
        <f t="shared" si="20"/>
        <v>231.64705882352939</v>
      </c>
      <c r="P306" s="8">
        <f>(E306/L306)</f>
        <v>106.43243243243244</v>
      </c>
      <c r="Q306" t="str">
        <f t="shared" si="21"/>
        <v>film &amp; video</v>
      </c>
      <c r="R306" t="str">
        <f t="shared" si="22"/>
        <v>documentary</v>
      </c>
      <c r="S306" s="12">
        <f t="shared" si="23"/>
        <v>41114.094872685186</v>
      </c>
      <c r="T306" s="12">
        <f t="shared" si="24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7">
        <f t="shared" si="20"/>
        <v>130.33333333333331</v>
      </c>
      <c r="P307" s="8">
        <f>(E307/L307)</f>
        <v>51.719576719576722</v>
      </c>
      <c r="Q307" t="str">
        <f t="shared" si="21"/>
        <v>film &amp; video</v>
      </c>
      <c r="R307" t="str">
        <f t="shared" si="22"/>
        <v>documentary</v>
      </c>
      <c r="S307" s="12">
        <f t="shared" si="23"/>
        <v>40948.630196759259</v>
      </c>
      <c r="T307" s="12">
        <f t="shared" si="24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7">
        <f t="shared" si="20"/>
        <v>292.89999999999998</v>
      </c>
      <c r="P308" s="8">
        <f>(E308/L308)</f>
        <v>36.612499999999997</v>
      </c>
      <c r="Q308" t="str">
        <f t="shared" si="21"/>
        <v>film &amp; video</v>
      </c>
      <c r="R308" t="str">
        <f t="shared" si="22"/>
        <v>documentary</v>
      </c>
      <c r="S308" s="12">
        <f t="shared" si="23"/>
        <v>41333.837187500001</v>
      </c>
      <c r="T308" s="12">
        <f t="shared" si="24"/>
        <v>41353.795520833337</v>
      </c>
    </row>
    <row r="309" spans="1:20" ht="15.75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7">
        <f t="shared" si="20"/>
        <v>111.31818181818183</v>
      </c>
      <c r="P309" s="8">
        <f>(E309/L309)</f>
        <v>42.517361111111114</v>
      </c>
      <c r="Q309" t="str">
        <f t="shared" si="21"/>
        <v>film &amp; video</v>
      </c>
      <c r="R309" t="str">
        <f t="shared" si="22"/>
        <v>documentary</v>
      </c>
      <c r="S309" s="12">
        <f t="shared" si="23"/>
        <v>41282.944456018515</v>
      </c>
      <c r="T309" s="12">
        <f t="shared" si="24"/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7">
        <f t="shared" si="20"/>
        <v>105.56666666666668</v>
      </c>
      <c r="P310" s="8">
        <f>(E310/L310)</f>
        <v>62.712871287128714</v>
      </c>
      <c r="Q310" t="str">
        <f t="shared" si="21"/>
        <v>film &amp; video</v>
      </c>
      <c r="R310" t="str">
        <f t="shared" si="22"/>
        <v>documentary</v>
      </c>
      <c r="S310" s="12">
        <f t="shared" si="23"/>
        <v>40567.694560185184</v>
      </c>
      <c r="T310" s="12">
        <f t="shared" si="24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7">
        <f t="shared" si="20"/>
        <v>118.94444444444446</v>
      </c>
      <c r="P311" s="8">
        <f>(E311/L311)</f>
        <v>89.957983193277315</v>
      </c>
      <c r="Q311" t="str">
        <f t="shared" si="21"/>
        <v>film &amp; video</v>
      </c>
      <c r="R311" t="str">
        <f t="shared" si="22"/>
        <v>documentary</v>
      </c>
      <c r="S311" s="12">
        <f t="shared" si="23"/>
        <v>41134.751550925925</v>
      </c>
      <c r="T311" s="12">
        <f t="shared" si="24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7">
        <f t="shared" si="20"/>
        <v>104.129</v>
      </c>
      <c r="P312" s="8">
        <f>(E312/L312)</f>
        <v>28.924722222222222</v>
      </c>
      <c r="Q312" t="str">
        <f t="shared" si="21"/>
        <v>film &amp; video</v>
      </c>
      <c r="R312" t="str">
        <f t="shared" si="22"/>
        <v>documentary</v>
      </c>
      <c r="S312" s="12">
        <f t="shared" si="23"/>
        <v>40821.183136574073</v>
      </c>
      <c r="T312" s="12">
        <f t="shared" si="24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7">
        <f t="shared" si="20"/>
        <v>104.10165000000001</v>
      </c>
      <c r="P313" s="8">
        <f>(E313/L313)</f>
        <v>138.8022</v>
      </c>
      <c r="Q313" t="str">
        <f t="shared" si="21"/>
        <v>film &amp; video</v>
      </c>
      <c r="R313" t="str">
        <f t="shared" si="22"/>
        <v>documentary</v>
      </c>
      <c r="S313" s="12">
        <f t="shared" si="23"/>
        <v>40868.219814814816</v>
      </c>
      <c r="T313" s="12">
        <f t="shared" si="24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7">
        <f t="shared" si="20"/>
        <v>111.87499999999999</v>
      </c>
      <c r="P314" s="8">
        <f>(E314/L314)</f>
        <v>61.301369863013697</v>
      </c>
      <c r="Q314" t="str">
        <f t="shared" si="21"/>
        <v>film &amp; video</v>
      </c>
      <c r="R314" t="str">
        <f t="shared" si="22"/>
        <v>documentary</v>
      </c>
      <c r="S314" s="12">
        <f t="shared" si="23"/>
        <v>41348.877685185187</v>
      </c>
      <c r="T314" s="12">
        <f t="shared" si="24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">
        <f t="shared" si="20"/>
        <v>104.73529411764706</v>
      </c>
      <c r="P315" s="8">
        <f>(E315/L315)</f>
        <v>80.202702702702709</v>
      </c>
      <c r="Q315" t="str">
        <f t="shared" si="21"/>
        <v>film &amp; video</v>
      </c>
      <c r="R315" t="str">
        <f t="shared" si="22"/>
        <v>documentary</v>
      </c>
      <c r="S315" s="12">
        <f t="shared" si="23"/>
        <v>40357.227939814817</v>
      </c>
      <c r="T315" s="12">
        <f t="shared" si="24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7">
        <f t="shared" si="20"/>
        <v>385.15000000000003</v>
      </c>
      <c r="P316" s="8">
        <f>(E316/L316)</f>
        <v>32.095833333333331</v>
      </c>
      <c r="Q316" t="str">
        <f t="shared" si="21"/>
        <v>film &amp; video</v>
      </c>
      <c r="R316" t="str">
        <f t="shared" si="22"/>
        <v>documentary</v>
      </c>
      <c r="S316" s="12">
        <f t="shared" si="23"/>
        <v>41304.833194444444</v>
      </c>
      <c r="T316" s="12">
        <f t="shared" si="24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7">
        <f t="shared" si="20"/>
        <v>101.248</v>
      </c>
      <c r="P317" s="8">
        <f>(E317/L317)</f>
        <v>200.88888888888889</v>
      </c>
      <c r="Q317" t="str">
        <f t="shared" si="21"/>
        <v>film &amp; video</v>
      </c>
      <c r="R317" t="str">
        <f t="shared" si="22"/>
        <v>documentary</v>
      </c>
      <c r="S317" s="12">
        <f t="shared" si="23"/>
        <v>41113.77238425926</v>
      </c>
      <c r="T317" s="12">
        <f t="shared" si="24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7">
        <f t="shared" si="20"/>
        <v>113.77333333333333</v>
      </c>
      <c r="P318" s="8">
        <f>(E318/L318)</f>
        <v>108.01265822784811</v>
      </c>
      <c r="Q318" t="str">
        <f t="shared" si="21"/>
        <v>film &amp; video</v>
      </c>
      <c r="R318" t="str">
        <f t="shared" si="22"/>
        <v>documentary</v>
      </c>
      <c r="S318" s="12">
        <f t="shared" si="23"/>
        <v>41950.923576388886</v>
      </c>
      <c r="T318" s="12">
        <f t="shared" si="24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7">
        <f t="shared" si="20"/>
        <v>100.80333333333333</v>
      </c>
      <c r="P319" s="8">
        <f>(E319/L319)</f>
        <v>95.699367088607602</v>
      </c>
      <c r="Q319" t="str">
        <f t="shared" si="21"/>
        <v>film &amp; video</v>
      </c>
      <c r="R319" t="str">
        <f t="shared" si="22"/>
        <v>documentary</v>
      </c>
      <c r="S319" s="12">
        <f t="shared" si="23"/>
        <v>41589.676886574074</v>
      </c>
      <c r="T319" s="12">
        <f t="shared" si="24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7">
        <f t="shared" si="20"/>
        <v>283.32</v>
      </c>
      <c r="P320" s="8">
        <f>(E320/L320)</f>
        <v>49.880281690140848</v>
      </c>
      <c r="Q320" t="str">
        <f t="shared" si="21"/>
        <v>film &amp; video</v>
      </c>
      <c r="R320" t="str">
        <f t="shared" si="22"/>
        <v>documentary</v>
      </c>
      <c r="S320" s="12">
        <f t="shared" si="23"/>
        <v>41330.038784722223</v>
      </c>
      <c r="T320" s="12">
        <f t="shared" si="24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7">
        <f t="shared" si="20"/>
        <v>112.68</v>
      </c>
      <c r="P321" s="8">
        <f>(E321/L321)</f>
        <v>110.47058823529412</v>
      </c>
      <c r="Q321" t="str">
        <f t="shared" si="21"/>
        <v>film &amp; video</v>
      </c>
      <c r="R321" t="str">
        <f t="shared" si="22"/>
        <v>documentary</v>
      </c>
      <c r="S321" s="12">
        <f t="shared" si="23"/>
        <v>40123.83829861111</v>
      </c>
      <c r="T321" s="12">
        <f t="shared" si="24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7">
        <f t="shared" si="20"/>
        <v>106.58000000000001</v>
      </c>
      <c r="P322" s="8">
        <f>(E322/L322)</f>
        <v>134.91139240506328</v>
      </c>
      <c r="Q322" t="str">
        <f t="shared" si="21"/>
        <v>film &amp; video</v>
      </c>
      <c r="R322" t="str">
        <f t="shared" si="22"/>
        <v>documentary</v>
      </c>
      <c r="S322" s="12">
        <f t="shared" si="23"/>
        <v>42331.551307870366</v>
      </c>
      <c r="T322" s="12">
        <f t="shared" si="24"/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7">
        <f t="shared" ref="O323:O386" si="25">((E323/D323)*100)</f>
        <v>102.66285714285715</v>
      </c>
      <c r="P323" s="8">
        <f>(E323/L323)</f>
        <v>106.62314540059347</v>
      </c>
      <c r="Q323" t="str">
        <f t="shared" ref="Q323:Q386" si="26">LEFT(N323,FIND("/",N323)-1)</f>
        <v>film &amp; video</v>
      </c>
      <c r="R323" t="str">
        <f t="shared" ref="R323:R386" si="27">RIGHT(N323,LEN(N323)-FIND("/",N323))</f>
        <v>documentary</v>
      </c>
      <c r="S323" s="12">
        <f t="shared" ref="S323:S386" si="28">(((J323/60)/60)/24)+DATE(1970,1,1)</f>
        <v>42647.446597222224</v>
      </c>
      <c r="T323" s="12">
        <f t="shared" ref="T323:T386" si="29">(((I323/60)/60)/24)+DATE(1970,1,1)</f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7">
        <f t="shared" si="25"/>
        <v>107.91200000000001</v>
      </c>
      <c r="P324" s="8">
        <f>(E324/L324)</f>
        <v>145.04301075268816</v>
      </c>
      <c r="Q324" t="str">
        <f t="shared" si="26"/>
        <v>film &amp; video</v>
      </c>
      <c r="R324" t="str">
        <f t="shared" si="27"/>
        <v>documentary</v>
      </c>
      <c r="S324" s="12">
        <f t="shared" si="28"/>
        <v>42473.57</v>
      </c>
      <c r="T324" s="12">
        <f t="shared" si="29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7">
        <f t="shared" si="25"/>
        <v>123.07407407407408</v>
      </c>
      <c r="P325" s="8">
        <f>(E325/L325)</f>
        <v>114.58620689655173</v>
      </c>
      <c r="Q325" t="str">
        <f t="shared" si="26"/>
        <v>film &amp; video</v>
      </c>
      <c r="R325" t="str">
        <f t="shared" si="27"/>
        <v>documentary</v>
      </c>
      <c r="S325" s="12">
        <f t="shared" si="28"/>
        <v>42697.32136574074</v>
      </c>
      <c r="T325" s="12">
        <f t="shared" si="29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7">
        <f t="shared" si="25"/>
        <v>101.6</v>
      </c>
      <c r="P326" s="8">
        <f>(E326/L326)</f>
        <v>105.3170731707317</v>
      </c>
      <c r="Q326" t="str">
        <f t="shared" si="26"/>
        <v>film &amp; video</v>
      </c>
      <c r="R326" t="str">
        <f t="shared" si="27"/>
        <v>documentary</v>
      </c>
      <c r="S326" s="12">
        <f t="shared" si="28"/>
        <v>42184.626250000001</v>
      </c>
      <c r="T326" s="12">
        <f t="shared" si="29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7">
        <f t="shared" si="25"/>
        <v>104.396</v>
      </c>
      <c r="P327" s="8">
        <f>(E327/L327)</f>
        <v>70.921195652173907</v>
      </c>
      <c r="Q327" t="str">
        <f t="shared" si="26"/>
        <v>film &amp; video</v>
      </c>
      <c r="R327" t="str">
        <f t="shared" si="27"/>
        <v>documentary</v>
      </c>
      <c r="S327" s="12">
        <f t="shared" si="28"/>
        <v>42689.187881944439</v>
      </c>
      <c r="T327" s="12">
        <f t="shared" si="29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">
        <f t="shared" si="25"/>
        <v>112.92973333333333</v>
      </c>
      <c r="P328" s="8">
        <f>(E328/L328)</f>
        <v>147.17167680278018</v>
      </c>
      <c r="Q328" t="str">
        <f t="shared" si="26"/>
        <v>film &amp; video</v>
      </c>
      <c r="R328" t="str">
        <f t="shared" si="27"/>
        <v>documentary</v>
      </c>
      <c r="S328" s="12">
        <f t="shared" si="28"/>
        <v>42775.314884259264</v>
      </c>
      <c r="T328" s="12">
        <f t="shared" si="29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7">
        <f t="shared" si="25"/>
        <v>136.4</v>
      </c>
      <c r="P329" s="8">
        <f>(E329/L329)</f>
        <v>160.47058823529412</v>
      </c>
      <c r="Q329" t="str">
        <f t="shared" si="26"/>
        <v>film &amp; video</v>
      </c>
      <c r="R329" t="str">
        <f t="shared" si="27"/>
        <v>documentary</v>
      </c>
      <c r="S329" s="12">
        <f t="shared" si="28"/>
        <v>42058.235289351855</v>
      </c>
      <c r="T329" s="12">
        <f t="shared" si="29"/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7">
        <f t="shared" si="25"/>
        <v>103.61439999999999</v>
      </c>
      <c r="P330" s="8">
        <f>(E330/L330)</f>
        <v>156.04578313253012</v>
      </c>
      <c r="Q330" t="str">
        <f t="shared" si="26"/>
        <v>film &amp; video</v>
      </c>
      <c r="R330" t="str">
        <f t="shared" si="27"/>
        <v>documentary</v>
      </c>
      <c r="S330" s="12">
        <f t="shared" si="28"/>
        <v>42278.946620370371</v>
      </c>
      <c r="T330" s="12">
        <f t="shared" si="29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7">
        <f t="shared" si="25"/>
        <v>105.5</v>
      </c>
      <c r="P331" s="8">
        <f>(E331/L331)</f>
        <v>63.17365269461078</v>
      </c>
      <c r="Q331" t="str">
        <f t="shared" si="26"/>
        <v>film &amp; video</v>
      </c>
      <c r="R331" t="str">
        <f t="shared" si="27"/>
        <v>documentary</v>
      </c>
      <c r="S331" s="12">
        <f t="shared" si="28"/>
        <v>42291.46674768519</v>
      </c>
      <c r="T331" s="12">
        <f t="shared" si="29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7">
        <f t="shared" si="25"/>
        <v>101.82857142857142</v>
      </c>
      <c r="P332" s="8">
        <f>(E332/L332)</f>
        <v>104.82352941176471</v>
      </c>
      <c r="Q332" t="str">
        <f t="shared" si="26"/>
        <v>film &amp; video</v>
      </c>
      <c r="R332" t="str">
        <f t="shared" si="27"/>
        <v>documentary</v>
      </c>
      <c r="S332" s="12">
        <f t="shared" si="28"/>
        <v>41379.515775462962</v>
      </c>
      <c r="T332" s="12">
        <f t="shared" si="29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7">
        <f t="shared" si="25"/>
        <v>106.60499999999999</v>
      </c>
      <c r="P333" s="8">
        <f>(E333/L333)</f>
        <v>97.356164383561648</v>
      </c>
      <c r="Q333" t="str">
        <f t="shared" si="26"/>
        <v>film &amp; video</v>
      </c>
      <c r="R333" t="str">
        <f t="shared" si="27"/>
        <v>documentary</v>
      </c>
      <c r="S333" s="12">
        <f t="shared" si="28"/>
        <v>42507.581412037034</v>
      </c>
      <c r="T333" s="12">
        <f t="shared" si="29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">
        <f t="shared" si="25"/>
        <v>113.015</v>
      </c>
      <c r="P334" s="8">
        <f>(E334/L334)</f>
        <v>203.63063063063063</v>
      </c>
      <c r="Q334" t="str">
        <f t="shared" si="26"/>
        <v>film &amp; video</v>
      </c>
      <c r="R334" t="str">
        <f t="shared" si="27"/>
        <v>documentary</v>
      </c>
      <c r="S334" s="12">
        <f t="shared" si="28"/>
        <v>42263.680289351847</v>
      </c>
      <c r="T334" s="12">
        <f t="shared" si="29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7">
        <f t="shared" si="25"/>
        <v>125.22750000000001</v>
      </c>
      <c r="P335" s="8">
        <f>(E335/L335)</f>
        <v>188.31203007518798</v>
      </c>
      <c r="Q335" t="str">
        <f t="shared" si="26"/>
        <v>film &amp; video</v>
      </c>
      <c r="R335" t="str">
        <f t="shared" si="27"/>
        <v>documentary</v>
      </c>
      <c r="S335" s="12">
        <f t="shared" si="28"/>
        <v>42437.636469907404</v>
      </c>
      <c r="T335" s="12">
        <f t="shared" si="29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7">
        <f t="shared" si="25"/>
        <v>101.19</v>
      </c>
      <c r="P336" s="8">
        <f>(E336/L336)</f>
        <v>146.65217391304347</v>
      </c>
      <c r="Q336" t="str">
        <f t="shared" si="26"/>
        <v>film &amp; video</v>
      </c>
      <c r="R336" t="str">
        <f t="shared" si="27"/>
        <v>documentary</v>
      </c>
      <c r="S336" s="12">
        <f t="shared" si="28"/>
        <v>42101.682372685187</v>
      </c>
      <c r="T336" s="12">
        <f t="shared" si="29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7">
        <f t="shared" si="25"/>
        <v>102.76470588235294</v>
      </c>
      <c r="P337" s="8">
        <f>(E337/L337)</f>
        <v>109.1875</v>
      </c>
      <c r="Q337" t="str">
        <f t="shared" si="26"/>
        <v>film &amp; video</v>
      </c>
      <c r="R337" t="str">
        <f t="shared" si="27"/>
        <v>documentary</v>
      </c>
      <c r="S337" s="12">
        <f t="shared" si="28"/>
        <v>42101.737442129626</v>
      </c>
      <c r="T337" s="12">
        <f t="shared" si="29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7">
        <f t="shared" si="25"/>
        <v>116.83911999999998</v>
      </c>
      <c r="P338" s="8">
        <f>(E338/L338)</f>
        <v>59.249046653144013</v>
      </c>
      <c r="Q338" t="str">
        <f t="shared" si="26"/>
        <v>film &amp; video</v>
      </c>
      <c r="R338" t="str">
        <f t="shared" si="27"/>
        <v>documentary</v>
      </c>
      <c r="S338" s="12">
        <f t="shared" si="28"/>
        <v>42291.596273148149</v>
      </c>
      <c r="T338" s="12">
        <f t="shared" si="29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7">
        <f t="shared" si="25"/>
        <v>101.16833333333335</v>
      </c>
      <c r="P339" s="8">
        <f>(E339/L339)</f>
        <v>97.904838709677421</v>
      </c>
      <c r="Q339" t="str">
        <f t="shared" si="26"/>
        <v>film &amp; video</v>
      </c>
      <c r="R339" t="str">
        <f t="shared" si="27"/>
        <v>documentary</v>
      </c>
      <c r="S339" s="12">
        <f t="shared" si="28"/>
        <v>42047.128564814819</v>
      </c>
      <c r="T339" s="12">
        <f t="shared" si="29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7">
        <f t="shared" si="25"/>
        <v>110.13360000000002</v>
      </c>
      <c r="P340" s="8">
        <f>(E340/L340)</f>
        <v>70.000169491525426</v>
      </c>
      <c r="Q340" t="str">
        <f t="shared" si="26"/>
        <v>film &amp; video</v>
      </c>
      <c r="R340" t="str">
        <f t="shared" si="27"/>
        <v>documentary</v>
      </c>
      <c r="S340" s="12">
        <f t="shared" si="28"/>
        <v>42559.755671296298</v>
      </c>
      <c r="T340" s="12">
        <f t="shared" si="29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">
        <f t="shared" si="25"/>
        <v>108.08333333333333</v>
      </c>
      <c r="P341" s="8">
        <f>(E341/L341)</f>
        <v>72.865168539325836</v>
      </c>
      <c r="Q341" t="str">
        <f t="shared" si="26"/>
        <v>film &amp; video</v>
      </c>
      <c r="R341" t="str">
        <f t="shared" si="27"/>
        <v>documentary</v>
      </c>
      <c r="S341" s="12">
        <f t="shared" si="28"/>
        <v>42093.760046296295</v>
      </c>
      <c r="T341" s="12">
        <f t="shared" si="29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7">
        <f t="shared" si="25"/>
        <v>125.02285714285715</v>
      </c>
      <c r="P342" s="8">
        <f>(E342/L342)</f>
        <v>146.34782608695653</v>
      </c>
      <c r="Q342" t="str">
        <f t="shared" si="26"/>
        <v>film &amp; video</v>
      </c>
      <c r="R342" t="str">
        <f t="shared" si="27"/>
        <v>documentary</v>
      </c>
      <c r="S342" s="12">
        <f t="shared" si="28"/>
        <v>42772.669062500005</v>
      </c>
      <c r="T342" s="12">
        <f t="shared" si="29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7">
        <f t="shared" si="25"/>
        <v>106.71428571428572</v>
      </c>
      <c r="P343" s="8">
        <f>(E343/L343)</f>
        <v>67.909090909090907</v>
      </c>
      <c r="Q343" t="str">
        <f t="shared" si="26"/>
        <v>film &amp; video</v>
      </c>
      <c r="R343" t="str">
        <f t="shared" si="27"/>
        <v>documentary</v>
      </c>
      <c r="S343" s="12">
        <f t="shared" si="28"/>
        <v>41894.879606481481</v>
      </c>
      <c r="T343" s="12">
        <f t="shared" si="29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7">
        <f t="shared" si="25"/>
        <v>100.36639999999998</v>
      </c>
      <c r="P344" s="8">
        <f>(E344/L344)</f>
        <v>169.85083076923075</v>
      </c>
      <c r="Q344" t="str">
        <f t="shared" si="26"/>
        <v>film &amp; video</v>
      </c>
      <c r="R344" t="str">
        <f t="shared" si="27"/>
        <v>documentary</v>
      </c>
      <c r="S344" s="12">
        <f t="shared" si="28"/>
        <v>42459.780844907407</v>
      </c>
      <c r="T344" s="12">
        <f t="shared" si="29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7">
        <f t="shared" si="25"/>
        <v>102.02863333333335</v>
      </c>
      <c r="P345" s="8">
        <f>(E345/L345)</f>
        <v>58.413339694656486</v>
      </c>
      <c r="Q345" t="str">
        <f t="shared" si="26"/>
        <v>film &amp; video</v>
      </c>
      <c r="R345" t="str">
        <f t="shared" si="27"/>
        <v>documentary</v>
      </c>
      <c r="S345" s="12">
        <f t="shared" si="28"/>
        <v>41926.73778935185</v>
      </c>
      <c r="T345" s="12">
        <f t="shared" si="29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7">
        <f t="shared" si="25"/>
        <v>102.08358208955224</v>
      </c>
      <c r="P346" s="8">
        <f>(E346/L346)</f>
        <v>119.99298245614035</v>
      </c>
      <c r="Q346" t="str">
        <f t="shared" si="26"/>
        <v>film &amp; video</v>
      </c>
      <c r="R346" t="str">
        <f t="shared" si="27"/>
        <v>documentary</v>
      </c>
      <c r="S346" s="12">
        <f t="shared" si="28"/>
        <v>42111.970995370371</v>
      </c>
      <c r="T346" s="12">
        <f t="shared" si="29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7">
        <f t="shared" si="25"/>
        <v>123.27586206896552</v>
      </c>
      <c r="P347" s="8">
        <f>(E347/L347)</f>
        <v>99.860335195530723</v>
      </c>
      <c r="Q347" t="str">
        <f t="shared" si="26"/>
        <v>film &amp; video</v>
      </c>
      <c r="R347" t="str">
        <f t="shared" si="27"/>
        <v>documentary</v>
      </c>
      <c r="S347" s="12">
        <f t="shared" si="28"/>
        <v>42114.944328703699</v>
      </c>
      <c r="T347" s="12">
        <f t="shared" si="29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7">
        <f t="shared" si="25"/>
        <v>170.28880000000001</v>
      </c>
      <c r="P348" s="8">
        <f>(E348/L348)</f>
        <v>90.579148936170213</v>
      </c>
      <c r="Q348" t="str">
        <f t="shared" si="26"/>
        <v>film &amp; video</v>
      </c>
      <c r="R348" t="str">
        <f t="shared" si="27"/>
        <v>documentary</v>
      </c>
      <c r="S348" s="12">
        <f t="shared" si="28"/>
        <v>42261.500243055561</v>
      </c>
      <c r="T348" s="12">
        <f t="shared" si="29"/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7">
        <f t="shared" si="25"/>
        <v>111.59049999999999</v>
      </c>
      <c r="P349" s="8">
        <f>(E349/L349)</f>
        <v>117.77361477572559</v>
      </c>
      <c r="Q349" t="str">
        <f t="shared" si="26"/>
        <v>film &amp; video</v>
      </c>
      <c r="R349" t="str">
        <f t="shared" si="27"/>
        <v>documentary</v>
      </c>
      <c r="S349" s="12">
        <f t="shared" si="28"/>
        <v>42292.495474537034</v>
      </c>
      <c r="T349" s="12">
        <f t="shared" si="29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7">
        <f t="shared" si="25"/>
        <v>103</v>
      </c>
      <c r="P350" s="8">
        <f>(E350/L350)</f>
        <v>86.554621848739501</v>
      </c>
      <c r="Q350" t="str">
        <f t="shared" si="26"/>
        <v>film &amp; video</v>
      </c>
      <c r="R350" t="str">
        <f t="shared" si="27"/>
        <v>documentary</v>
      </c>
      <c r="S350" s="12">
        <f t="shared" si="28"/>
        <v>42207.58699074074</v>
      </c>
      <c r="T350" s="12">
        <f t="shared" si="29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7">
        <f t="shared" si="25"/>
        <v>106.63570159857905</v>
      </c>
      <c r="P351" s="8">
        <f>(E351/L351)</f>
        <v>71.899281437125751</v>
      </c>
      <c r="Q351" t="str">
        <f t="shared" si="26"/>
        <v>film &amp; video</v>
      </c>
      <c r="R351" t="str">
        <f t="shared" si="27"/>
        <v>documentary</v>
      </c>
      <c r="S351" s="12">
        <f t="shared" si="28"/>
        <v>42760.498935185184</v>
      </c>
      <c r="T351" s="12">
        <f t="shared" si="29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">
        <f t="shared" si="25"/>
        <v>114.75999999999999</v>
      </c>
      <c r="P352" s="8">
        <f>(E352/L352)</f>
        <v>129.81900452488688</v>
      </c>
      <c r="Q352" t="str">
        <f t="shared" si="26"/>
        <v>film &amp; video</v>
      </c>
      <c r="R352" t="str">
        <f t="shared" si="27"/>
        <v>documentary</v>
      </c>
      <c r="S352" s="12">
        <f t="shared" si="28"/>
        <v>42586.066076388888</v>
      </c>
      <c r="T352" s="12">
        <f t="shared" si="29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7">
        <f t="shared" si="25"/>
        <v>127.34117647058822</v>
      </c>
      <c r="P353" s="8">
        <f>(E353/L353)</f>
        <v>44.912863070539416</v>
      </c>
      <c r="Q353" t="str">
        <f t="shared" si="26"/>
        <v>film &amp; video</v>
      </c>
      <c r="R353" t="str">
        <f t="shared" si="27"/>
        <v>documentary</v>
      </c>
      <c r="S353" s="12">
        <f t="shared" si="28"/>
        <v>42427.964745370366</v>
      </c>
      <c r="T353" s="12">
        <f t="shared" si="29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7">
        <f t="shared" si="25"/>
        <v>116.56</v>
      </c>
      <c r="P354" s="8">
        <f>(E354/L354)</f>
        <v>40.755244755244753</v>
      </c>
      <c r="Q354" t="str">
        <f t="shared" si="26"/>
        <v>film &amp; video</v>
      </c>
      <c r="R354" t="str">
        <f t="shared" si="27"/>
        <v>documentary</v>
      </c>
      <c r="S354" s="12">
        <f t="shared" si="28"/>
        <v>41890.167453703703</v>
      </c>
      <c r="T354" s="12">
        <f t="shared" si="29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7">
        <f t="shared" si="25"/>
        <v>108.61819426615318</v>
      </c>
      <c r="P355" s="8">
        <f>(E355/L355)</f>
        <v>103.52394779771615</v>
      </c>
      <c r="Q355" t="str">
        <f t="shared" si="26"/>
        <v>film &amp; video</v>
      </c>
      <c r="R355" t="str">
        <f t="shared" si="27"/>
        <v>documentary</v>
      </c>
      <c r="S355" s="12">
        <f t="shared" si="28"/>
        <v>42297.791886574079</v>
      </c>
      <c r="T355" s="12">
        <f t="shared" si="29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7">
        <f t="shared" si="25"/>
        <v>103.94285714285714</v>
      </c>
      <c r="P356" s="8">
        <f>(E356/L356)</f>
        <v>125.44827586206897</v>
      </c>
      <c r="Q356" t="str">
        <f t="shared" si="26"/>
        <v>film &amp; video</v>
      </c>
      <c r="R356" t="str">
        <f t="shared" si="27"/>
        <v>documentary</v>
      </c>
      <c r="S356" s="12">
        <f t="shared" si="28"/>
        <v>42438.827789351853</v>
      </c>
      <c r="T356" s="12">
        <f t="shared" si="29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7">
        <f t="shared" si="25"/>
        <v>116.25714285714285</v>
      </c>
      <c r="P357" s="8">
        <f>(E357/L357)</f>
        <v>246.60606060606059</v>
      </c>
      <c r="Q357" t="str">
        <f t="shared" si="26"/>
        <v>film &amp; video</v>
      </c>
      <c r="R357" t="str">
        <f t="shared" si="27"/>
        <v>documentary</v>
      </c>
      <c r="S357" s="12">
        <f t="shared" si="28"/>
        <v>41943.293912037036</v>
      </c>
      <c r="T357" s="12">
        <f t="shared" si="29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7">
        <f t="shared" si="25"/>
        <v>102.69239999999999</v>
      </c>
      <c r="P358" s="8">
        <f>(E358/L358)</f>
        <v>79.401340206185566</v>
      </c>
      <c r="Q358" t="str">
        <f t="shared" si="26"/>
        <v>film &amp; video</v>
      </c>
      <c r="R358" t="str">
        <f t="shared" si="27"/>
        <v>documentary</v>
      </c>
      <c r="S358" s="12">
        <f t="shared" si="28"/>
        <v>42415.803159722222</v>
      </c>
      <c r="T358" s="12">
        <f t="shared" si="29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7">
        <f t="shared" si="25"/>
        <v>174</v>
      </c>
      <c r="P359" s="8">
        <f>(E359/L359)</f>
        <v>86.138613861386133</v>
      </c>
      <c r="Q359" t="str">
        <f t="shared" si="26"/>
        <v>film &amp; video</v>
      </c>
      <c r="R359" t="str">
        <f t="shared" si="27"/>
        <v>documentary</v>
      </c>
      <c r="S359" s="12">
        <f t="shared" si="28"/>
        <v>42078.222187499996</v>
      </c>
      <c r="T359" s="12">
        <f t="shared" si="29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7">
        <f t="shared" si="25"/>
        <v>103.08800000000001</v>
      </c>
      <c r="P360" s="8">
        <f>(E360/L360)</f>
        <v>193.04868913857678</v>
      </c>
      <c r="Q360" t="str">
        <f t="shared" si="26"/>
        <v>film &amp; video</v>
      </c>
      <c r="R360" t="str">
        <f t="shared" si="27"/>
        <v>documentary</v>
      </c>
      <c r="S360" s="12">
        <f t="shared" si="28"/>
        <v>42507.860196759255</v>
      </c>
      <c r="T360" s="12">
        <f t="shared" si="29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">
        <f t="shared" si="25"/>
        <v>104.85537190082646</v>
      </c>
      <c r="P361" s="8">
        <f>(E361/L361)</f>
        <v>84.023178807947019</v>
      </c>
      <c r="Q361" t="str">
        <f t="shared" si="26"/>
        <v>film &amp; video</v>
      </c>
      <c r="R361" t="str">
        <f t="shared" si="27"/>
        <v>documentary</v>
      </c>
      <c r="S361" s="12">
        <f t="shared" si="28"/>
        <v>41935.070486111108</v>
      </c>
      <c r="T361" s="12">
        <f t="shared" si="29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7">
        <f t="shared" si="25"/>
        <v>101.375</v>
      </c>
      <c r="P362" s="8">
        <f>(E362/L362)</f>
        <v>139.82758620689654</v>
      </c>
      <c r="Q362" t="str">
        <f t="shared" si="26"/>
        <v>film &amp; video</v>
      </c>
      <c r="R362" t="str">
        <f t="shared" si="27"/>
        <v>documentary</v>
      </c>
      <c r="S362" s="12">
        <f t="shared" si="28"/>
        <v>42163.897916666669</v>
      </c>
      <c r="T362" s="12">
        <f t="shared" si="29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7">
        <f t="shared" si="25"/>
        <v>111.07699999999998</v>
      </c>
      <c r="P363" s="8">
        <f>(E363/L363)</f>
        <v>109.82189265536722</v>
      </c>
      <c r="Q363" t="str">
        <f t="shared" si="26"/>
        <v>film &amp; video</v>
      </c>
      <c r="R363" t="str">
        <f t="shared" si="27"/>
        <v>documentary</v>
      </c>
      <c r="S363" s="12">
        <f t="shared" si="28"/>
        <v>41936.001226851848</v>
      </c>
      <c r="T363" s="12">
        <f t="shared" si="29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7">
        <f t="shared" si="25"/>
        <v>124.15933781686496</v>
      </c>
      <c r="P364" s="8">
        <f>(E364/L364)</f>
        <v>139.53488372093022</v>
      </c>
      <c r="Q364" t="str">
        <f t="shared" si="26"/>
        <v>film &amp; video</v>
      </c>
      <c r="R364" t="str">
        <f t="shared" si="27"/>
        <v>documentary</v>
      </c>
      <c r="S364" s="12">
        <f t="shared" si="28"/>
        <v>41837.210543981484</v>
      </c>
      <c r="T364" s="12">
        <f t="shared" si="29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7">
        <f t="shared" si="25"/>
        <v>101.33333333333334</v>
      </c>
      <c r="P365" s="8">
        <f>(E365/L365)</f>
        <v>347.84615384615387</v>
      </c>
      <c r="Q365" t="str">
        <f t="shared" si="26"/>
        <v>film &amp; video</v>
      </c>
      <c r="R365" t="str">
        <f t="shared" si="27"/>
        <v>documentary</v>
      </c>
      <c r="S365" s="12">
        <f t="shared" si="28"/>
        <v>40255.744629629626</v>
      </c>
      <c r="T365" s="12">
        <f t="shared" si="29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7">
        <f t="shared" si="25"/>
        <v>110.16142857142856</v>
      </c>
      <c r="P366" s="8">
        <f>(E366/L366)</f>
        <v>68.24159292035398</v>
      </c>
      <c r="Q366" t="str">
        <f t="shared" si="26"/>
        <v>film &amp; video</v>
      </c>
      <c r="R366" t="str">
        <f t="shared" si="27"/>
        <v>documentary</v>
      </c>
      <c r="S366" s="12">
        <f t="shared" si="28"/>
        <v>41780.859629629631</v>
      </c>
      <c r="T366" s="12">
        <f t="shared" si="29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7">
        <f t="shared" si="25"/>
        <v>103.97333333333334</v>
      </c>
      <c r="P367" s="8">
        <f>(E367/L367)</f>
        <v>239.93846153846152</v>
      </c>
      <c r="Q367" t="str">
        <f t="shared" si="26"/>
        <v>film &amp; video</v>
      </c>
      <c r="R367" t="str">
        <f t="shared" si="27"/>
        <v>documentary</v>
      </c>
      <c r="S367" s="12">
        <f t="shared" si="28"/>
        <v>41668.606469907405</v>
      </c>
      <c r="T367" s="12">
        <f t="shared" si="29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7">
        <f t="shared" si="25"/>
        <v>101.31578947368421</v>
      </c>
      <c r="P368" s="8">
        <f>(E368/L368)</f>
        <v>287.31343283582089</v>
      </c>
      <c r="Q368" t="str">
        <f t="shared" si="26"/>
        <v>film &amp; video</v>
      </c>
      <c r="R368" t="str">
        <f t="shared" si="27"/>
        <v>documentary</v>
      </c>
      <c r="S368" s="12">
        <f t="shared" si="28"/>
        <v>41019.793032407404</v>
      </c>
      <c r="T368" s="12">
        <f t="shared" si="29"/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7">
        <f t="shared" si="25"/>
        <v>103.3501</v>
      </c>
      <c r="P369" s="8">
        <f>(E369/L369)</f>
        <v>86.84882352941176</v>
      </c>
      <c r="Q369" t="str">
        <f t="shared" si="26"/>
        <v>film &amp; video</v>
      </c>
      <c r="R369" t="str">
        <f t="shared" si="27"/>
        <v>documentary</v>
      </c>
      <c r="S369" s="12">
        <f t="shared" si="28"/>
        <v>41355.577291666668</v>
      </c>
      <c r="T369" s="12">
        <f t="shared" si="29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7">
        <f t="shared" si="25"/>
        <v>104.11200000000001</v>
      </c>
      <c r="P370" s="8">
        <f>(E370/L370)</f>
        <v>81.84905660377359</v>
      </c>
      <c r="Q370" t="str">
        <f t="shared" si="26"/>
        <v>film &amp; video</v>
      </c>
      <c r="R370" t="str">
        <f t="shared" si="27"/>
        <v>documentary</v>
      </c>
      <c r="S370" s="12">
        <f t="shared" si="28"/>
        <v>42043.605578703704</v>
      </c>
      <c r="T370" s="12">
        <f t="shared" si="29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7">
        <f t="shared" si="25"/>
        <v>110.15569230769231</v>
      </c>
      <c r="P371" s="8">
        <f>(E371/L371)</f>
        <v>42.874970059880241</v>
      </c>
      <c r="Q371" t="str">
        <f t="shared" si="26"/>
        <v>film &amp; video</v>
      </c>
      <c r="R371" t="str">
        <f t="shared" si="27"/>
        <v>documentary</v>
      </c>
      <c r="S371" s="12">
        <f t="shared" si="28"/>
        <v>40893.551724537036</v>
      </c>
      <c r="T371" s="12">
        <f t="shared" si="29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7">
        <f t="shared" si="25"/>
        <v>122.02</v>
      </c>
      <c r="P372" s="8">
        <f>(E372/L372)</f>
        <v>709.41860465116281</v>
      </c>
      <c r="Q372" t="str">
        <f t="shared" si="26"/>
        <v>film &amp; video</v>
      </c>
      <c r="R372" t="str">
        <f t="shared" si="27"/>
        <v>documentary</v>
      </c>
      <c r="S372" s="12">
        <f t="shared" si="28"/>
        <v>42711.795138888891</v>
      </c>
      <c r="T372" s="12">
        <f t="shared" si="29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7">
        <f t="shared" si="25"/>
        <v>114.16866666666667</v>
      </c>
      <c r="P373" s="8">
        <f>(E373/L373)</f>
        <v>161.25517890772127</v>
      </c>
      <c r="Q373" t="str">
        <f t="shared" si="26"/>
        <v>film &amp; video</v>
      </c>
      <c r="R373" t="str">
        <f t="shared" si="27"/>
        <v>documentary</v>
      </c>
      <c r="S373" s="12">
        <f t="shared" si="28"/>
        <v>41261.767812500002</v>
      </c>
      <c r="T373" s="12">
        <f t="shared" si="29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">
        <f t="shared" si="25"/>
        <v>125.33333333333334</v>
      </c>
      <c r="P374" s="8">
        <f>(E374/L374)</f>
        <v>41.777777777777779</v>
      </c>
      <c r="Q374" t="str">
        <f t="shared" si="26"/>
        <v>film &amp; video</v>
      </c>
      <c r="R374" t="str">
        <f t="shared" si="27"/>
        <v>documentary</v>
      </c>
      <c r="S374" s="12">
        <f t="shared" si="28"/>
        <v>42425.576898148152</v>
      </c>
      <c r="T374" s="12">
        <f t="shared" si="29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7">
        <f t="shared" si="25"/>
        <v>106.66666666666667</v>
      </c>
      <c r="P375" s="8">
        <f>(E375/L375)</f>
        <v>89.887640449438209</v>
      </c>
      <c r="Q375" t="str">
        <f t="shared" si="26"/>
        <v>film &amp; video</v>
      </c>
      <c r="R375" t="str">
        <f t="shared" si="27"/>
        <v>documentary</v>
      </c>
      <c r="S375" s="12">
        <f t="shared" si="28"/>
        <v>41078.91201388889</v>
      </c>
      <c r="T375" s="12">
        <f t="shared" si="29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7">
        <f t="shared" si="25"/>
        <v>130.65</v>
      </c>
      <c r="P376" s="8">
        <f>(E376/L376)</f>
        <v>45.051724137931032</v>
      </c>
      <c r="Q376" t="str">
        <f t="shared" si="26"/>
        <v>film &amp; video</v>
      </c>
      <c r="R376" t="str">
        <f t="shared" si="27"/>
        <v>documentary</v>
      </c>
      <c r="S376" s="12">
        <f t="shared" si="28"/>
        <v>40757.889247685183</v>
      </c>
      <c r="T376" s="12">
        <f t="shared" si="29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7">
        <f t="shared" si="25"/>
        <v>120</v>
      </c>
      <c r="P377" s="8">
        <f>(E377/L377)</f>
        <v>42.857142857142854</v>
      </c>
      <c r="Q377" t="str">
        <f t="shared" si="26"/>
        <v>film &amp; video</v>
      </c>
      <c r="R377" t="str">
        <f t="shared" si="27"/>
        <v>documentary</v>
      </c>
      <c r="S377" s="12">
        <f t="shared" si="28"/>
        <v>41657.985081018516</v>
      </c>
      <c r="T377" s="12">
        <f t="shared" si="29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7">
        <f t="shared" si="25"/>
        <v>105.9591836734694</v>
      </c>
      <c r="P378" s="8">
        <f>(E378/L378)</f>
        <v>54.083333333333336</v>
      </c>
      <c r="Q378" t="str">
        <f t="shared" si="26"/>
        <v>film &amp; video</v>
      </c>
      <c r="R378" t="str">
        <f t="shared" si="27"/>
        <v>documentary</v>
      </c>
      <c r="S378" s="12">
        <f t="shared" si="28"/>
        <v>42576.452731481477</v>
      </c>
      <c r="T378" s="12">
        <f t="shared" si="29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7">
        <f t="shared" si="25"/>
        <v>114.39999999999999</v>
      </c>
      <c r="P379" s="8">
        <f>(E379/L379)</f>
        <v>103.21804511278195</v>
      </c>
      <c r="Q379" t="str">
        <f t="shared" si="26"/>
        <v>film &amp; video</v>
      </c>
      <c r="R379" t="str">
        <f t="shared" si="27"/>
        <v>documentary</v>
      </c>
      <c r="S379" s="12">
        <f t="shared" si="28"/>
        <v>42292.250787037032</v>
      </c>
      <c r="T379" s="12">
        <f t="shared" si="29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7">
        <f t="shared" si="25"/>
        <v>111.76666666666665</v>
      </c>
      <c r="P380" s="8">
        <f>(E380/L380)</f>
        <v>40.397590361445786</v>
      </c>
      <c r="Q380" t="str">
        <f t="shared" si="26"/>
        <v>film &amp; video</v>
      </c>
      <c r="R380" t="str">
        <f t="shared" si="27"/>
        <v>documentary</v>
      </c>
      <c r="S380" s="12">
        <f t="shared" si="28"/>
        <v>42370.571851851855</v>
      </c>
      <c r="T380" s="12">
        <f t="shared" si="29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7">
        <f t="shared" si="25"/>
        <v>116.08000000000001</v>
      </c>
      <c r="P381" s="8">
        <f>(E381/L381)</f>
        <v>116.85906040268456</v>
      </c>
      <c r="Q381" t="str">
        <f t="shared" si="26"/>
        <v>film &amp; video</v>
      </c>
      <c r="R381" t="str">
        <f t="shared" si="27"/>
        <v>documentary</v>
      </c>
      <c r="S381" s="12">
        <f t="shared" si="28"/>
        <v>40987.688333333332</v>
      </c>
      <c r="T381" s="12">
        <f t="shared" si="29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7">
        <f t="shared" si="25"/>
        <v>141.5</v>
      </c>
      <c r="P382" s="8">
        <f>(E382/L382)</f>
        <v>115.51020408163265</v>
      </c>
      <c r="Q382" t="str">
        <f t="shared" si="26"/>
        <v>film &amp; video</v>
      </c>
      <c r="R382" t="str">
        <f t="shared" si="27"/>
        <v>documentary</v>
      </c>
      <c r="S382" s="12">
        <f t="shared" si="28"/>
        <v>42367.719814814816</v>
      </c>
      <c r="T382" s="12">
        <f t="shared" si="29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">
        <f t="shared" si="25"/>
        <v>104.72999999999999</v>
      </c>
      <c r="P383" s="8">
        <f>(E383/L383)</f>
        <v>104.31274900398407</v>
      </c>
      <c r="Q383" t="str">
        <f t="shared" si="26"/>
        <v>film &amp; video</v>
      </c>
      <c r="R383" t="str">
        <f t="shared" si="27"/>
        <v>documentary</v>
      </c>
      <c r="S383" s="12">
        <f t="shared" si="28"/>
        <v>41085.698113425926</v>
      </c>
      <c r="T383" s="12">
        <f t="shared" si="29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7">
        <f t="shared" si="25"/>
        <v>255.83333333333331</v>
      </c>
      <c r="P384" s="8">
        <f>(E384/L384)</f>
        <v>69.772727272727266</v>
      </c>
      <c r="Q384" t="str">
        <f t="shared" si="26"/>
        <v>film &amp; video</v>
      </c>
      <c r="R384" t="str">
        <f t="shared" si="27"/>
        <v>documentary</v>
      </c>
      <c r="S384" s="12">
        <f t="shared" si="28"/>
        <v>41144.709490740745</v>
      </c>
      <c r="T384" s="12">
        <f t="shared" si="29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7">
        <f t="shared" si="25"/>
        <v>206.70670670670671</v>
      </c>
      <c r="P385" s="8">
        <f>(E385/L385)</f>
        <v>43.020833333333336</v>
      </c>
      <c r="Q385" t="str">
        <f t="shared" si="26"/>
        <v>film &amp; video</v>
      </c>
      <c r="R385" t="str">
        <f t="shared" si="27"/>
        <v>documentary</v>
      </c>
      <c r="S385" s="12">
        <f t="shared" si="28"/>
        <v>41755.117581018516</v>
      </c>
      <c r="T385" s="12">
        <f t="shared" si="29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7">
        <f t="shared" si="25"/>
        <v>112.105</v>
      </c>
      <c r="P386" s="8">
        <f>(E386/L386)</f>
        <v>58.540469973890339</v>
      </c>
      <c r="Q386" t="str">
        <f t="shared" si="26"/>
        <v>film &amp; video</v>
      </c>
      <c r="R386" t="str">
        <f t="shared" si="27"/>
        <v>documentary</v>
      </c>
      <c r="S386" s="12">
        <f t="shared" si="28"/>
        <v>41980.781793981485</v>
      </c>
      <c r="T386" s="12">
        <f t="shared" si="29"/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7">
        <f t="shared" ref="O387:O450" si="30">((E387/D387)*100)</f>
        <v>105.982</v>
      </c>
      <c r="P387" s="8">
        <f>(E387/L387)</f>
        <v>111.79535864978902</v>
      </c>
      <c r="Q387" t="str">
        <f t="shared" ref="Q387:Q450" si="31">LEFT(N387,FIND("/",N387)-1)</f>
        <v>film &amp; video</v>
      </c>
      <c r="R387" t="str">
        <f t="shared" ref="R387:R450" si="32">RIGHT(N387,LEN(N387)-FIND("/",N387))</f>
        <v>documentary</v>
      </c>
      <c r="S387" s="12">
        <f t="shared" ref="S387:S450" si="33">(((J387/60)/60)/24)+DATE(1970,1,1)</f>
        <v>41934.584502314814</v>
      </c>
      <c r="T387" s="12">
        <f t="shared" ref="T387:T450" si="34">(((I387/60)/60)/24)+DATE(1970,1,1)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7">
        <f t="shared" si="30"/>
        <v>100.16666666666667</v>
      </c>
      <c r="P388" s="8">
        <f>(E388/L388)</f>
        <v>46.230769230769234</v>
      </c>
      <c r="Q388" t="str">
        <f t="shared" si="31"/>
        <v>film &amp; video</v>
      </c>
      <c r="R388" t="str">
        <f t="shared" si="32"/>
        <v>documentary</v>
      </c>
      <c r="S388" s="12">
        <f t="shared" si="33"/>
        <v>42211.951284722221</v>
      </c>
      <c r="T388" s="12">
        <f t="shared" si="34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7">
        <f t="shared" si="30"/>
        <v>213.98947368421051</v>
      </c>
      <c r="P389" s="8">
        <f>(E389/L389)</f>
        <v>144.69039145907473</v>
      </c>
      <c r="Q389" t="str">
        <f t="shared" si="31"/>
        <v>film &amp; video</v>
      </c>
      <c r="R389" t="str">
        <f t="shared" si="32"/>
        <v>documentary</v>
      </c>
      <c r="S389" s="12">
        <f t="shared" si="33"/>
        <v>42200.67659722222</v>
      </c>
      <c r="T389" s="12">
        <f t="shared" si="34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7">
        <f t="shared" si="30"/>
        <v>126.16000000000001</v>
      </c>
      <c r="P390" s="8">
        <f>(E390/L390)</f>
        <v>88.845070422535215</v>
      </c>
      <c r="Q390" t="str">
        <f t="shared" si="31"/>
        <v>film &amp; video</v>
      </c>
      <c r="R390" t="str">
        <f t="shared" si="32"/>
        <v>documentary</v>
      </c>
      <c r="S390" s="12">
        <f t="shared" si="33"/>
        <v>42549.076157407413</v>
      </c>
      <c r="T390" s="12">
        <f t="shared" si="34"/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7">
        <f t="shared" si="30"/>
        <v>181.53547058823528</v>
      </c>
      <c r="P391" s="8">
        <f>(E391/L391)</f>
        <v>81.75107284768211</v>
      </c>
      <c r="Q391" t="str">
        <f t="shared" si="31"/>
        <v>film &amp; video</v>
      </c>
      <c r="R391" t="str">
        <f t="shared" si="32"/>
        <v>documentary</v>
      </c>
      <c r="S391" s="12">
        <f t="shared" si="33"/>
        <v>41674.063078703701</v>
      </c>
      <c r="T391" s="12">
        <f t="shared" si="34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7">
        <f t="shared" si="30"/>
        <v>100</v>
      </c>
      <c r="P392" s="8">
        <f>(E392/L392)</f>
        <v>71.428571428571431</v>
      </c>
      <c r="Q392" t="str">
        <f t="shared" si="31"/>
        <v>film &amp; video</v>
      </c>
      <c r="R392" t="str">
        <f t="shared" si="32"/>
        <v>documentary</v>
      </c>
      <c r="S392" s="12">
        <f t="shared" si="33"/>
        <v>42112.036712962959</v>
      </c>
      <c r="T392" s="12">
        <f t="shared" si="34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7">
        <f t="shared" si="30"/>
        <v>100.61</v>
      </c>
      <c r="P393" s="8">
        <f>(E393/L393)</f>
        <v>104.25906735751295</v>
      </c>
      <c r="Q393" t="str">
        <f t="shared" si="31"/>
        <v>film &amp; video</v>
      </c>
      <c r="R393" t="str">
        <f t="shared" si="32"/>
        <v>documentary</v>
      </c>
      <c r="S393" s="12">
        <f t="shared" si="33"/>
        <v>40865.042256944449</v>
      </c>
      <c r="T393" s="12">
        <f t="shared" si="34"/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7">
        <f t="shared" si="30"/>
        <v>100.9027027027027</v>
      </c>
      <c r="P394" s="8">
        <f>(E394/L394)</f>
        <v>90.616504854368927</v>
      </c>
      <c r="Q394" t="str">
        <f t="shared" si="31"/>
        <v>film &amp; video</v>
      </c>
      <c r="R394" t="str">
        <f t="shared" si="32"/>
        <v>documentary</v>
      </c>
      <c r="S394" s="12">
        <f t="shared" si="33"/>
        <v>40763.717256944445</v>
      </c>
      <c r="T394" s="12">
        <f t="shared" si="34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7">
        <f t="shared" si="30"/>
        <v>110.446</v>
      </c>
      <c r="P395" s="8">
        <f>(E395/L395)</f>
        <v>157.33048433048432</v>
      </c>
      <c r="Q395" t="str">
        <f t="shared" si="31"/>
        <v>film &amp; video</v>
      </c>
      <c r="R395" t="str">
        <f t="shared" si="32"/>
        <v>documentary</v>
      </c>
      <c r="S395" s="12">
        <f t="shared" si="33"/>
        <v>41526.708935185183</v>
      </c>
      <c r="T395" s="12">
        <f t="shared" si="34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7">
        <f t="shared" si="30"/>
        <v>111.8936170212766</v>
      </c>
      <c r="P396" s="8">
        <f>(E396/L396)</f>
        <v>105.18</v>
      </c>
      <c r="Q396" t="str">
        <f t="shared" si="31"/>
        <v>film &amp; video</v>
      </c>
      <c r="R396" t="str">
        <f t="shared" si="32"/>
        <v>documentary</v>
      </c>
      <c r="S396" s="12">
        <f t="shared" si="33"/>
        <v>42417.818078703705</v>
      </c>
      <c r="T396" s="12">
        <f t="shared" si="34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">
        <f t="shared" si="30"/>
        <v>108.04450000000001</v>
      </c>
      <c r="P397" s="8">
        <f>(E397/L397)</f>
        <v>58.719836956521746</v>
      </c>
      <c r="Q397" t="str">
        <f t="shared" si="31"/>
        <v>film &amp; video</v>
      </c>
      <c r="R397" t="str">
        <f t="shared" si="32"/>
        <v>documentary</v>
      </c>
      <c r="S397" s="12">
        <f t="shared" si="33"/>
        <v>40990.909259259257</v>
      </c>
      <c r="T397" s="12">
        <f t="shared" si="34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7">
        <f t="shared" si="30"/>
        <v>106.66666666666667</v>
      </c>
      <c r="P398" s="8">
        <f>(E398/L398)</f>
        <v>81.632653061224488</v>
      </c>
      <c r="Q398" t="str">
        <f t="shared" si="31"/>
        <v>film &amp; video</v>
      </c>
      <c r="R398" t="str">
        <f t="shared" si="32"/>
        <v>documentary</v>
      </c>
      <c r="S398" s="12">
        <f t="shared" si="33"/>
        <v>41082.564884259256</v>
      </c>
      <c r="T398" s="12">
        <f t="shared" si="34"/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7">
        <f t="shared" si="30"/>
        <v>103.90027322404372</v>
      </c>
      <c r="P399" s="8">
        <f>(E399/L399)</f>
        <v>56.460043668122275</v>
      </c>
      <c r="Q399" t="str">
        <f t="shared" si="31"/>
        <v>film &amp; video</v>
      </c>
      <c r="R399" t="str">
        <f t="shared" si="32"/>
        <v>documentary</v>
      </c>
      <c r="S399" s="12">
        <f t="shared" si="33"/>
        <v>40379.776435185187</v>
      </c>
      <c r="T399" s="12">
        <f t="shared" si="34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7">
        <f t="shared" si="30"/>
        <v>125.16000000000001</v>
      </c>
      <c r="P400" s="8">
        <f>(E400/L400)</f>
        <v>140.1044776119403</v>
      </c>
      <c r="Q400" t="str">
        <f t="shared" si="31"/>
        <v>film &amp; video</v>
      </c>
      <c r="R400" t="str">
        <f t="shared" si="32"/>
        <v>documentary</v>
      </c>
      <c r="S400" s="12">
        <f t="shared" si="33"/>
        <v>42078.793124999997</v>
      </c>
      <c r="T400" s="12">
        <f t="shared" si="34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7">
        <f t="shared" si="30"/>
        <v>106.80499999999999</v>
      </c>
      <c r="P401" s="8">
        <f>(E401/L401)</f>
        <v>224.85263157894738</v>
      </c>
      <c r="Q401" t="str">
        <f t="shared" si="31"/>
        <v>film &amp; video</v>
      </c>
      <c r="R401" t="str">
        <f t="shared" si="32"/>
        <v>documentary</v>
      </c>
      <c r="S401" s="12">
        <f t="shared" si="33"/>
        <v>42687.875775462962</v>
      </c>
      <c r="T401" s="12">
        <f t="shared" si="34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7">
        <f t="shared" si="30"/>
        <v>112.30249999999999</v>
      </c>
      <c r="P402" s="8">
        <f>(E402/L402)</f>
        <v>181.13306451612902</v>
      </c>
      <c r="Q402" t="str">
        <f t="shared" si="31"/>
        <v>film &amp; video</v>
      </c>
      <c r="R402" t="str">
        <f t="shared" si="32"/>
        <v>documentary</v>
      </c>
      <c r="S402" s="12">
        <f t="shared" si="33"/>
        <v>41745.635960648149</v>
      </c>
      <c r="T402" s="12">
        <f t="shared" si="34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7">
        <f t="shared" si="30"/>
        <v>103.812</v>
      </c>
      <c r="P403" s="8">
        <f>(E403/L403)</f>
        <v>711.04109589041093</v>
      </c>
      <c r="Q403" t="str">
        <f t="shared" si="31"/>
        <v>film &amp; video</v>
      </c>
      <c r="R403" t="str">
        <f t="shared" si="32"/>
        <v>documentary</v>
      </c>
      <c r="S403" s="12">
        <f t="shared" si="33"/>
        <v>40732.842245370368</v>
      </c>
      <c r="T403" s="12">
        <f t="shared" si="34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7">
        <f t="shared" si="30"/>
        <v>141.65</v>
      </c>
      <c r="P404" s="8">
        <f>(E404/L404)</f>
        <v>65.883720930232556</v>
      </c>
      <c r="Q404" t="str">
        <f t="shared" si="31"/>
        <v>film &amp; video</v>
      </c>
      <c r="R404" t="str">
        <f t="shared" si="32"/>
        <v>documentary</v>
      </c>
      <c r="S404" s="12">
        <f t="shared" si="33"/>
        <v>42292.539548611108</v>
      </c>
      <c r="T404" s="12">
        <f t="shared" si="34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7">
        <f t="shared" si="30"/>
        <v>105.25999999999999</v>
      </c>
      <c r="P405" s="8">
        <f>(E405/L405)</f>
        <v>75.185714285714283</v>
      </c>
      <c r="Q405" t="str">
        <f t="shared" si="31"/>
        <v>film &amp; video</v>
      </c>
      <c r="R405" t="str">
        <f t="shared" si="32"/>
        <v>documentary</v>
      </c>
      <c r="S405" s="12">
        <f t="shared" si="33"/>
        <v>40718.310659722221</v>
      </c>
      <c r="T405" s="12">
        <f t="shared" si="34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7">
        <f t="shared" si="30"/>
        <v>103.09142857142857</v>
      </c>
      <c r="P406" s="8">
        <f>(E406/L406)</f>
        <v>133.14391143911439</v>
      </c>
      <c r="Q406" t="str">
        <f t="shared" si="31"/>
        <v>film &amp; video</v>
      </c>
      <c r="R406" t="str">
        <f t="shared" si="32"/>
        <v>documentary</v>
      </c>
      <c r="S406" s="12">
        <f t="shared" si="33"/>
        <v>41646.628032407411</v>
      </c>
      <c r="T406" s="12">
        <f t="shared" si="34"/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7">
        <f t="shared" si="30"/>
        <v>107.65957446808511</v>
      </c>
      <c r="P407" s="8">
        <f>(E407/L407)</f>
        <v>55.2</v>
      </c>
      <c r="Q407" t="str">
        <f t="shared" si="31"/>
        <v>film &amp; video</v>
      </c>
      <c r="R407" t="str">
        <f t="shared" si="32"/>
        <v>documentary</v>
      </c>
      <c r="S407" s="12">
        <f t="shared" si="33"/>
        <v>41674.08494212963</v>
      </c>
      <c r="T407" s="12">
        <f t="shared" si="34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7">
        <f t="shared" si="30"/>
        <v>107.70464285714286</v>
      </c>
      <c r="P408" s="8">
        <f>(E408/L408)</f>
        <v>86.163714285714292</v>
      </c>
      <c r="Q408" t="str">
        <f t="shared" si="31"/>
        <v>film &amp; video</v>
      </c>
      <c r="R408" t="str">
        <f t="shared" si="32"/>
        <v>documentary</v>
      </c>
      <c r="S408" s="12">
        <f t="shared" si="33"/>
        <v>40638.162465277775</v>
      </c>
      <c r="T408" s="12">
        <f t="shared" si="34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7">
        <f t="shared" si="30"/>
        <v>101.55000000000001</v>
      </c>
      <c r="P409" s="8">
        <f>(E409/L409)</f>
        <v>92.318181818181813</v>
      </c>
      <c r="Q409" t="str">
        <f t="shared" si="31"/>
        <v>film &amp; video</v>
      </c>
      <c r="R409" t="str">
        <f t="shared" si="32"/>
        <v>documentary</v>
      </c>
      <c r="S409" s="12">
        <f t="shared" si="33"/>
        <v>40806.870949074073</v>
      </c>
      <c r="T409" s="12">
        <f t="shared" si="34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7">
        <f t="shared" si="30"/>
        <v>101.43766666666667</v>
      </c>
      <c r="P410" s="8">
        <f>(E410/L410)</f>
        <v>160.16473684210527</v>
      </c>
      <c r="Q410" t="str">
        <f t="shared" si="31"/>
        <v>film &amp; video</v>
      </c>
      <c r="R410" t="str">
        <f t="shared" si="32"/>
        <v>documentary</v>
      </c>
      <c r="S410" s="12">
        <f t="shared" si="33"/>
        <v>41543.735995370371</v>
      </c>
      <c r="T410" s="12">
        <f t="shared" si="34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7">
        <f t="shared" si="30"/>
        <v>136.80000000000001</v>
      </c>
      <c r="P411" s="8">
        <f>(E411/L411)</f>
        <v>45.6</v>
      </c>
      <c r="Q411" t="str">
        <f t="shared" si="31"/>
        <v>film &amp; video</v>
      </c>
      <c r="R411" t="str">
        <f t="shared" si="32"/>
        <v>documentary</v>
      </c>
      <c r="S411" s="12">
        <f t="shared" si="33"/>
        <v>42543.862777777773</v>
      </c>
      <c r="T411" s="12">
        <f t="shared" si="34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7">
        <f t="shared" si="30"/>
        <v>128.29999999999998</v>
      </c>
      <c r="P412" s="8">
        <f>(E412/L412)</f>
        <v>183.28571428571428</v>
      </c>
      <c r="Q412" t="str">
        <f t="shared" si="31"/>
        <v>film &amp; video</v>
      </c>
      <c r="R412" t="str">
        <f t="shared" si="32"/>
        <v>documentary</v>
      </c>
      <c r="S412" s="12">
        <f t="shared" si="33"/>
        <v>42113.981446759266</v>
      </c>
      <c r="T412" s="12">
        <f t="shared" si="34"/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7">
        <f t="shared" si="30"/>
        <v>101.05</v>
      </c>
      <c r="P413" s="8">
        <f>(E413/L413)</f>
        <v>125.78838174273859</v>
      </c>
      <c r="Q413" t="str">
        <f t="shared" si="31"/>
        <v>film &amp; video</v>
      </c>
      <c r="R413" t="str">
        <f t="shared" si="32"/>
        <v>documentary</v>
      </c>
      <c r="S413" s="12">
        <f t="shared" si="33"/>
        <v>41598.17597222222</v>
      </c>
      <c r="T413" s="12">
        <f t="shared" si="34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7">
        <f t="shared" si="30"/>
        <v>126.84</v>
      </c>
      <c r="P414" s="8">
        <f>(E414/L414)</f>
        <v>57.654545454545456</v>
      </c>
      <c r="Q414" t="str">
        <f t="shared" si="31"/>
        <v>film &amp; video</v>
      </c>
      <c r="R414" t="str">
        <f t="shared" si="32"/>
        <v>documentary</v>
      </c>
      <c r="S414" s="12">
        <f t="shared" si="33"/>
        <v>41099.742800925924</v>
      </c>
      <c r="T414" s="12">
        <f t="shared" si="34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7">
        <f t="shared" si="30"/>
        <v>105.0859375</v>
      </c>
      <c r="P415" s="8">
        <f>(E415/L415)</f>
        <v>78.660818713450297</v>
      </c>
      <c r="Q415" t="str">
        <f t="shared" si="31"/>
        <v>film &amp; video</v>
      </c>
      <c r="R415" t="str">
        <f t="shared" si="32"/>
        <v>documentary</v>
      </c>
      <c r="S415" s="12">
        <f t="shared" si="33"/>
        <v>41079.877442129626</v>
      </c>
      <c r="T415" s="12">
        <f t="shared" si="34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7">
        <f t="shared" si="30"/>
        <v>102.85405405405406</v>
      </c>
      <c r="P416" s="8">
        <f>(E416/L416)</f>
        <v>91.480769230769226</v>
      </c>
      <c r="Q416" t="str">
        <f t="shared" si="31"/>
        <v>film &amp; video</v>
      </c>
      <c r="R416" t="str">
        <f t="shared" si="32"/>
        <v>documentary</v>
      </c>
      <c r="S416" s="12">
        <f t="shared" si="33"/>
        <v>41529.063252314816</v>
      </c>
      <c r="T416" s="12">
        <f t="shared" si="34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7">
        <f t="shared" si="30"/>
        <v>102.14714285714285</v>
      </c>
      <c r="P417" s="8">
        <f>(E417/L417)</f>
        <v>68.09809523809524</v>
      </c>
      <c r="Q417" t="str">
        <f t="shared" si="31"/>
        <v>film &amp; video</v>
      </c>
      <c r="R417" t="str">
        <f t="shared" si="32"/>
        <v>documentary</v>
      </c>
      <c r="S417" s="12">
        <f t="shared" si="33"/>
        <v>41904.851875</v>
      </c>
      <c r="T417" s="12">
        <f t="shared" si="34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7">
        <f t="shared" si="30"/>
        <v>120.21700000000001</v>
      </c>
      <c r="P418" s="8">
        <f>(E418/L418)</f>
        <v>48.086800000000004</v>
      </c>
      <c r="Q418" t="str">
        <f t="shared" si="31"/>
        <v>film &amp; video</v>
      </c>
      <c r="R418" t="str">
        <f t="shared" si="32"/>
        <v>documentary</v>
      </c>
      <c r="S418" s="12">
        <f t="shared" si="33"/>
        <v>41648.396192129629</v>
      </c>
      <c r="T418" s="12">
        <f t="shared" si="34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7">
        <f t="shared" si="30"/>
        <v>100.24761904761905</v>
      </c>
      <c r="P419" s="8">
        <f>(E419/L419)</f>
        <v>202.42307692307693</v>
      </c>
      <c r="Q419" t="str">
        <f t="shared" si="31"/>
        <v>film &amp; video</v>
      </c>
      <c r="R419" t="str">
        <f t="shared" si="32"/>
        <v>documentary</v>
      </c>
      <c r="S419" s="12">
        <f t="shared" si="33"/>
        <v>41360.970601851855</v>
      </c>
      <c r="T419" s="12">
        <f t="shared" si="34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7">
        <f t="shared" si="30"/>
        <v>100.63392857142857</v>
      </c>
      <c r="P420" s="8">
        <f>(E420/L420)</f>
        <v>216.75</v>
      </c>
      <c r="Q420" t="str">
        <f t="shared" si="31"/>
        <v>film &amp; video</v>
      </c>
      <c r="R420" t="str">
        <f t="shared" si="32"/>
        <v>documentary</v>
      </c>
      <c r="S420" s="12">
        <f t="shared" si="33"/>
        <v>42178.282372685186</v>
      </c>
      <c r="T420" s="12">
        <f t="shared" si="34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7">
        <f t="shared" si="30"/>
        <v>100.4375</v>
      </c>
      <c r="P421" s="8">
        <f>(E421/L421)</f>
        <v>110.06849315068493</v>
      </c>
      <c r="Q421" t="str">
        <f t="shared" si="31"/>
        <v>film &amp; video</v>
      </c>
      <c r="R421" t="str">
        <f t="shared" si="32"/>
        <v>documentary</v>
      </c>
      <c r="S421" s="12">
        <f t="shared" si="33"/>
        <v>41394.842442129629</v>
      </c>
      <c r="T421" s="12">
        <f t="shared" si="34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7">
        <f t="shared" si="30"/>
        <v>0.43939393939393934</v>
      </c>
      <c r="P422" s="8">
        <f>(E422/L422)</f>
        <v>4.833333333333333</v>
      </c>
      <c r="Q422" t="str">
        <f t="shared" si="31"/>
        <v>film &amp; video</v>
      </c>
      <c r="R422" t="str">
        <f t="shared" si="32"/>
        <v>animation</v>
      </c>
      <c r="S422" s="12">
        <f t="shared" si="33"/>
        <v>41682.23646990741</v>
      </c>
      <c r="T422" s="12">
        <f t="shared" si="34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7">
        <f t="shared" si="30"/>
        <v>2.0066666666666668</v>
      </c>
      <c r="P423" s="8">
        <f>(E423/L423)</f>
        <v>50.166666666666664</v>
      </c>
      <c r="Q423" t="str">
        <f t="shared" si="31"/>
        <v>film &amp; video</v>
      </c>
      <c r="R423" t="str">
        <f t="shared" si="32"/>
        <v>animation</v>
      </c>
      <c r="S423" s="12">
        <f t="shared" si="33"/>
        <v>42177.491388888884</v>
      </c>
      <c r="T423" s="12">
        <f t="shared" si="34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7">
        <f t="shared" si="30"/>
        <v>1.075</v>
      </c>
      <c r="P424" s="8">
        <f>(E424/L424)</f>
        <v>35.833333333333336</v>
      </c>
      <c r="Q424" t="str">
        <f t="shared" si="31"/>
        <v>film &amp; video</v>
      </c>
      <c r="R424" t="str">
        <f t="shared" si="32"/>
        <v>animation</v>
      </c>
      <c r="S424" s="12">
        <f t="shared" si="33"/>
        <v>41863.260381944441</v>
      </c>
      <c r="T424" s="12">
        <f t="shared" si="34"/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7">
        <f t="shared" si="30"/>
        <v>0.76500000000000001</v>
      </c>
      <c r="P425" s="8">
        <f>(E425/L425)</f>
        <v>11.76923076923077</v>
      </c>
      <c r="Q425" t="str">
        <f t="shared" si="31"/>
        <v>film &amp; video</v>
      </c>
      <c r="R425" t="str">
        <f t="shared" si="32"/>
        <v>animation</v>
      </c>
      <c r="S425" s="12">
        <f t="shared" si="33"/>
        <v>41400.92627314815</v>
      </c>
      <c r="T425" s="12">
        <f t="shared" si="34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7">
        <f t="shared" si="30"/>
        <v>6.7966666666666677</v>
      </c>
      <c r="P426" s="8">
        <f>(E426/L426)</f>
        <v>40.78</v>
      </c>
      <c r="Q426" t="str">
        <f t="shared" si="31"/>
        <v>film &amp; video</v>
      </c>
      <c r="R426" t="str">
        <f t="shared" si="32"/>
        <v>animation</v>
      </c>
      <c r="S426" s="12">
        <f t="shared" si="33"/>
        <v>40934.376145833332</v>
      </c>
      <c r="T426" s="12">
        <f t="shared" si="34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7">
        <f t="shared" si="30"/>
        <v>1.2E-2</v>
      </c>
      <c r="P427" s="8">
        <f>(E427/L427)</f>
        <v>3</v>
      </c>
      <c r="Q427" t="str">
        <f t="shared" si="31"/>
        <v>film &amp; video</v>
      </c>
      <c r="R427" t="str">
        <f t="shared" si="32"/>
        <v>animation</v>
      </c>
      <c r="S427" s="12">
        <f t="shared" si="33"/>
        <v>42275.861157407402</v>
      </c>
      <c r="T427" s="12">
        <f t="shared" si="34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7">
        <f t="shared" si="30"/>
        <v>1.3299999999999998</v>
      </c>
      <c r="P428" s="8">
        <f>(E428/L428)</f>
        <v>16.625</v>
      </c>
      <c r="Q428" t="str">
        <f t="shared" si="31"/>
        <v>film &amp; video</v>
      </c>
      <c r="R428" t="str">
        <f t="shared" si="32"/>
        <v>animation</v>
      </c>
      <c r="S428" s="12">
        <f t="shared" si="33"/>
        <v>42400.711967592593</v>
      </c>
      <c r="T428" s="12">
        <f t="shared" si="34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7">
        <f t="shared" si="30"/>
        <v>0</v>
      </c>
      <c r="P429" s="8" t="e">
        <f>(E429/L429)</f>
        <v>#DIV/0!</v>
      </c>
      <c r="Q429" t="str">
        <f t="shared" si="31"/>
        <v>film &amp; video</v>
      </c>
      <c r="R429" t="str">
        <f t="shared" si="32"/>
        <v>animation</v>
      </c>
      <c r="S429" s="12">
        <f t="shared" si="33"/>
        <v>42285.909027777772</v>
      </c>
      <c r="T429" s="12">
        <f t="shared" si="34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7">
        <f t="shared" si="30"/>
        <v>5.6333333333333329</v>
      </c>
      <c r="P430" s="8">
        <f>(E430/L430)</f>
        <v>52</v>
      </c>
      <c r="Q430" t="str">
        <f t="shared" si="31"/>
        <v>film &amp; video</v>
      </c>
      <c r="R430" t="str">
        <f t="shared" si="32"/>
        <v>animation</v>
      </c>
      <c r="S430" s="12">
        <f t="shared" si="33"/>
        <v>41778.766724537039</v>
      </c>
      <c r="T430" s="12">
        <f t="shared" si="34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7">
        <f t="shared" si="30"/>
        <v>0</v>
      </c>
      <c r="P431" s="8" t="e">
        <f>(E431/L431)</f>
        <v>#DIV/0!</v>
      </c>
      <c r="Q431" t="str">
        <f t="shared" si="31"/>
        <v>film &amp; video</v>
      </c>
      <c r="R431" t="str">
        <f t="shared" si="32"/>
        <v>animation</v>
      </c>
      <c r="S431" s="12">
        <f t="shared" si="33"/>
        <v>40070.901412037041</v>
      </c>
      <c r="T431" s="12">
        <f t="shared" si="34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7">
        <f t="shared" si="30"/>
        <v>2.4</v>
      </c>
      <c r="P432" s="8">
        <f>(E432/L432)</f>
        <v>4.8</v>
      </c>
      <c r="Q432" t="str">
        <f t="shared" si="31"/>
        <v>film &amp; video</v>
      </c>
      <c r="R432" t="str">
        <f t="shared" si="32"/>
        <v>animation</v>
      </c>
      <c r="S432" s="12">
        <f t="shared" si="33"/>
        <v>41513.107256944444</v>
      </c>
      <c r="T432" s="12">
        <f t="shared" si="34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7">
        <f t="shared" si="30"/>
        <v>13.833333333333334</v>
      </c>
      <c r="P433" s="8">
        <f>(E433/L433)</f>
        <v>51.875</v>
      </c>
      <c r="Q433" t="str">
        <f t="shared" si="31"/>
        <v>film &amp; video</v>
      </c>
      <c r="R433" t="str">
        <f t="shared" si="32"/>
        <v>animation</v>
      </c>
      <c r="S433" s="12">
        <f t="shared" si="33"/>
        <v>42526.871331018512</v>
      </c>
      <c r="T433" s="12">
        <f t="shared" si="34"/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7">
        <f t="shared" si="30"/>
        <v>9.5</v>
      </c>
      <c r="P434" s="8">
        <f>(E434/L434)</f>
        <v>71.25</v>
      </c>
      <c r="Q434" t="str">
        <f t="shared" si="31"/>
        <v>film &amp; video</v>
      </c>
      <c r="R434" t="str">
        <f t="shared" si="32"/>
        <v>animation</v>
      </c>
      <c r="S434" s="12">
        <f t="shared" si="33"/>
        <v>42238.726631944446</v>
      </c>
      <c r="T434" s="12">
        <f t="shared" si="34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7">
        <f t="shared" si="30"/>
        <v>0</v>
      </c>
      <c r="P435" s="8" t="e">
        <f>(E435/L435)</f>
        <v>#DIV/0!</v>
      </c>
      <c r="Q435" t="str">
        <f t="shared" si="31"/>
        <v>film &amp; video</v>
      </c>
      <c r="R435" t="str">
        <f t="shared" si="32"/>
        <v>animation</v>
      </c>
      <c r="S435" s="12">
        <f t="shared" si="33"/>
        <v>42228.629884259266</v>
      </c>
      <c r="T435" s="12">
        <f t="shared" si="34"/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7">
        <f t="shared" si="30"/>
        <v>5</v>
      </c>
      <c r="P436" s="8">
        <f>(E436/L436)</f>
        <v>62.5</v>
      </c>
      <c r="Q436" t="str">
        <f t="shared" si="31"/>
        <v>film &amp; video</v>
      </c>
      <c r="R436" t="str">
        <f t="shared" si="32"/>
        <v>animation</v>
      </c>
      <c r="S436" s="12">
        <f t="shared" si="33"/>
        <v>41576.834513888891</v>
      </c>
      <c r="T436" s="12">
        <f t="shared" si="34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7">
        <f t="shared" si="30"/>
        <v>2.7272727272727275E-3</v>
      </c>
      <c r="P437" s="8">
        <f>(E437/L437)</f>
        <v>1</v>
      </c>
      <c r="Q437" t="str">
        <f t="shared" si="31"/>
        <v>film &amp; video</v>
      </c>
      <c r="R437" t="str">
        <f t="shared" si="32"/>
        <v>animation</v>
      </c>
      <c r="S437" s="12">
        <f t="shared" si="33"/>
        <v>41500.747453703705</v>
      </c>
      <c r="T437" s="12">
        <f t="shared" si="34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7">
        <f t="shared" si="30"/>
        <v>0</v>
      </c>
      <c r="P438" s="8" t="e">
        <f>(E438/L438)</f>
        <v>#DIV/0!</v>
      </c>
      <c r="Q438" t="str">
        <f t="shared" si="31"/>
        <v>film &amp; video</v>
      </c>
      <c r="R438" t="str">
        <f t="shared" si="32"/>
        <v>animation</v>
      </c>
      <c r="S438" s="12">
        <f t="shared" si="33"/>
        <v>41456.36241898148</v>
      </c>
      <c r="T438" s="12">
        <f t="shared" si="34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7">
        <f t="shared" si="30"/>
        <v>0</v>
      </c>
      <c r="P439" s="8" t="e">
        <f>(E439/L439)</f>
        <v>#DIV/0!</v>
      </c>
      <c r="Q439" t="str">
        <f t="shared" si="31"/>
        <v>film &amp; video</v>
      </c>
      <c r="R439" t="str">
        <f t="shared" si="32"/>
        <v>animation</v>
      </c>
      <c r="S439" s="12">
        <f t="shared" si="33"/>
        <v>42591.31858796296</v>
      </c>
      <c r="T439" s="12">
        <f t="shared" si="34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7">
        <f t="shared" si="30"/>
        <v>9.379999999999999</v>
      </c>
      <c r="P440" s="8">
        <f>(E440/L440)</f>
        <v>170.54545454545453</v>
      </c>
      <c r="Q440" t="str">
        <f t="shared" si="31"/>
        <v>film &amp; video</v>
      </c>
      <c r="R440" t="str">
        <f t="shared" si="32"/>
        <v>animation</v>
      </c>
      <c r="S440" s="12">
        <f t="shared" si="33"/>
        <v>42296.261087962965</v>
      </c>
      <c r="T440" s="12">
        <f t="shared" si="34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7">
        <f t="shared" si="30"/>
        <v>0</v>
      </c>
      <c r="P441" s="8" t="e">
        <f>(E441/L441)</f>
        <v>#DIV/0!</v>
      </c>
      <c r="Q441" t="str">
        <f t="shared" si="31"/>
        <v>film &amp; video</v>
      </c>
      <c r="R441" t="str">
        <f t="shared" si="32"/>
        <v>animation</v>
      </c>
      <c r="S441" s="12">
        <f t="shared" si="33"/>
        <v>41919.761782407404</v>
      </c>
      <c r="T441" s="12">
        <f t="shared" si="34"/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7">
        <f t="shared" si="30"/>
        <v>0.1</v>
      </c>
      <c r="P442" s="8">
        <f>(E442/L442)</f>
        <v>5</v>
      </c>
      <c r="Q442" t="str">
        <f t="shared" si="31"/>
        <v>film &amp; video</v>
      </c>
      <c r="R442" t="str">
        <f t="shared" si="32"/>
        <v>animation</v>
      </c>
      <c r="S442" s="12">
        <f t="shared" si="33"/>
        <v>42423.985567129625</v>
      </c>
      <c r="T442" s="12">
        <f t="shared" si="34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7">
        <f t="shared" si="30"/>
        <v>0</v>
      </c>
      <c r="P443" s="8" t="e">
        <f>(E443/L443)</f>
        <v>#DIV/0!</v>
      </c>
      <c r="Q443" t="str">
        <f t="shared" si="31"/>
        <v>film &amp; video</v>
      </c>
      <c r="R443" t="str">
        <f t="shared" si="32"/>
        <v>animation</v>
      </c>
      <c r="S443" s="12">
        <f t="shared" si="33"/>
        <v>41550.793935185182</v>
      </c>
      <c r="T443" s="12">
        <f t="shared" si="34"/>
        <v>41580.793935185182</v>
      </c>
    </row>
    <row r="444" spans="1:20" ht="15.75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7">
        <f t="shared" si="30"/>
        <v>39.358823529411765</v>
      </c>
      <c r="P444" s="8">
        <f>(E444/L444)</f>
        <v>393.58823529411762</v>
      </c>
      <c r="Q444" t="str">
        <f t="shared" si="31"/>
        <v>film &amp; video</v>
      </c>
      <c r="R444" t="str">
        <f t="shared" si="32"/>
        <v>animation</v>
      </c>
      <c r="S444" s="12">
        <f t="shared" si="33"/>
        <v>42024.888692129629</v>
      </c>
      <c r="T444" s="12">
        <f t="shared" si="34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7">
        <f t="shared" si="30"/>
        <v>0.1</v>
      </c>
      <c r="P445" s="8">
        <f>(E445/L445)</f>
        <v>5</v>
      </c>
      <c r="Q445" t="str">
        <f t="shared" si="31"/>
        <v>film &amp; video</v>
      </c>
      <c r="R445" t="str">
        <f t="shared" si="32"/>
        <v>animation</v>
      </c>
      <c r="S445" s="12">
        <f t="shared" si="33"/>
        <v>41650.015057870369</v>
      </c>
      <c r="T445" s="12">
        <f t="shared" si="34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7">
        <f t="shared" si="30"/>
        <v>5</v>
      </c>
      <c r="P446" s="8">
        <f>(E446/L446)</f>
        <v>50</v>
      </c>
      <c r="Q446" t="str">
        <f t="shared" si="31"/>
        <v>film &amp; video</v>
      </c>
      <c r="R446" t="str">
        <f t="shared" si="32"/>
        <v>animation</v>
      </c>
      <c r="S446" s="12">
        <f t="shared" si="33"/>
        <v>40894.906956018516</v>
      </c>
      <c r="T446" s="12">
        <f t="shared" si="34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7">
        <f t="shared" si="30"/>
        <v>3.3333333333333335E-3</v>
      </c>
      <c r="P447" s="8">
        <f>(E447/L447)</f>
        <v>1</v>
      </c>
      <c r="Q447" t="str">
        <f t="shared" si="31"/>
        <v>film &amp; video</v>
      </c>
      <c r="R447" t="str">
        <f t="shared" si="32"/>
        <v>animation</v>
      </c>
      <c r="S447" s="12">
        <f t="shared" si="33"/>
        <v>42130.335358796292</v>
      </c>
      <c r="T447" s="12">
        <f t="shared" si="34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7">
        <f t="shared" si="30"/>
        <v>7.2952380952380951</v>
      </c>
      <c r="P448" s="8">
        <f>(E448/L448)</f>
        <v>47.875</v>
      </c>
      <c r="Q448" t="str">
        <f t="shared" si="31"/>
        <v>film &amp; video</v>
      </c>
      <c r="R448" t="str">
        <f t="shared" si="32"/>
        <v>animation</v>
      </c>
      <c r="S448" s="12">
        <f t="shared" si="33"/>
        <v>42037.083564814813</v>
      </c>
      <c r="T448" s="12">
        <f t="shared" si="34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7">
        <f t="shared" si="30"/>
        <v>1.6666666666666666E-2</v>
      </c>
      <c r="P449" s="8">
        <f>(E449/L449)</f>
        <v>5</v>
      </c>
      <c r="Q449" t="str">
        <f t="shared" si="31"/>
        <v>film &amp; video</v>
      </c>
      <c r="R449" t="str">
        <f t="shared" si="32"/>
        <v>animation</v>
      </c>
      <c r="S449" s="12">
        <f t="shared" si="33"/>
        <v>41331.555127314816</v>
      </c>
      <c r="T449" s="12">
        <f t="shared" si="34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7">
        <f t="shared" si="30"/>
        <v>3.2804000000000002</v>
      </c>
      <c r="P450" s="8">
        <f>(E450/L450)</f>
        <v>20.502500000000001</v>
      </c>
      <c r="Q450" t="str">
        <f t="shared" si="31"/>
        <v>film &amp; video</v>
      </c>
      <c r="R450" t="str">
        <f t="shared" si="32"/>
        <v>animation</v>
      </c>
      <c r="S450" s="12">
        <f t="shared" si="33"/>
        <v>41753.758043981477</v>
      </c>
      <c r="T450" s="12">
        <f t="shared" si="34"/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7">
        <f t="shared" ref="O451:O514" si="35">((E451/D451)*100)</f>
        <v>2.25</v>
      </c>
      <c r="P451" s="8">
        <f>(E451/L451)</f>
        <v>9</v>
      </c>
      <c r="Q451" t="str">
        <f t="shared" ref="Q451:Q514" si="36">LEFT(N451,FIND("/",N451)-1)</f>
        <v>film &amp; video</v>
      </c>
      <c r="R451" t="str">
        <f t="shared" ref="R451:R514" si="37">RIGHT(N451,LEN(N451)-FIND("/",N451))</f>
        <v>animation</v>
      </c>
      <c r="S451" s="12">
        <f t="shared" ref="S451:S514" si="38">(((J451/60)/60)/24)+DATE(1970,1,1)</f>
        <v>41534.568113425928</v>
      </c>
      <c r="T451" s="12">
        <f t="shared" ref="T451:T514" si="39">(((I451/60)/60)/24)+DATE(1970,1,1)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7">
        <f t="shared" si="35"/>
        <v>0.79200000000000004</v>
      </c>
      <c r="P452" s="8">
        <f>(E452/L452)</f>
        <v>56.571428571428569</v>
      </c>
      <c r="Q452" t="str">
        <f t="shared" si="36"/>
        <v>film &amp; video</v>
      </c>
      <c r="R452" t="str">
        <f t="shared" si="37"/>
        <v>animation</v>
      </c>
      <c r="S452" s="12">
        <f t="shared" si="38"/>
        <v>41654.946759259255</v>
      </c>
      <c r="T452" s="12">
        <f t="shared" si="39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7">
        <f t="shared" si="35"/>
        <v>0</v>
      </c>
      <c r="P453" s="8" t="e">
        <f>(E453/L453)</f>
        <v>#DIV/0!</v>
      </c>
      <c r="Q453" t="str">
        <f t="shared" si="36"/>
        <v>film &amp; video</v>
      </c>
      <c r="R453" t="str">
        <f t="shared" si="37"/>
        <v>animation</v>
      </c>
      <c r="S453" s="12">
        <f t="shared" si="38"/>
        <v>41634.715173611112</v>
      </c>
      <c r="T453" s="12">
        <f t="shared" si="39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7">
        <f t="shared" si="35"/>
        <v>64</v>
      </c>
      <c r="P454" s="8">
        <f>(E454/L454)</f>
        <v>40</v>
      </c>
      <c r="Q454" t="str">
        <f t="shared" si="36"/>
        <v>film &amp; video</v>
      </c>
      <c r="R454" t="str">
        <f t="shared" si="37"/>
        <v>animation</v>
      </c>
      <c r="S454" s="12">
        <f t="shared" si="38"/>
        <v>42107.703877314809</v>
      </c>
      <c r="T454" s="12">
        <f t="shared" si="39"/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7">
        <f t="shared" si="35"/>
        <v>2.7404479578392621E-2</v>
      </c>
      <c r="P455" s="8">
        <f>(E455/L455)</f>
        <v>13</v>
      </c>
      <c r="Q455" t="str">
        <f t="shared" si="36"/>
        <v>film &amp; video</v>
      </c>
      <c r="R455" t="str">
        <f t="shared" si="37"/>
        <v>animation</v>
      </c>
      <c r="S455" s="12">
        <f t="shared" si="38"/>
        <v>42038.824988425928</v>
      </c>
      <c r="T455" s="12">
        <f t="shared" si="39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7">
        <f t="shared" si="35"/>
        <v>0.82000000000000006</v>
      </c>
      <c r="P456" s="8">
        <f>(E456/L456)</f>
        <v>16.399999999999999</v>
      </c>
      <c r="Q456" t="str">
        <f t="shared" si="36"/>
        <v>film &amp; video</v>
      </c>
      <c r="R456" t="str">
        <f t="shared" si="37"/>
        <v>animation</v>
      </c>
      <c r="S456" s="12">
        <f t="shared" si="38"/>
        <v>41938.717256944445</v>
      </c>
      <c r="T456" s="12">
        <f t="shared" si="39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7">
        <f t="shared" si="35"/>
        <v>6.9230769230769221E-2</v>
      </c>
      <c r="P457" s="8">
        <f>(E457/L457)</f>
        <v>22.5</v>
      </c>
      <c r="Q457" t="str">
        <f t="shared" si="36"/>
        <v>film &amp; video</v>
      </c>
      <c r="R457" t="str">
        <f t="shared" si="37"/>
        <v>animation</v>
      </c>
      <c r="S457" s="12">
        <f t="shared" si="38"/>
        <v>40971.002569444441</v>
      </c>
      <c r="T457" s="12">
        <f t="shared" si="39"/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7">
        <f t="shared" si="35"/>
        <v>0.68631863186318631</v>
      </c>
      <c r="P458" s="8">
        <f>(E458/L458)</f>
        <v>20.333333333333332</v>
      </c>
      <c r="Q458" t="str">
        <f t="shared" si="36"/>
        <v>film &amp; video</v>
      </c>
      <c r="R458" t="str">
        <f t="shared" si="37"/>
        <v>animation</v>
      </c>
      <c r="S458" s="12">
        <f t="shared" si="38"/>
        <v>41547.694456018515</v>
      </c>
      <c r="T458" s="12">
        <f t="shared" si="39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7">
        <f t="shared" si="35"/>
        <v>0</v>
      </c>
      <c r="P459" s="8" t="e">
        <f>(E459/L459)</f>
        <v>#DIV/0!</v>
      </c>
      <c r="Q459" t="str">
        <f t="shared" si="36"/>
        <v>film &amp; video</v>
      </c>
      <c r="R459" t="str">
        <f t="shared" si="37"/>
        <v>animation</v>
      </c>
      <c r="S459" s="12">
        <f t="shared" si="38"/>
        <v>41837.767500000002</v>
      </c>
      <c r="T459" s="12">
        <f t="shared" si="39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7">
        <f t="shared" si="35"/>
        <v>8.2100000000000009</v>
      </c>
      <c r="P460" s="8">
        <f>(E460/L460)</f>
        <v>16.755102040816325</v>
      </c>
      <c r="Q460" t="str">
        <f t="shared" si="36"/>
        <v>film &amp; video</v>
      </c>
      <c r="R460" t="str">
        <f t="shared" si="37"/>
        <v>animation</v>
      </c>
      <c r="S460" s="12">
        <f t="shared" si="38"/>
        <v>41378.69976851852</v>
      </c>
      <c r="T460" s="12">
        <f t="shared" si="39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7">
        <f t="shared" si="35"/>
        <v>6.4102564102564097E-2</v>
      </c>
      <c r="P461" s="8">
        <f>(E461/L461)</f>
        <v>25</v>
      </c>
      <c r="Q461" t="str">
        <f t="shared" si="36"/>
        <v>film &amp; video</v>
      </c>
      <c r="R461" t="str">
        <f t="shared" si="37"/>
        <v>animation</v>
      </c>
      <c r="S461" s="12">
        <f t="shared" si="38"/>
        <v>40800.6403587963</v>
      </c>
      <c r="T461" s="12">
        <f t="shared" si="39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7">
        <f t="shared" si="35"/>
        <v>0.29411764705882354</v>
      </c>
      <c r="P462" s="8">
        <f>(E462/L462)</f>
        <v>12.5</v>
      </c>
      <c r="Q462" t="str">
        <f t="shared" si="36"/>
        <v>film &amp; video</v>
      </c>
      <c r="R462" t="str">
        <f t="shared" si="37"/>
        <v>animation</v>
      </c>
      <c r="S462" s="12">
        <f t="shared" si="38"/>
        <v>41759.542534722219</v>
      </c>
      <c r="T462" s="12">
        <f t="shared" si="39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7">
        <f t="shared" si="35"/>
        <v>0</v>
      </c>
      <c r="P463" s="8" t="e">
        <f>(E463/L463)</f>
        <v>#DIV/0!</v>
      </c>
      <c r="Q463" t="str">
        <f t="shared" si="36"/>
        <v>film &amp; video</v>
      </c>
      <c r="R463" t="str">
        <f t="shared" si="37"/>
        <v>animation</v>
      </c>
      <c r="S463" s="12">
        <f t="shared" si="38"/>
        <v>41407.84684027778</v>
      </c>
      <c r="T463" s="12">
        <f t="shared" si="39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7">
        <f t="shared" si="35"/>
        <v>0</v>
      </c>
      <c r="P464" s="8" t="e">
        <f>(E464/L464)</f>
        <v>#DIV/0!</v>
      </c>
      <c r="Q464" t="str">
        <f t="shared" si="36"/>
        <v>film &amp; video</v>
      </c>
      <c r="R464" t="str">
        <f t="shared" si="37"/>
        <v>animation</v>
      </c>
      <c r="S464" s="12">
        <f t="shared" si="38"/>
        <v>40705.126631944448</v>
      </c>
      <c r="T464" s="12">
        <f t="shared" si="39"/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7">
        <f t="shared" si="35"/>
        <v>2.2727272727272729</v>
      </c>
      <c r="P465" s="8">
        <f>(E465/L465)</f>
        <v>113.63636363636364</v>
      </c>
      <c r="Q465" t="str">
        <f t="shared" si="36"/>
        <v>film &amp; video</v>
      </c>
      <c r="R465" t="str">
        <f t="shared" si="37"/>
        <v>animation</v>
      </c>
      <c r="S465" s="12">
        <f t="shared" si="38"/>
        <v>40750.710104166668</v>
      </c>
      <c r="T465" s="12">
        <f t="shared" si="39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7">
        <f t="shared" si="35"/>
        <v>9.9009900990099015E-2</v>
      </c>
      <c r="P466" s="8">
        <f>(E466/L466)</f>
        <v>1</v>
      </c>
      <c r="Q466" t="str">
        <f t="shared" si="36"/>
        <v>film &amp; video</v>
      </c>
      <c r="R466" t="str">
        <f t="shared" si="37"/>
        <v>animation</v>
      </c>
      <c r="S466" s="12">
        <f t="shared" si="38"/>
        <v>42488.848784722228</v>
      </c>
      <c r="T466" s="12">
        <f t="shared" si="39"/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7">
        <f t="shared" si="35"/>
        <v>26.953125</v>
      </c>
      <c r="P467" s="8">
        <f>(E467/L467)</f>
        <v>17.25</v>
      </c>
      <c r="Q467" t="str">
        <f t="shared" si="36"/>
        <v>film &amp; video</v>
      </c>
      <c r="R467" t="str">
        <f t="shared" si="37"/>
        <v>animation</v>
      </c>
      <c r="S467" s="12">
        <f t="shared" si="38"/>
        <v>41801.120069444441</v>
      </c>
      <c r="T467" s="12">
        <f t="shared" si="39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7">
        <f t="shared" si="35"/>
        <v>0.76</v>
      </c>
      <c r="P468" s="8">
        <f>(E468/L468)</f>
        <v>15.2</v>
      </c>
      <c r="Q468" t="str">
        <f t="shared" si="36"/>
        <v>film &amp; video</v>
      </c>
      <c r="R468" t="str">
        <f t="shared" si="37"/>
        <v>animation</v>
      </c>
      <c r="S468" s="12">
        <f t="shared" si="38"/>
        <v>41129.942870370374</v>
      </c>
      <c r="T468" s="12">
        <f t="shared" si="39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7">
        <f t="shared" si="35"/>
        <v>21.574999999999999</v>
      </c>
      <c r="P469" s="8">
        <f>(E469/L469)</f>
        <v>110.64102564102564</v>
      </c>
      <c r="Q469" t="str">
        <f t="shared" si="36"/>
        <v>film &amp; video</v>
      </c>
      <c r="R469" t="str">
        <f t="shared" si="37"/>
        <v>animation</v>
      </c>
      <c r="S469" s="12">
        <f t="shared" si="38"/>
        <v>41135.679791666669</v>
      </c>
      <c r="T469" s="12">
        <f t="shared" si="39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7">
        <f t="shared" si="35"/>
        <v>0</v>
      </c>
      <c r="P470" s="8" t="e">
        <f>(E470/L470)</f>
        <v>#DIV/0!</v>
      </c>
      <c r="Q470" t="str">
        <f t="shared" si="36"/>
        <v>film &amp; video</v>
      </c>
      <c r="R470" t="str">
        <f t="shared" si="37"/>
        <v>animation</v>
      </c>
      <c r="S470" s="12">
        <f t="shared" si="38"/>
        <v>41041.167627314811</v>
      </c>
      <c r="T470" s="12">
        <f t="shared" si="39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7">
        <f t="shared" si="35"/>
        <v>0</v>
      </c>
      <c r="P471" s="8" t="e">
        <f>(E471/L471)</f>
        <v>#DIV/0!</v>
      </c>
      <c r="Q471" t="str">
        <f t="shared" si="36"/>
        <v>film &amp; video</v>
      </c>
      <c r="R471" t="str">
        <f t="shared" si="37"/>
        <v>animation</v>
      </c>
      <c r="S471" s="12">
        <f t="shared" si="38"/>
        <v>41827.989861111113</v>
      </c>
      <c r="T471" s="12">
        <f t="shared" si="39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7">
        <f t="shared" si="35"/>
        <v>1.02</v>
      </c>
      <c r="P472" s="8">
        <f>(E472/L472)</f>
        <v>25.5</v>
      </c>
      <c r="Q472" t="str">
        <f t="shared" si="36"/>
        <v>film &amp; video</v>
      </c>
      <c r="R472" t="str">
        <f t="shared" si="37"/>
        <v>animation</v>
      </c>
      <c r="S472" s="12">
        <f t="shared" si="38"/>
        <v>41605.167696759258</v>
      </c>
      <c r="T472" s="12">
        <f t="shared" si="39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7">
        <f t="shared" si="35"/>
        <v>11.892727272727273</v>
      </c>
      <c r="P473" s="8">
        <f>(E473/L473)</f>
        <v>38.476470588235294</v>
      </c>
      <c r="Q473" t="str">
        <f t="shared" si="36"/>
        <v>film &amp; video</v>
      </c>
      <c r="R473" t="str">
        <f t="shared" si="37"/>
        <v>animation</v>
      </c>
      <c r="S473" s="12">
        <f t="shared" si="38"/>
        <v>41703.721979166665</v>
      </c>
      <c r="T473" s="12">
        <f t="shared" si="39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7">
        <f t="shared" si="35"/>
        <v>17.625</v>
      </c>
      <c r="P474" s="8">
        <f>(E474/L474)</f>
        <v>28.2</v>
      </c>
      <c r="Q474" t="str">
        <f t="shared" si="36"/>
        <v>film &amp; video</v>
      </c>
      <c r="R474" t="str">
        <f t="shared" si="37"/>
        <v>animation</v>
      </c>
      <c r="S474" s="12">
        <f t="shared" si="38"/>
        <v>41844.922662037039</v>
      </c>
      <c r="T474" s="12">
        <f t="shared" si="39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7">
        <f t="shared" si="35"/>
        <v>2.87</v>
      </c>
      <c r="P475" s="8">
        <f>(E475/L475)</f>
        <v>61.5</v>
      </c>
      <c r="Q475" t="str">
        <f t="shared" si="36"/>
        <v>film &amp; video</v>
      </c>
      <c r="R475" t="str">
        <f t="shared" si="37"/>
        <v>animation</v>
      </c>
      <c r="S475" s="12">
        <f t="shared" si="38"/>
        <v>41869.698136574072</v>
      </c>
      <c r="T475" s="12">
        <f t="shared" si="39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7">
        <f t="shared" si="35"/>
        <v>3.0303030303030304E-2</v>
      </c>
      <c r="P476" s="8">
        <f>(E476/L476)</f>
        <v>1</v>
      </c>
      <c r="Q476" t="str">
        <f t="shared" si="36"/>
        <v>film &amp; video</v>
      </c>
      <c r="R476" t="str">
        <f t="shared" si="37"/>
        <v>animation</v>
      </c>
      <c r="S476" s="12">
        <f t="shared" si="38"/>
        <v>42753.329039351855</v>
      </c>
      <c r="T476" s="12">
        <f t="shared" si="39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7">
        <f t="shared" si="35"/>
        <v>0</v>
      </c>
      <c r="P477" s="8" t="e">
        <f>(E477/L477)</f>
        <v>#DIV/0!</v>
      </c>
      <c r="Q477" t="str">
        <f t="shared" si="36"/>
        <v>film &amp; video</v>
      </c>
      <c r="R477" t="str">
        <f t="shared" si="37"/>
        <v>animation</v>
      </c>
      <c r="S477" s="12">
        <f t="shared" si="38"/>
        <v>42100.086145833338</v>
      </c>
      <c r="T477" s="12">
        <f t="shared" si="39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7">
        <f t="shared" si="35"/>
        <v>2.230268181818182</v>
      </c>
      <c r="P478" s="8">
        <f>(E478/L478)</f>
        <v>39.569274193548388</v>
      </c>
      <c r="Q478" t="str">
        <f t="shared" si="36"/>
        <v>film &amp; video</v>
      </c>
      <c r="R478" t="str">
        <f t="shared" si="37"/>
        <v>animation</v>
      </c>
      <c r="S478" s="12">
        <f t="shared" si="38"/>
        <v>41757.975011574075</v>
      </c>
      <c r="T478" s="12">
        <f t="shared" si="39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7">
        <f t="shared" si="35"/>
        <v>0</v>
      </c>
      <c r="P479" s="8" t="e">
        <f>(E479/L479)</f>
        <v>#DIV/0!</v>
      </c>
      <c r="Q479" t="str">
        <f t="shared" si="36"/>
        <v>film &amp; video</v>
      </c>
      <c r="R479" t="str">
        <f t="shared" si="37"/>
        <v>animation</v>
      </c>
      <c r="S479" s="12">
        <f t="shared" si="38"/>
        <v>40987.83488425926</v>
      </c>
      <c r="T479" s="12">
        <f t="shared" si="39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7">
        <f t="shared" si="35"/>
        <v>0</v>
      </c>
      <c r="P480" s="8" t="e">
        <f>(E480/L480)</f>
        <v>#DIV/0!</v>
      </c>
      <c r="Q480" t="str">
        <f t="shared" si="36"/>
        <v>film &amp; video</v>
      </c>
      <c r="R480" t="str">
        <f t="shared" si="37"/>
        <v>animation</v>
      </c>
      <c r="S480" s="12">
        <f t="shared" si="38"/>
        <v>42065.910983796297</v>
      </c>
      <c r="T480" s="12">
        <f t="shared" si="39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7">
        <f t="shared" si="35"/>
        <v>32.56</v>
      </c>
      <c r="P481" s="8">
        <f>(E481/L481)</f>
        <v>88.8</v>
      </c>
      <c r="Q481" t="str">
        <f t="shared" si="36"/>
        <v>film &amp; video</v>
      </c>
      <c r="R481" t="str">
        <f t="shared" si="37"/>
        <v>animation</v>
      </c>
      <c r="S481" s="12">
        <f t="shared" si="38"/>
        <v>41904.407812500001</v>
      </c>
      <c r="T481" s="12">
        <f t="shared" si="39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7">
        <f t="shared" si="35"/>
        <v>19.41</v>
      </c>
      <c r="P482" s="8">
        <f>(E482/L482)</f>
        <v>55.457142857142856</v>
      </c>
      <c r="Q482" t="str">
        <f t="shared" si="36"/>
        <v>film &amp; video</v>
      </c>
      <c r="R482" t="str">
        <f t="shared" si="37"/>
        <v>animation</v>
      </c>
      <c r="S482" s="12">
        <f t="shared" si="38"/>
        <v>41465.500173611108</v>
      </c>
      <c r="T482" s="12">
        <f t="shared" si="39"/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7">
        <f t="shared" si="35"/>
        <v>6.1</v>
      </c>
      <c r="P483" s="8">
        <f>(E483/L483)</f>
        <v>87.142857142857139</v>
      </c>
      <c r="Q483" t="str">
        <f t="shared" si="36"/>
        <v>film &amp; video</v>
      </c>
      <c r="R483" t="str">
        <f t="shared" si="37"/>
        <v>animation</v>
      </c>
      <c r="S483" s="12">
        <f t="shared" si="38"/>
        <v>41162.672326388885</v>
      </c>
      <c r="T483" s="12">
        <f t="shared" si="39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7">
        <f t="shared" si="35"/>
        <v>0.1</v>
      </c>
      <c r="P484" s="8">
        <f>(E484/L484)</f>
        <v>10</v>
      </c>
      <c r="Q484" t="str">
        <f t="shared" si="36"/>
        <v>film &amp; video</v>
      </c>
      <c r="R484" t="str">
        <f t="shared" si="37"/>
        <v>animation</v>
      </c>
      <c r="S484" s="12">
        <f t="shared" si="38"/>
        <v>42447.896875000006</v>
      </c>
      <c r="T484" s="12">
        <f t="shared" si="39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7">
        <f t="shared" si="35"/>
        <v>50.2</v>
      </c>
      <c r="P485" s="8">
        <f>(E485/L485)</f>
        <v>51.224489795918366</v>
      </c>
      <c r="Q485" t="str">
        <f t="shared" si="36"/>
        <v>film &amp; video</v>
      </c>
      <c r="R485" t="str">
        <f t="shared" si="37"/>
        <v>animation</v>
      </c>
      <c r="S485" s="12">
        <f t="shared" si="38"/>
        <v>41243.197592592594</v>
      </c>
      <c r="T485" s="12">
        <f t="shared" si="39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7">
        <f t="shared" si="35"/>
        <v>0.18625</v>
      </c>
      <c r="P486" s="8">
        <f>(E486/L486)</f>
        <v>13.545454545454545</v>
      </c>
      <c r="Q486" t="str">
        <f t="shared" si="36"/>
        <v>film &amp; video</v>
      </c>
      <c r="R486" t="str">
        <f t="shared" si="37"/>
        <v>animation</v>
      </c>
      <c r="S486" s="12">
        <f t="shared" si="38"/>
        <v>42272.93949074074</v>
      </c>
      <c r="T486" s="12">
        <f t="shared" si="39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7">
        <f t="shared" si="35"/>
        <v>21.906971229845084</v>
      </c>
      <c r="P487" s="8">
        <f>(E487/L487)</f>
        <v>66.520080000000007</v>
      </c>
      <c r="Q487" t="str">
        <f t="shared" si="36"/>
        <v>film &amp; video</v>
      </c>
      <c r="R487" t="str">
        <f t="shared" si="37"/>
        <v>animation</v>
      </c>
      <c r="S487" s="12">
        <f t="shared" si="38"/>
        <v>41381.50577546296</v>
      </c>
      <c r="T487" s="12">
        <f t="shared" si="39"/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7">
        <f t="shared" si="35"/>
        <v>9.0909090909090905E-3</v>
      </c>
      <c r="P488" s="8">
        <f>(E488/L488)</f>
        <v>50</v>
      </c>
      <c r="Q488" t="str">
        <f t="shared" si="36"/>
        <v>film &amp; video</v>
      </c>
      <c r="R488" t="str">
        <f t="shared" si="37"/>
        <v>animation</v>
      </c>
      <c r="S488" s="12">
        <f t="shared" si="38"/>
        <v>41761.94258101852</v>
      </c>
      <c r="T488" s="12">
        <f t="shared" si="39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7">
        <f t="shared" si="35"/>
        <v>0</v>
      </c>
      <c r="P489" s="8" t="e">
        <f>(E489/L489)</f>
        <v>#DIV/0!</v>
      </c>
      <c r="Q489" t="str">
        <f t="shared" si="36"/>
        <v>film &amp; video</v>
      </c>
      <c r="R489" t="str">
        <f t="shared" si="37"/>
        <v>animation</v>
      </c>
      <c r="S489" s="12">
        <f t="shared" si="38"/>
        <v>42669.594837962963</v>
      </c>
      <c r="T489" s="12">
        <f t="shared" si="39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7">
        <f t="shared" si="35"/>
        <v>0</v>
      </c>
      <c r="P490" s="8" t="e">
        <f>(E490/L490)</f>
        <v>#DIV/0!</v>
      </c>
      <c r="Q490" t="str">
        <f t="shared" si="36"/>
        <v>film &amp; video</v>
      </c>
      <c r="R490" t="str">
        <f t="shared" si="37"/>
        <v>animation</v>
      </c>
      <c r="S490" s="12">
        <f t="shared" si="38"/>
        <v>42714.054398148146</v>
      </c>
      <c r="T490" s="12">
        <f t="shared" si="39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7">
        <f t="shared" si="35"/>
        <v>0.28667813379201834</v>
      </c>
      <c r="P491" s="8">
        <f>(E491/L491)</f>
        <v>71.666666666666671</v>
      </c>
      <c r="Q491" t="str">
        <f t="shared" si="36"/>
        <v>film &amp; video</v>
      </c>
      <c r="R491" t="str">
        <f t="shared" si="37"/>
        <v>animation</v>
      </c>
      <c r="S491" s="12">
        <f t="shared" si="38"/>
        <v>40882.481666666667</v>
      </c>
      <c r="T491" s="12">
        <f t="shared" si="39"/>
        <v>40913.481249999997</v>
      </c>
    </row>
    <row r="492" spans="1:20" ht="15.75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7">
        <f t="shared" si="35"/>
        <v>0</v>
      </c>
      <c r="P492" s="8" t="e">
        <f>(E492/L492)</f>
        <v>#DIV/0!</v>
      </c>
      <c r="Q492" t="str">
        <f t="shared" si="36"/>
        <v>film &amp; video</v>
      </c>
      <c r="R492" t="str">
        <f t="shared" si="37"/>
        <v>animation</v>
      </c>
      <c r="S492" s="12">
        <f t="shared" si="38"/>
        <v>41113.968576388892</v>
      </c>
      <c r="T492" s="12">
        <f t="shared" si="39"/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7">
        <f t="shared" si="35"/>
        <v>0</v>
      </c>
      <c r="P493" s="8" t="e">
        <f>(E493/L493)</f>
        <v>#DIV/0!</v>
      </c>
      <c r="Q493" t="str">
        <f t="shared" si="36"/>
        <v>film &amp; video</v>
      </c>
      <c r="R493" t="str">
        <f t="shared" si="37"/>
        <v>animation</v>
      </c>
      <c r="S493" s="12">
        <f t="shared" si="38"/>
        <v>42366.982627314821</v>
      </c>
      <c r="T493" s="12">
        <f t="shared" si="39"/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7">
        <f t="shared" si="35"/>
        <v>0</v>
      </c>
      <c r="P494" s="8" t="e">
        <f>(E494/L494)</f>
        <v>#DIV/0!</v>
      </c>
      <c r="Q494" t="str">
        <f t="shared" si="36"/>
        <v>film &amp; video</v>
      </c>
      <c r="R494" t="str">
        <f t="shared" si="37"/>
        <v>animation</v>
      </c>
      <c r="S494" s="12">
        <f t="shared" si="38"/>
        <v>42596.03506944445</v>
      </c>
      <c r="T494" s="12">
        <f t="shared" si="39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7">
        <f t="shared" si="35"/>
        <v>0</v>
      </c>
      <c r="P495" s="8" t="e">
        <f>(E495/L495)</f>
        <v>#DIV/0!</v>
      </c>
      <c r="Q495" t="str">
        <f t="shared" si="36"/>
        <v>film &amp; video</v>
      </c>
      <c r="R495" t="str">
        <f t="shared" si="37"/>
        <v>animation</v>
      </c>
      <c r="S495" s="12">
        <f t="shared" si="38"/>
        <v>42114.726134259254</v>
      </c>
      <c r="T495" s="12">
        <f t="shared" si="39"/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7">
        <f t="shared" si="35"/>
        <v>0.155</v>
      </c>
      <c r="P496" s="8">
        <f>(E496/L496)</f>
        <v>10.333333333333334</v>
      </c>
      <c r="Q496" t="str">
        <f t="shared" si="36"/>
        <v>film &amp; video</v>
      </c>
      <c r="R496" t="str">
        <f t="shared" si="37"/>
        <v>animation</v>
      </c>
      <c r="S496" s="12">
        <f t="shared" si="38"/>
        <v>41799.830613425926</v>
      </c>
      <c r="T496" s="12">
        <f t="shared" si="39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7">
        <f t="shared" si="35"/>
        <v>0</v>
      </c>
      <c r="P497" s="8" t="e">
        <f>(E497/L497)</f>
        <v>#DIV/0!</v>
      </c>
      <c r="Q497" t="str">
        <f t="shared" si="36"/>
        <v>film &amp; video</v>
      </c>
      <c r="R497" t="str">
        <f t="shared" si="37"/>
        <v>animation</v>
      </c>
      <c r="S497" s="12">
        <f t="shared" si="38"/>
        <v>42171.827604166669</v>
      </c>
      <c r="T497" s="12">
        <f t="shared" si="39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7">
        <f t="shared" si="35"/>
        <v>1.6666666666666668E-3</v>
      </c>
      <c r="P498" s="8">
        <f>(E498/L498)</f>
        <v>1</v>
      </c>
      <c r="Q498" t="str">
        <f t="shared" si="36"/>
        <v>film &amp; video</v>
      </c>
      <c r="R498" t="str">
        <f t="shared" si="37"/>
        <v>animation</v>
      </c>
      <c r="S498" s="12">
        <f t="shared" si="38"/>
        <v>41620.93141203704</v>
      </c>
      <c r="T498" s="12">
        <f t="shared" si="39"/>
        <v>41680.93141203704</v>
      </c>
    </row>
    <row r="499" spans="1:20" ht="15.75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7">
        <f t="shared" si="35"/>
        <v>0.6696428571428571</v>
      </c>
      <c r="P499" s="8">
        <f>(E499/L499)</f>
        <v>10</v>
      </c>
      <c r="Q499" t="str">
        <f t="shared" si="36"/>
        <v>film &amp; video</v>
      </c>
      <c r="R499" t="str">
        <f t="shared" si="37"/>
        <v>animation</v>
      </c>
      <c r="S499" s="12">
        <f t="shared" si="38"/>
        <v>41945.037789351853</v>
      </c>
      <c r="T499" s="12">
        <f t="shared" si="39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7">
        <f t="shared" si="35"/>
        <v>4.5985132395404564</v>
      </c>
      <c r="P500" s="8">
        <f>(E500/L500)</f>
        <v>136.09090909090909</v>
      </c>
      <c r="Q500" t="str">
        <f t="shared" si="36"/>
        <v>film &amp; video</v>
      </c>
      <c r="R500" t="str">
        <f t="shared" si="37"/>
        <v>animation</v>
      </c>
      <c r="S500" s="12">
        <f t="shared" si="38"/>
        <v>40858.762141203704</v>
      </c>
      <c r="T500" s="12">
        <f t="shared" si="39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7">
        <f t="shared" si="35"/>
        <v>9.5500000000000007</v>
      </c>
      <c r="P501" s="8">
        <f>(E501/L501)</f>
        <v>73.461538461538467</v>
      </c>
      <c r="Q501" t="str">
        <f t="shared" si="36"/>
        <v>film &amp; video</v>
      </c>
      <c r="R501" t="str">
        <f t="shared" si="37"/>
        <v>animation</v>
      </c>
      <c r="S501" s="12">
        <f t="shared" si="38"/>
        <v>40043.895462962959</v>
      </c>
      <c r="T501" s="12">
        <f t="shared" si="39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7">
        <f t="shared" si="35"/>
        <v>3.3076923076923079</v>
      </c>
      <c r="P502" s="8">
        <f>(E502/L502)</f>
        <v>53.75</v>
      </c>
      <c r="Q502" t="str">
        <f t="shared" si="36"/>
        <v>film &amp; video</v>
      </c>
      <c r="R502" t="str">
        <f t="shared" si="37"/>
        <v>animation</v>
      </c>
      <c r="S502" s="12">
        <f t="shared" si="38"/>
        <v>40247.886006944449</v>
      </c>
      <c r="T502" s="12">
        <f t="shared" si="39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7">
        <f t="shared" si="35"/>
        <v>0</v>
      </c>
      <c r="P503" s="8" t="e">
        <f>(E503/L503)</f>
        <v>#DIV/0!</v>
      </c>
      <c r="Q503" t="str">
        <f t="shared" si="36"/>
        <v>film &amp; video</v>
      </c>
      <c r="R503" t="str">
        <f t="shared" si="37"/>
        <v>animation</v>
      </c>
      <c r="S503" s="12">
        <f t="shared" si="38"/>
        <v>40703.234386574077</v>
      </c>
      <c r="T503" s="12">
        <f t="shared" si="39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7">
        <f t="shared" si="35"/>
        <v>1.1499999999999999</v>
      </c>
      <c r="P504" s="8">
        <f>(E504/L504)</f>
        <v>57.5</v>
      </c>
      <c r="Q504" t="str">
        <f t="shared" si="36"/>
        <v>film &amp; video</v>
      </c>
      <c r="R504" t="str">
        <f t="shared" si="37"/>
        <v>animation</v>
      </c>
      <c r="S504" s="12">
        <f t="shared" si="38"/>
        <v>40956.553530092591</v>
      </c>
      <c r="T504" s="12">
        <f t="shared" si="39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7">
        <f t="shared" si="35"/>
        <v>1.7538461538461538</v>
      </c>
      <c r="P505" s="8">
        <f>(E505/L505)</f>
        <v>12.666666666666666</v>
      </c>
      <c r="Q505" t="str">
        <f t="shared" si="36"/>
        <v>film &amp; video</v>
      </c>
      <c r="R505" t="str">
        <f t="shared" si="37"/>
        <v>animation</v>
      </c>
      <c r="S505" s="12">
        <f t="shared" si="38"/>
        <v>41991.526655092588</v>
      </c>
      <c r="T505" s="12">
        <f t="shared" si="39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7">
        <f t="shared" si="35"/>
        <v>1.3673469387755102</v>
      </c>
      <c r="P506" s="8">
        <f>(E506/L506)</f>
        <v>67</v>
      </c>
      <c r="Q506" t="str">
        <f t="shared" si="36"/>
        <v>film &amp; video</v>
      </c>
      <c r="R506" t="str">
        <f t="shared" si="37"/>
        <v>animation</v>
      </c>
      <c r="S506" s="12">
        <f t="shared" si="38"/>
        <v>40949.98364583333</v>
      </c>
      <c r="T506" s="12">
        <f t="shared" si="39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7">
        <f t="shared" si="35"/>
        <v>0.43333333333333329</v>
      </c>
      <c r="P507" s="8">
        <f>(E507/L507)</f>
        <v>3.7142857142857144</v>
      </c>
      <c r="Q507" t="str">
        <f t="shared" si="36"/>
        <v>film &amp; video</v>
      </c>
      <c r="R507" t="str">
        <f t="shared" si="37"/>
        <v>animation</v>
      </c>
      <c r="S507" s="12">
        <f t="shared" si="38"/>
        <v>42318.098217592589</v>
      </c>
      <c r="T507" s="12">
        <f t="shared" si="39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7">
        <f t="shared" si="35"/>
        <v>0.125</v>
      </c>
      <c r="P508" s="8">
        <f>(E508/L508)</f>
        <v>250</v>
      </c>
      <c r="Q508" t="str">
        <f t="shared" si="36"/>
        <v>film &amp; video</v>
      </c>
      <c r="R508" t="str">
        <f t="shared" si="37"/>
        <v>animation</v>
      </c>
      <c r="S508" s="12">
        <f t="shared" si="38"/>
        <v>41466.552314814813</v>
      </c>
      <c r="T508" s="12">
        <f t="shared" si="39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7">
        <f t="shared" si="35"/>
        <v>3.2</v>
      </c>
      <c r="P509" s="8">
        <f>(E509/L509)</f>
        <v>64</v>
      </c>
      <c r="Q509" t="str">
        <f t="shared" si="36"/>
        <v>film &amp; video</v>
      </c>
      <c r="R509" t="str">
        <f t="shared" si="37"/>
        <v>animation</v>
      </c>
      <c r="S509" s="12">
        <f t="shared" si="38"/>
        <v>41156.958993055552</v>
      </c>
      <c r="T509" s="12">
        <f t="shared" si="39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7">
        <f t="shared" si="35"/>
        <v>0.8</v>
      </c>
      <c r="P510" s="8">
        <f>(E510/L510)</f>
        <v>133.33333333333334</v>
      </c>
      <c r="Q510" t="str">
        <f t="shared" si="36"/>
        <v>film &amp; video</v>
      </c>
      <c r="R510" t="str">
        <f t="shared" si="37"/>
        <v>animation</v>
      </c>
      <c r="S510" s="12">
        <f t="shared" si="38"/>
        <v>40995.024317129632</v>
      </c>
      <c r="T510" s="12">
        <f t="shared" si="39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7">
        <f t="shared" si="35"/>
        <v>0.2</v>
      </c>
      <c r="P511" s="8">
        <f>(E511/L511)</f>
        <v>10</v>
      </c>
      <c r="Q511" t="str">
        <f t="shared" si="36"/>
        <v>film &amp; video</v>
      </c>
      <c r="R511" t="str">
        <f t="shared" si="37"/>
        <v>animation</v>
      </c>
      <c r="S511" s="12">
        <f t="shared" si="38"/>
        <v>42153.631597222222</v>
      </c>
      <c r="T511" s="12">
        <f t="shared" si="39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7">
        <f t="shared" si="35"/>
        <v>0</v>
      </c>
      <c r="P512" s="8" t="e">
        <f>(E512/L512)</f>
        <v>#DIV/0!</v>
      </c>
      <c r="Q512" t="str">
        <f t="shared" si="36"/>
        <v>film &amp; video</v>
      </c>
      <c r="R512" t="str">
        <f t="shared" si="37"/>
        <v>animation</v>
      </c>
      <c r="S512" s="12">
        <f t="shared" si="38"/>
        <v>42400.176377314812</v>
      </c>
      <c r="T512" s="12">
        <f t="shared" si="39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7">
        <f t="shared" si="35"/>
        <v>3</v>
      </c>
      <c r="P513" s="8">
        <f>(E513/L513)</f>
        <v>30</v>
      </c>
      <c r="Q513" t="str">
        <f t="shared" si="36"/>
        <v>film &amp; video</v>
      </c>
      <c r="R513" t="str">
        <f t="shared" si="37"/>
        <v>animation</v>
      </c>
      <c r="S513" s="12">
        <f t="shared" si="38"/>
        <v>41340.303032407406</v>
      </c>
      <c r="T513" s="12">
        <f t="shared" si="39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7">
        <f t="shared" si="35"/>
        <v>0.13749999999999998</v>
      </c>
      <c r="P514" s="8">
        <f>(E514/L514)</f>
        <v>5.5</v>
      </c>
      <c r="Q514" t="str">
        <f t="shared" si="36"/>
        <v>film &amp; video</v>
      </c>
      <c r="R514" t="str">
        <f t="shared" si="37"/>
        <v>animation</v>
      </c>
      <c r="S514" s="12">
        <f t="shared" si="38"/>
        <v>42649.742210648154</v>
      </c>
      <c r="T514" s="12">
        <f t="shared" si="39"/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7">
        <f t="shared" ref="O515:O578" si="40">((E515/D515)*100)</f>
        <v>13.923999999999999</v>
      </c>
      <c r="P515" s="8">
        <f>(E515/L515)</f>
        <v>102.38235294117646</v>
      </c>
      <c r="Q515" t="str">
        <f t="shared" ref="Q515:Q578" si="41">LEFT(N515,FIND("/",N515)-1)</f>
        <v>film &amp; video</v>
      </c>
      <c r="R515" t="str">
        <f t="shared" ref="R515:R578" si="42">RIGHT(N515,LEN(N515)-FIND("/",N515))</f>
        <v>animation</v>
      </c>
      <c r="S515" s="12">
        <f t="shared" ref="S515:S578" si="43">(((J515/60)/60)/24)+DATE(1970,1,1)</f>
        <v>42552.653993055559</v>
      </c>
      <c r="T515" s="12">
        <f t="shared" ref="T515:T578" si="44">(((I515/60)/60)/24)+DATE(1970,1,1)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7">
        <f t="shared" si="40"/>
        <v>3.3333333333333335</v>
      </c>
      <c r="P516" s="8">
        <f>(E516/L516)</f>
        <v>16.666666666666668</v>
      </c>
      <c r="Q516" t="str">
        <f t="shared" si="41"/>
        <v>film &amp; video</v>
      </c>
      <c r="R516" t="str">
        <f t="shared" si="42"/>
        <v>animation</v>
      </c>
      <c r="S516" s="12">
        <f t="shared" si="43"/>
        <v>41830.613969907405</v>
      </c>
      <c r="T516" s="12">
        <f t="shared" si="44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7">
        <f t="shared" si="40"/>
        <v>25.41340206185567</v>
      </c>
      <c r="P517" s="8">
        <f>(E517/L517)</f>
        <v>725.02941176470586</v>
      </c>
      <c r="Q517" t="str">
        <f t="shared" si="41"/>
        <v>film &amp; video</v>
      </c>
      <c r="R517" t="str">
        <f t="shared" si="42"/>
        <v>animation</v>
      </c>
      <c r="S517" s="12">
        <f t="shared" si="43"/>
        <v>42327.490752314814</v>
      </c>
      <c r="T517" s="12">
        <f t="shared" si="44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7">
        <f t="shared" si="40"/>
        <v>0</v>
      </c>
      <c r="P518" s="8" t="e">
        <f>(E518/L518)</f>
        <v>#DIV/0!</v>
      </c>
      <c r="Q518" t="str">
        <f t="shared" si="41"/>
        <v>film &amp; video</v>
      </c>
      <c r="R518" t="str">
        <f t="shared" si="42"/>
        <v>animation</v>
      </c>
      <c r="S518" s="12">
        <f t="shared" si="43"/>
        <v>42091.778703703705</v>
      </c>
      <c r="T518" s="12">
        <f t="shared" si="44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7">
        <f t="shared" si="40"/>
        <v>1.3666666666666667</v>
      </c>
      <c r="P519" s="8">
        <f>(E519/L519)</f>
        <v>68.333333333333329</v>
      </c>
      <c r="Q519" t="str">
        <f t="shared" si="41"/>
        <v>film &amp; video</v>
      </c>
      <c r="R519" t="str">
        <f t="shared" si="42"/>
        <v>animation</v>
      </c>
      <c r="S519" s="12">
        <f t="shared" si="43"/>
        <v>42738.615289351852</v>
      </c>
      <c r="T519" s="12">
        <f t="shared" si="44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7">
        <f t="shared" si="40"/>
        <v>0</v>
      </c>
      <c r="P520" s="8" t="e">
        <f>(E520/L520)</f>
        <v>#DIV/0!</v>
      </c>
      <c r="Q520" t="str">
        <f t="shared" si="41"/>
        <v>film &amp; video</v>
      </c>
      <c r="R520" t="str">
        <f t="shared" si="42"/>
        <v>animation</v>
      </c>
      <c r="S520" s="12">
        <f t="shared" si="43"/>
        <v>42223.616018518514</v>
      </c>
      <c r="T520" s="12">
        <f t="shared" si="44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7">
        <f t="shared" si="40"/>
        <v>22.881426547787683</v>
      </c>
      <c r="P521" s="8">
        <f>(E521/L521)</f>
        <v>39.228571428571428</v>
      </c>
      <c r="Q521" t="str">
        <f t="shared" si="41"/>
        <v>film &amp; video</v>
      </c>
      <c r="R521" t="str">
        <f t="shared" si="42"/>
        <v>animation</v>
      </c>
      <c r="S521" s="12">
        <f t="shared" si="43"/>
        <v>41218.391446759262</v>
      </c>
      <c r="T521" s="12">
        <f t="shared" si="44"/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7">
        <f t="shared" si="40"/>
        <v>102.1</v>
      </c>
      <c r="P522" s="8">
        <f>(E522/L522)</f>
        <v>150.14705882352942</v>
      </c>
      <c r="Q522" t="str">
        <f t="shared" si="41"/>
        <v>theater</v>
      </c>
      <c r="R522" t="str">
        <f t="shared" si="42"/>
        <v>plays</v>
      </c>
      <c r="S522" s="12">
        <f t="shared" si="43"/>
        <v>42318.702094907407</v>
      </c>
      <c r="T522" s="12">
        <f t="shared" si="44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">
        <f t="shared" si="40"/>
        <v>104.64</v>
      </c>
      <c r="P523" s="8">
        <f>(E523/L523)</f>
        <v>93.428571428571431</v>
      </c>
      <c r="Q523" t="str">
        <f t="shared" si="41"/>
        <v>theater</v>
      </c>
      <c r="R523" t="str">
        <f t="shared" si="42"/>
        <v>plays</v>
      </c>
      <c r="S523" s="12">
        <f t="shared" si="43"/>
        <v>42646.092812499999</v>
      </c>
      <c r="T523" s="12">
        <f t="shared" si="44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7">
        <f t="shared" si="40"/>
        <v>114.66666666666667</v>
      </c>
      <c r="P524" s="8">
        <f>(E524/L524)</f>
        <v>110.96774193548387</v>
      </c>
      <c r="Q524" t="str">
        <f t="shared" si="41"/>
        <v>theater</v>
      </c>
      <c r="R524" t="str">
        <f t="shared" si="42"/>
        <v>plays</v>
      </c>
      <c r="S524" s="12">
        <f t="shared" si="43"/>
        <v>42430.040798611109</v>
      </c>
      <c r="T524" s="12">
        <f t="shared" si="44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7">
        <f t="shared" si="40"/>
        <v>120.6</v>
      </c>
      <c r="P525" s="8">
        <f>(E525/L525)</f>
        <v>71.785714285714292</v>
      </c>
      <c r="Q525" t="str">
        <f t="shared" si="41"/>
        <v>theater</v>
      </c>
      <c r="R525" t="str">
        <f t="shared" si="42"/>
        <v>plays</v>
      </c>
      <c r="S525" s="12">
        <f t="shared" si="43"/>
        <v>42238.13282407407</v>
      </c>
      <c r="T525" s="12">
        <f t="shared" si="44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7">
        <f t="shared" si="40"/>
        <v>108.67285714285715</v>
      </c>
      <c r="P526" s="8">
        <f>(E526/L526)</f>
        <v>29.258076923076924</v>
      </c>
      <c r="Q526" t="str">
        <f t="shared" si="41"/>
        <v>theater</v>
      </c>
      <c r="R526" t="str">
        <f t="shared" si="42"/>
        <v>plays</v>
      </c>
      <c r="S526" s="12">
        <f t="shared" si="43"/>
        <v>42492.717233796298</v>
      </c>
      <c r="T526" s="12">
        <f t="shared" si="44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7">
        <f t="shared" si="40"/>
        <v>100</v>
      </c>
      <c r="P527" s="8">
        <f>(E527/L527)</f>
        <v>1000</v>
      </c>
      <c r="Q527" t="str">
        <f t="shared" si="41"/>
        <v>theater</v>
      </c>
      <c r="R527" t="str">
        <f t="shared" si="42"/>
        <v>plays</v>
      </c>
      <c r="S527" s="12">
        <f t="shared" si="43"/>
        <v>41850.400937500002</v>
      </c>
      <c r="T527" s="12">
        <f t="shared" si="44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7">
        <f t="shared" si="40"/>
        <v>113.99999999999999</v>
      </c>
      <c r="P528" s="8">
        <f>(E528/L528)</f>
        <v>74.347826086956516</v>
      </c>
      <c r="Q528" t="str">
        <f t="shared" si="41"/>
        <v>theater</v>
      </c>
      <c r="R528" t="str">
        <f t="shared" si="42"/>
        <v>plays</v>
      </c>
      <c r="S528" s="12">
        <f t="shared" si="43"/>
        <v>42192.591944444444</v>
      </c>
      <c r="T528" s="12">
        <f t="shared" si="44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7">
        <f t="shared" si="40"/>
        <v>100.85</v>
      </c>
      <c r="P529" s="8">
        <f>(E529/L529)</f>
        <v>63.829113924050631</v>
      </c>
      <c r="Q529" t="str">
        <f t="shared" si="41"/>
        <v>theater</v>
      </c>
      <c r="R529" t="str">
        <f t="shared" si="42"/>
        <v>plays</v>
      </c>
      <c r="S529" s="12">
        <f t="shared" si="43"/>
        <v>42753.205625000002</v>
      </c>
      <c r="T529" s="12">
        <f t="shared" si="44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7">
        <f t="shared" si="40"/>
        <v>115.65217391304347</v>
      </c>
      <c r="P530" s="8">
        <f>(E530/L530)</f>
        <v>44.333333333333336</v>
      </c>
      <c r="Q530" t="str">
        <f t="shared" si="41"/>
        <v>theater</v>
      </c>
      <c r="R530" t="str">
        <f t="shared" si="42"/>
        <v>plays</v>
      </c>
      <c r="S530" s="12">
        <f t="shared" si="43"/>
        <v>42155.920219907406</v>
      </c>
      <c r="T530" s="12">
        <f t="shared" si="44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7">
        <f t="shared" si="40"/>
        <v>130.41666666666666</v>
      </c>
      <c r="P531" s="8">
        <f>(E531/L531)</f>
        <v>86.944444444444443</v>
      </c>
      <c r="Q531" t="str">
        <f t="shared" si="41"/>
        <v>theater</v>
      </c>
      <c r="R531" t="str">
        <f t="shared" si="42"/>
        <v>plays</v>
      </c>
      <c r="S531" s="12">
        <f t="shared" si="43"/>
        <v>42725.031180555554</v>
      </c>
      <c r="T531" s="12">
        <f t="shared" si="44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7">
        <f t="shared" si="40"/>
        <v>107.78267254038178</v>
      </c>
      <c r="P532" s="8">
        <f>(E532/L532)</f>
        <v>126.55172413793103</v>
      </c>
      <c r="Q532" t="str">
        <f t="shared" si="41"/>
        <v>theater</v>
      </c>
      <c r="R532" t="str">
        <f t="shared" si="42"/>
        <v>plays</v>
      </c>
      <c r="S532" s="12">
        <f t="shared" si="43"/>
        <v>42157.591064814813</v>
      </c>
      <c r="T532" s="12">
        <f t="shared" si="44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7">
        <f t="shared" si="40"/>
        <v>100</v>
      </c>
      <c r="P533" s="8">
        <f>(E533/L533)</f>
        <v>129.03225806451613</v>
      </c>
      <c r="Q533" t="str">
        <f t="shared" si="41"/>
        <v>theater</v>
      </c>
      <c r="R533" t="str">
        <f t="shared" si="42"/>
        <v>plays</v>
      </c>
      <c r="S533" s="12">
        <f t="shared" si="43"/>
        <v>42676.065150462964</v>
      </c>
      <c r="T533" s="12">
        <f t="shared" si="44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7">
        <f t="shared" si="40"/>
        <v>123.25</v>
      </c>
      <c r="P534" s="8">
        <f>(E534/L534)</f>
        <v>71.242774566473983</v>
      </c>
      <c r="Q534" t="str">
        <f t="shared" si="41"/>
        <v>theater</v>
      </c>
      <c r="R534" t="str">
        <f t="shared" si="42"/>
        <v>plays</v>
      </c>
      <c r="S534" s="12">
        <f t="shared" si="43"/>
        <v>42473.007037037038</v>
      </c>
      <c r="T534" s="12">
        <f t="shared" si="44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7">
        <f t="shared" si="40"/>
        <v>100.2</v>
      </c>
      <c r="P535" s="8">
        <f>(E535/L535)</f>
        <v>117.88235294117646</v>
      </c>
      <c r="Q535" t="str">
        <f t="shared" si="41"/>
        <v>theater</v>
      </c>
      <c r="R535" t="str">
        <f t="shared" si="42"/>
        <v>plays</v>
      </c>
      <c r="S535" s="12">
        <f t="shared" si="43"/>
        <v>42482.43478009259</v>
      </c>
      <c r="T535" s="12">
        <f t="shared" si="44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">
        <f t="shared" si="40"/>
        <v>104.66666666666666</v>
      </c>
      <c r="P536" s="8">
        <f>(E536/L536)</f>
        <v>327.08333333333331</v>
      </c>
      <c r="Q536" t="str">
        <f t="shared" si="41"/>
        <v>theater</v>
      </c>
      <c r="R536" t="str">
        <f t="shared" si="42"/>
        <v>plays</v>
      </c>
      <c r="S536" s="12">
        <f t="shared" si="43"/>
        <v>42270.810995370368</v>
      </c>
      <c r="T536" s="12">
        <f t="shared" si="44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">
        <f t="shared" si="40"/>
        <v>102.49999999999999</v>
      </c>
      <c r="P537" s="8">
        <f>(E537/L537)</f>
        <v>34.745762711864408</v>
      </c>
      <c r="Q537" t="str">
        <f t="shared" si="41"/>
        <v>theater</v>
      </c>
      <c r="R537" t="str">
        <f t="shared" si="42"/>
        <v>plays</v>
      </c>
      <c r="S537" s="12">
        <f t="shared" si="43"/>
        <v>42711.545196759253</v>
      </c>
      <c r="T537" s="12">
        <f t="shared" si="44"/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7">
        <f t="shared" si="40"/>
        <v>118.25757575757576</v>
      </c>
      <c r="P538" s="8">
        <f>(E538/L538)</f>
        <v>100.06410256410257</v>
      </c>
      <c r="Q538" t="str">
        <f t="shared" si="41"/>
        <v>theater</v>
      </c>
      <c r="R538" t="str">
        <f t="shared" si="42"/>
        <v>plays</v>
      </c>
      <c r="S538" s="12">
        <f t="shared" si="43"/>
        <v>42179.344988425932</v>
      </c>
      <c r="T538" s="12">
        <f t="shared" si="44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7">
        <f t="shared" si="40"/>
        <v>120.5</v>
      </c>
      <c r="P539" s="8">
        <f>(E539/L539)</f>
        <v>40.847457627118644</v>
      </c>
      <c r="Q539" t="str">
        <f t="shared" si="41"/>
        <v>theater</v>
      </c>
      <c r="R539" t="str">
        <f t="shared" si="42"/>
        <v>plays</v>
      </c>
      <c r="S539" s="12">
        <f t="shared" si="43"/>
        <v>42282.768414351856</v>
      </c>
      <c r="T539" s="12">
        <f t="shared" si="44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7">
        <f t="shared" si="40"/>
        <v>302.42</v>
      </c>
      <c r="P540" s="8">
        <f>(E540/L540)</f>
        <v>252.01666666666668</v>
      </c>
      <c r="Q540" t="str">
        <f t="shared" si="41"/>
        <v>theater</v>
      </c>
      <c r="R540" t="str">
        <f t="shared" si="42"/>
        <v>plays</v>
      </c>
      <c r="S540" s="12">
        <f t="shared" si="43"/>
        <v>42473.794710648144</v>
      </c>
      <c r="T540" s="12">
        <f t="shared" si="44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7">
        <f t="shared" si="40"/>
        <v>100.64400000000001</v>
      </c>
      <c r="P541" s="8">
        <f>(E541/L541)</f>
        <v>25.161000000000001</v>
      </c>
      <c r="Q541" t="str">
        <f t="shared" si="41"/>
        <v>theater</v>
      </c>
      <c r="R541" t="str">
        <f t="shared" si="42"/>
        <v>plays</v>
      </c>
      <c r="S541" s="12">
        <f t="shared" si="43"/>
        <v>42535.049849537041</v>
      </c>
      <c r="T541" s="12">
        <f t="shared" si="44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7">
        <f t="shared" si="40"/>
        <v>6.6666666666666671E-3</v>
      </c>
      <c r="P542" s="8">
        <f>(E542/L542)</f>
        <v>1</v>
      </c>
      <c r="Q542" t="str">
        <f t="shared" si="41"/>
        <v>technology</v>
      </c>
      <c r="R542" t="str">
        <f t="shared" si="42"/>
        <v>web</v>
      </c>
      <c r="S542" s="12">
        <f t="shared" si="43"/>
        <v>42009.817199074074</v>
      </c>
      <c r="T542" s="12">
        <f t="shared" si="44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7">
        <f t="shared" si="40"/>
        <v>0.55555555555555558</v>
      </c>
      <c r="P543" s="8">
        <f>(E543/L543)</f>
        <v>25</v>
      </c>
      <c r="Q543" t="str">
        <f t="shared" si="41"/>
        <v>technology</v>
      </c>
      <c r="R543" t="str">
        <f t="shared" si="42"/>
        <v>web</v>
      </c>
      <c r="S543" s="12">
        <f t="shared" si="43"/>
        <v>42276.046689814815</v>
      </c>
      <c r="T543" s="12">
        <f t="shared" si="44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7">
        <f t="shared" si="40"/>
        <v>3.9999999999999996E-4</v>
      </c>
      <c r="P544" s="8">
        <f>(E544/L544)</f>
        <v>1</v>
      </c>
      <c r="Q544" t="str">
        <f t="shared" si="41"/>
        <v>technology</v>
      </c>
      <c r="R544" t="str">
        <f t="shared" si="42"/>
        <v>web</v>
      </c>
      <c r="S544" s="12">
        <f t="shared" si="43"/>
        <v>42433.737453703703</v>
      </c>
      <c r="T544" s="12">
        <f t="shared" si="44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7">
        <f t="shared" si="40"/>
        <v>0.31818181818181818</v>
      </c>
      <c r="P545" s="8">
        <f>(E545/L545)</f>
        <v>35</v>
      </c>
      <c r="Q545" t="str">
        <f t="shared" si="41"/>
        <v>technology</v>
      </c>
      <c r="R545" t="str">
        <f t="shared" si="42"/>
        <v>web</v>
      </c>
      <c r="S545" s="12">
        <f t="shared" si="43"/>
        <v>41914.092152777775</v>
      </c>
      <c r="T545" s="12">
        <f t="shared" si="44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7">
        <f t="shared" si="40"/>
        <v>1.2</v>
      </c>
      <c r="P546" s="8">
        <f>(E546/L546)</f>
        <v>3</v>
      </c>
      <c r="Q546" t="str">
        <f t="shared" si="41"/>
        <v>technology</v>
      </c>
      <c r="R546" t="str">
        <f t="shared" si="42"/>
        <v>web</v>
      </c>
      <c r="S546" s="12">
        <f t="shared" si="43"/>
        <v>42525.656944444447</v>
      </c>
      <c r="T546" s="12">
        <f t="shared" si="44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7">
        <f t="shared" si="40"/>
        <v>27.383999999999997</v>
      </c>
      <c r="P547" s="8">
        <f>(E547/L547)</f>
        <v>402.70588235294116</v>
      </c>
      <c r="Q547" t="str">
        <f t="shared" si="41"/>
        <v>technology</v>
      </c>
      <c r="R547" t="str">
        <f t="shared" si="42"/>
        <v>web</v>
      </c>
      <c r="S547" s="12">
        <f t="shared" si="43"/>
        <v>42283.592465277776</v>
      </c>
      <c r="T547" s="12">
        <f t="shared" si="44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7">
        <f t="shared" si="40"/>
        <v>8.666666666666667E-2</v>
      </c>
      <c r="P548" s="8">
        <f>(E548/L548)</f>
        <v>26</v>
      </c>
      <c r="Q548" t="str">
        <f t="shared" si="41"/>
        <v>technology</v>
      </c>
      <c r="R548" t="str">
        <f t="shared" si="42"/>
        <v>web</v>
      </c>
      <c r="S548" s="12">
        <f t="shared" si="43"/>
        <v>42249.667997685188</v>
      </c>
      <c r="T548" s="12">
        <f t="shared" si="44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7">
        <f t="shared" si="40"/>
        <v>0</v>
      </c>
      <c r="P549" s="8" t="e">
        <f>(E549/L549)</f>
        <v>#DIV/0!</v>
      </c>
      <c r="Q549" t="str">
        <f t="shared" si="41"/>
        <v>technology</v>
      </c>
      <c r="R549" t="str">
        <f t="shared" si="42"/>
        <v>web</v>
      </c>
      <c r="S549" s="12">
        <f t="shared" si="43"/>
        <v>42380.696342592593</v>
      </c>
      <c r="T549" s="12">
        <f t="shared" si="44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7">
        <f t="shared" si="40"/>
        <v>0.09</v>
      </c>
      <c r="P550" s="8">
        <f>(E550/L550)</f>
        <v>9</v>
      </c>
      <c r="Q550" t="str">
        <f t="shared" si="41"/>
        <v>technology</v>
      </c>
      <c r="R550" t="str">
        <f t="shared" si="42"/>
        <v>web</v>
      </c>
      <c r="S550" s="12">
        <f t="shared" si="43"/>
        <v>42276.903333333335</v>
      </c>
      <c r="T550" s="12">
        <f t="shared" si="44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7">
        <f t="shared" si="40"/>
        <v>2.7199999999999998</v>
      </c>
      <c r="P551" s="8">
        <f>(E551/L551)</f>
        <v>8.5</v>
      </c>
      <c r="Q551" t="str">
        <f t="shared" si="41"/>
        <v>technology</v>
      </c>
      <c r="R551" t="str">
        <f t="shared" si="42"/>
        <v>web</v>
      </c>
      <c r="S551" s="12">
        <f t="shared" si="43"/>
        <v>42163.636828703704</v>
      </c>
      <c r="T551" s="12">
        <f t="shared" si="44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7">
        <f t="shared" si="40"/>
        <v>0.70000000000000007</v>
      </c>
      <c r="P552" s="8">
        <f>(E552/L552)</f>
        <v>8.75</v>
      </c>
      <c r="Q552" t="str">
        <f t="shared" si="41"/>
        <v>technology</v>
      </c>
      <c r="R552" t="str">
        <f t="shared" si="42"/>
        <v>web</v>
      </c>
      <c r="S552" s="12">
        <f t="shared" si="43"/>
        <v>42753.678761574076</v>
      </c>
      <c r="T552" s="12">
        <f t="shared" si="44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7">
        <f t="shared" si="40"/>
        <v>5.0413333333333332</v>
      </c>
      <c r="P553" s="8">
        <f>(E553/L553)</f>
        <v>135.03571428571428</v>
      </c>
      <c r="Q553" t="str">
        <f t="shared" si="41"/>
        <v>technology</v>
      </c>
      <c r="R553" t="str">
        <f t="shared" si="42"/>
        <v>web</v>
      </c>
      <c r="S553" s="12">
        <f t="shared" si="43"/>
        <v>42173.275740740741</v>
      </c>
      <c r="T553" s="12">
        <f t="shared" si="44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7">
        <f t="shared" si="40"/>
        <v>0</v>
      </c>
      <c r="P554" s="8" t="e">
        <f>(E554/L554)</f>
        <v>#DIV/0!</v>
      </c>
      <c r="Q554" t="str">
        <f t="shared" si="41"/>
        <v>technology</v>
      </c>
      <c r="R554" t="str">
        <f t="shared" si="42"/>
        <v>web</v>
      </c>
      <c r="S554" s="12">
        <f t="shared" si="43"/>
        <v>42318.616851851853</v>
      </c>
      <c r="T554" s="12">
        <f t="shared" si="44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7">
        <f t="shared" si="40"/>
        <v>0.49199999999999999</v>
      </c>
      <c r="P555" s="8">
        <f>(E555/L555)</f>
        <v>20.5</v>
      </c>
      <c r="Q555" t="str">
        <f t="shared" si="41"/>
        <v>technology</v>
      </c>
      <c r="R555" t="str">
        <f t="shared" si="42"/>
        <v>web</v>
      </c>
      <c r="S555" s="12">
        <f t="shared" si="43"/>
        <v>41927.71980324074</v>
      </c>
      <c r="T555" s="12">
        <f t="shared" si="44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7">
        <f t="shared" si="40"/>
        <v>36.589147286821706</v>
      </c>
      <c r="P556" s="8">
        <f>(E556/L556)</f>
        <v>64.36363636363636</v>
      </c>
      <c r="Q556" t="str">
        <f t="shared" si="41"/>
        <v>technology</v>
      </c>
      <c r="R556" t="str">
        <f t="shared" si="42"/>
        <v>web</v>
      </c>
      <c r="S556" s="12">
        <f t="shared" si="43"/>
        <v>41901.684861111113</v>
      </c>
      <c r="T556" s="12">
        <f t="shared" si="44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7">
        <f t="shared" si="40"/>
        <v>0</v>
      </c>
      <c r="P557" s="8" t="e">
        <f>(E557/L557)</f>
        <v>#DIV/0!</v>
      </c>
      <c r="Q557" t="str">
        <f t="shared" si="41"/>
        <v>technology</v>
      </c>
      <c r="R557" t="str">
        <f t="shared" si="42"/>
        <v>web</v>
      </c>
      <c r="S557" s="12">
        <f t="shared" si="43"/>
        <v>42503.353506944448</v>
      </c>
      <c r="T557" s="12">
        <f t="shared" si="44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7">
        <f t="shared" si="40"/>
        <v>2.5</v>
      </c>
      <c r="P558" s="8">
        <f>(E558/L558)</f>
        <v>200</v>
      </c>
      <c r="Q558" t="str">
        <f t="shared" si="41"/>
        <v>technology</v>
      </c>
      <c r="R558" t="str">
        <f t="shared" si="42"/>
        <v>web</v>
      </c>
      <c r="S558" s="12">
        <f t="shared" si="43"/>
        <v>42345.860150462962</v>
      </c>
      <c r="T558" s="12">
        <f t="shared" si="44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7">
        <f t="shared" si="40"/>
        <v>0.91066666666666674</v>
      </c>
      <c r="P559" s="8">
        <f>(E559/L559)</f>
        <v>68.3</v>
      </c>
      <c r="Q559" t="str">
        <f t="shared" si="41"/>
        <v>technology</v>
      </c>
      <c r="R559" t="str">
        <f t="shared" si="42"/>
        <v>web</v>
      </c>
      <c r="S559" s="12">
        <f t="shared" si="43"/>
        <v>42676.942164351851</v>
      </c>
      <c r="T559" s="12">
        <f t="shared" si="44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7">
        <f t="shared" si="40"/>
        <v>0</v>
      </c>
      <c r="P560" s="8" t="e">
        <f>(E560/L560)</f>
        <v>#DIV/0!</v>
      </c>
      <c r="Q560" t="str">
        <f t="shared" si="41"/>
        <v>technology</v>
      </c>
      <c r="R560" t="str">
        <f t="shared" si="42"/>
        <v>web</v>
      </c>
      <c r="S560" s="12">
        <f t="shared" si="43"/>
        <v>42057.883159722223</v>
      </c>
      <c r="T560" s="12">
        <f t="shared" si="44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7">
        <f t="shared" si="40"/>
        <v>2.0833333333333336E-2</v>
      </c>
      <c r="P561" s="8">
        <f>(E561/L561)</f>
        <v>50</v>
      </c>
      <c r="Q561" t="str">
        <f t="shared" si="41"/>
        <v>technology</v>
      </c>
      <c r="R561" t="str">
        <f t="shared" si="42"/>
        <v>web</v>
      </c>
      <c r="S561" s="12">
        <f t="shared" si="43"/>
        <v>42321.283101851848</v>
      </c>
      <c r="T561" s="12">
        <f t="shared" si="44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7">
        <f t="shared" si="40"/>
        <v>1.2E-2</v>
      </c>
      <c r="P562" s="8">
        <f>(E562/L562)</f>
        <v>4</v>
      </c>
      <c r="Q562" t="str">
        <f t="shared" si="41"/>
        <v>technology</v>
      </c>
      <c r="R562" t="str">
        <f t="shared" si="42"/>
        <v>web</v>
      </c>
      <c r="S562" s="12">
        <f t="shared" si="43"/>
        <v>41960.771354166667</v>
      </c>
      <c r="T562" s="12">
        <f t="shared" si="44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7">
        <f t="shared" si="40"/>
        <v>0.36666666666666664</v>
      </c>
      <c r="P563" s="8">
        <f>(E563/L563)</f>
        <v>27.5</v>
      </c>
      <c r="Q563" t="str">
        <f t="shared" si="41"/>
        <v>technology</v>
      </c>
      <c r="R563" t="str">
        <f t="shared" si="42"/>
        <v>web</v>
      </c>
      <c r="S563" s="12">
        <f t="shared" si="43"/>
        <v>42268.658715277779</v>
      </c>
      <c r="T563" s="12">
        <f t="shared" si="44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7">
        <f t="shared" si="40"/>
        <v>0</v>
      </c>
      <c r="P564" s="8" t="e">
        <f>(E564/L564)</f>
        <v>#DIV/0!</v>
      </c>
      <c r="Q564" t="str">
        <f t="shared" si="41"/>
        <v>technology</v>
      </c>
      <c r="R564" t="str">
        <f t="shared" si="42"/>
        <v>web</v>
      </c>
      <c r="S564" s="12">
        <f t="shared" si="43"/>
        <v>42692.389062500006</v>
      </c>
      <c r="T564" s="12">
        <f t="shared" si="44"/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7">
        <f t="shared" si="40"/>
        <v>9.0666666666666659E-2</v>
      </c>
      <c r="P565" s="8">
        <f>(E565/L565)</f>
        <v>34</v>
      </c>
      <c r="Q565" t="str">
        <f t="shared" si="41"/>
        <v>technology</v>
      </c>
      <c r="R565" t="str">
        <f t="shared" si="42"/>
        <v>web</v>
      </c>
      <c r="S565" s="12">
        <f t="shared" si="43"/>
        <v>42022.069988425923</v>
      </c>
      <c r="T565" s="12">
        <f t="shared" si="44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7">
        <f t="shared" si="40"/>
        <v>5.5555555555555558E-3</v>
      </c>
      <c r="P566" s="8">
        <f>(E566/L566)</f>
        <v>1</v>
      </c>
      <c r="Q566" t="str">
        <f t="shared" si="41"/>
        <v>technology</v>
      </c>
      <c r="R566" t="str">
        <f t="shared" si="42"/>
        <v>web</v>
      </c>
      <c r="S566" s="12">
        <f t="shared" si="43"/>
        <v>42411.942997685182</v>
      </c>
      <c r="T566" s="12">
        <f t="shared" si="44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7">
        <f t="shared" si="40"/>
        <v>0</v>
      </c>
      <c r="P567" s="8" t="e">
        <f>(E567/L567)</f>
        <v>#DIV/0!</v>
      </c>
      <c r="Q567" t="str">
        <f t="shared" si="41"/>
        <v>technology</v>
      </c>
      <c r="R567" t="str">
        <f t="shared" si="42"/>
        <v>web</v>
      </c>
      <c r="S567" s="12">
        <f t="shared" si="43"/>
        <v>42165.785289351858</v>
      </c>
      <c r="T567" s="12">
        <f t="shared" si="44"/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7">
        <f t="shared" si="40"/>
        <v>0.02</v>
      </c>
      <c r="P568" s="8">
        <f>(E568/L568)</f>
        <v>1</v>
      </c>
      <c r="Q568" t="str">
        <f t="shared" si="41"/>
        <v>technology</v>
      </c>
      <c r="R568" t="str">
        <f t="shared" si="42"/>
        <v>web</v>
      </c>
      <c r="S568" s="12">
        <f t="shared" si="43"/>
        <v>42535.68440972222</v>
      </c>
      <c r="T568" s="12">
        <f t="shared" si="44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7">
        <f t="shared" si="40"/>
        <v>0</v>
      </c>
      <c r="P569" s="8" t="e">
        <f>(E569/L569)</f>
        <v>#DIV/0!</v>
      </c>
      <c r="Q569" t="str">
        <f t="shared" si="41"/>
        <v>technology</v>
      </c>
      <c r="R569" t="str">
        <f t="shared" si="42"/>
        <v>web</v>
      </c>
      <c r="S569" s="12">
        <f t="shared" si="43"/>
        <v>41975.842523148152</v>
      </c>
      <c r="T569" s="12">
        <f t="shared" si="44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7">
        <f t="shared" si="40"/>
        <v>1</v>
      </c>
      <c r="P570" s="8">
        <f>(E570/L570)</f>
        <v>49</v>
      </c>
      <c r="Q570" t="str">
        <f t="shared" si="41"/>
        <v>technology</v>
      </c>
      <c r="R570" t="str">
        <f t="shared" si="42"/>
        <v>web</v>
      </c>
      <c r="S570" s="12">
        <f t="shared" si="43"/>
        <v>42348.9215625</v>
      </c>
      <c r="T570" s="12">
        <f t="shared" si="44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7">
        <f t="shared" si="40"/>
        <v>0.8</v>
      </c>
      <c r="P571" s="8">
        <f>(E571/L571)</f>
        <v>20</v>
      </c>
      <c r="Q571" t="str">
        <f t="shared" si="41"/>
        <v>technology</v>
      </c>
      <c r="R571" t="str">
        <f t="shared" si="42"/>
        <v>web</v>
      </c>
      <c r="S571" s="12">
        <f t="shared" si="43"/>
        <v>42340.847361111111</v>
      </c>
      <c r="T571" s="12">
        <f t="shared" si="44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7">
        <f t="shared" si="40"/>
        <v>0.16705882352941176</v>
      </c>
      <c r="P572" s="8">
        <f>(E572/L572)</f>
        <v>142</v>
      </c>
      <c r="Q572" t="str">
        <f t="shared" si="41"/>
        <v>technology</v>
      </c>
      <c r="R572" t="str">
        <f t="shared" si="42"/>
        <v>web</v>
      </c>
      <c r="S572" s="12">
        <f t="shared" si="43"/>
        <v>42388.798252314817</v>
      </c>
      <c r="T572" s="12">
        <f t="shared" si="44"/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7">
        <f t="shared" si="40"/>
        <v>0.42399999999999999</v>
      </c>
      <c r="P573" s="8">
        <f>(E573/L573)</f>
        <v>53</v>
      </c>
      <c r="Q573" t="str">
        <f t="shared" si="41"/>
        <v>technology</v>
      </c>
      <c r="R573" t="str">
        <f t="shared" si="42"/>
        <v>web</v>
      </c>
      <c r="S573" s="12">
        <f t="shared" si="43"/>
        <v>42192.816238425927</v>
      </c>
      <c r="T573" s="12">
        <f t="shared" si="44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7">
        <f t="shared" si="40"/>
        <v>0</v>
      </c>
      <c r="P574" s="8" t="e">
        <f>(E574/L574)</f>
        <v>#DIV/0!</v>
      </c>
      <c r="Q574" t="str">
        <f t="shared" si="41"/>
        <v>technology</v>
      </c>
      <c r="R574" t="str">
        <f t="shared" si="42"/>
        <v>web</v>
      </c>
      <c r="S574" s="12">
        <f t="shared" si="43"/>
        <v>42282.71629629629</v>
      </c>
      <c r="T574" s="12">
        <f t="shared" si="44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7">
        <f t="shared" si="40"/>
        <v>0.38925389253892539</v>
      </c>
      <c r="P575" s="8">
        <f>(E575/L575)</f>
        <v>38.444444444444443</v>
      </c>
      <c r="Q575" t="str">
        <f t="shared" si="41"/>
        <v>technology</v>
      </c>
      <c r="R575" t="str">
        <f t="shared" si="42"/>
        <v>web</v>
      </c>
      <c r="S575" s="12">
        <f t="shared" si="43"/>
        <v>41963.050127314811</v>
      </c>
      <c r="T575" s="12">
        <f t="shared" si="44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7">
        <f t="shared" si="40"/>
        <v>0.7155635062611807</v>
      </c>
      <c r="P576" s="8">
        <f>(E576/L576)</f>
        <v>20</v>
      </c>
      <c r="Q576" t="str">
        <f t="shared" si="41"/>
        <v>technology</v>
      </c>
      <c r="R576" t="str">
        <f t="shared" si="42"/>
        <v>web</v>
      </c>
      <c r="S576" s="12">
        <f t="shared" si="43"/>
        <v>42632.443368055552</v>
      </c>
      <c r="T576" s="12">
        <f t="shared" si="44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7">
        <f t="shared" si="40"/>
        <v>0.43166666666666664</v>
      </c>
      <c r="P577" s="8">
        <f>(E577/L577)</f>
        <v>64.75</v>
      </c>
      <c r="Q577" t="str">
        <f t="shared" si="41"/>
        <v>technology</v>
      </c>
      <c r="R577" t="str">
        <f t="shared" si="42"/>
        <v>web</v>
      </c>
      <c r="S577" s="12">
        <f t="shared" si="43"/>
        <v>42138.692627314813</v>
      </c>
      <c r="T577" s="12">
        <f t="shared" si="44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7">
        <f t="shared" si="40"/>
        <v>1.25E-3</v>
      </c>
      <c r="P578" s="8">
        <f>(E578/L578)</f>
        <v>1</v>
      </c>
      <c r="Q578" t="str">
        <f t="shared" si="41"/>
        <v>technology</v>
      </c>
      <c r="R578" t="str">
        <f t="shared" si="42"/>
        <v>web</v>
      </c>
      <c r="S578" s="12">
        <f t="shared" si="43"/>
        <v>42031.471666666665</v>
      </c>
      <c r="T578" s="12">
        <f t="shared" si="44"/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7">
        <f t="shared" ref="O579:O642" si="45">((E579/D579)*100)</f>
        <v>0.2</v>
      </c>
      <c r="P579" s="8">
        <f>(E579/L579)</f>
        <v>10</v>
      </c>
      <c r="Q579" t="str">
        <f t="shared" ref="Q579:Q642" si="46">LEFT(N579,FIND("/",N579)-1)</f>
        <v>technology</v>
      </c>
      <c r="R579" t="str">
        <f t="shared" ref="R579:R642" si="47">RIGHT(N579,LEN(N579)-FIND("/",N579))</f>
        <v>web</v>
      </c>
      <c r="S579" s="12">
        <f t="shared" ref="S579:S642" si="48">(((J579/60)/60)/24)+DATE(1970,1,1)</f>
        <v>42450.589143518519</v>
      </c>
      <c r="T579" s="12">
        <f t="shared" ref="T579:T642" si="49">(((I579/60)/60)/24)+DATE(1970,1,1)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7">
        <f t="shared" si="45"/>
        <v>1.12E-2</v>
      </c>
      <c r="P580" s="8">
        <f>(E580/L580)</f>
        <v>2</v>
      </c>
      <c r="Q580" t="str">
        <f t="shared" si="46"/>
        <v>technology</v>
      </c>
      <c r="R580" t="str">
        <f t="shared" si="47"/>
        <v>web</v>
      </c>
      <c r="S580" s="12">
        <f t="shared" si="48"/>
        <v>42230.578622685185</v>
      </c>
      <c r="T580" s="12">
        <f t="shared" si="49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7">
        <f t="shared" si="45"/>
        <v>1.4583333333333333</v>
      </c>
      <c r="P581" s="8">
        <f>(E581/L581)</f>
        <v>35</v>
      </c>
      <c r="Q581" t="str">
        <f t="shared" si="46"/>
        <v>technology</v>
      </c>
      <c r="R581" t="str">
        <f t="shared" si="47"/>
        <v>web</v>
      </c>
      <c r="S581" s="12">
        <f t="shared" si="48"/>
        <v>41968.852118055554</v>
      </c>
      <c r="T581" s="12">
        <f t="shared" si="49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7">
        <f t="shared" si="45"/>
        <v>3.3333333333333333E-2</v>
      </c>
      <c r="P582" s="8">
        <f>(E582/L582)</f>
        <v>1</v>
      </c>
      <c r="Q582" t="str">
        <f t="shared" si="46"/>
        <v>technology</v>
      </c>
      <c r="R582" t="str">
        <f t="shared" si="47"/>
        <v>web</v>
      </c>
      <c r="S582" s="12">
        <f t="shared" si="48"/>
        <v>42605.908182870371</v>
      </c>
      <c r="T582" s="12">
        <f t="shared" si="49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7">
        <f t="shared" si="45"/>
        <v>0</v>
      </c>
      <c r="P583" s="8" t="e">
        <f>(E583/L583)</f>
        <v>#DIV/0!</v>
      </c>
      <c r="Q583" t="str">
        <f t="shared" si="46"/>
        <v>technology</v>
      </c>
      <c r="R583" t="str">
        <f t="shared" si="47"/>
        <v>web</v>
      </c>
      <c r="S583" s="12">
        <f t="shared" si="48"/>
        <v>42188.012777777782</v>
      </c>
      <c r="T583" s="12">
        <f t="shared" si="49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7">
        <f t="shared" si="45"/>
        <v>0</v>
      </c>
      <c r="P584" s="8" t="e">
        <f>(E584/L584)</f>
        <v>#DIV/0!</v>
      </c>
      <c r="Q584" t="str">
        <f t="shared" si="46"/>
        <v>technology</v>
      </c>
      <c r="R584" t="str">
        <f t="shared" si="47"/>
        <v>web</v>
      </c>
      <c r="S584" s="12">
        <f t="shared" si="48"/>
        <v>42055.739803240736</v>
      </c>
      <c r="T584" s="12">
        <f t="shared" si="49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7">
        <f t="shared" si="45"/>
        <v>1.1111111111111112E-2</v>
      </c>
      <c r="P585" s="8">
        <f>(E585/L585)</f>
        <v>1</v>
      </c>
      <c r="Q585" t="str">
        <f t="shared" si="46"/>
        <v>technology</v>
      </c>
      <c r="R585" t="str">
        <f t="shared" si="47"/>
        <v>web</v>
      </c>
      <c r="S585" s="12">
        <f t="shared" si="48"/>
        <v>42052.93850694444</v>
      </c>
      <c r="T585" s="12">
        <f t="shared" si="49"/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7">
        <f t="shared" si="45"/>
        <v>1</v>
      </c>
      <c r="P586" s="8">
        <f>(E586/L586)</f>
        <v>5</v>
      </c>
      <c r="Q586" t="str">
        <f t="shared" si="46"/>
        <v>technology</v>
      </c>
      <c r="R586" t="str">
        <f t="shared" si="47"/>
        <v>web</v>
      </c>
      <c r="S586" s="12">
        <f t="shared" si="48"/>
        <v>42049.716620370367</v>
      </c>
      <c r="T586" s="12">
        <f t="shared" si="49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7">
        <f t="shared" si="45"/>
        <v>0</v>
      </c>
      <c r="P587" s="8" t="e">
        <f>(E587/L587)</f>
        <v>#DIV/0!</v>
      </c>
      <c r="Q587" t="str">
        <f t="shared" si="46"/>
        <v>technology</v>
      </c>
      <c r="R587" t="str">
        <f t="shared" si="47"/>
        <v>web</v>
      </c>
      <c r="S587" s="12">
        <f t="shared" si="48"/>
        <v>42283.3909375</v>
      </c>
      <c r="T587" s="12">
        <f t="shared" si="49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7">
        <f t="shared" si="45"/>
        <v>0.55999999999999994</v>
      </c>
      <c r="P588" s="8">
        <f>(E588/L588)</f>
        <v>14</v>
      </c>
      <c r="Q588" t="str">
        <f t="shared" si="46"/>
        <v>technology</v>
      </c>
      <c r="R588" t="str">
        <f t="shared" si="47"/>
        <v>web</v>
      </c>
      <c r="S588" s="12">
        <f t="shared" si="48"/>
        <v>42020.854247685187</v>
      </c>
      <c r="T588" s="12">
        <f t="shared" si="49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7">
        <f t="shared" si="45"/>
        <v>9.0833333333333339</v>
      </c>
      <c r="P589" s="8">
        <f>(E589/L589)</f>
        <v>389.28571428571428</v>
      </c>
      <c r="Q589" t="str">
        <f t="shared" si="46"/>
        <v>technology</v>
      </c>
      <c r="R589" t="str">
        <f t="shared" si="47"/>
        <v>web</v>
      </c>
      <c r="S589" s="12">
        <f t="shared" si="48"/>
        <v>42080.757326388892</v>
      </c>
      <c r="T589" s="12">
        <f t="shared" si="49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7">
        <f t="shared" si="45"/>
        <v>3.3444444444444441</v>
      </c>
      <c r="P590" s="8">
        <f>(E590/L590)</f>
        <v>150.5</v>
      </c>
      <c r="Q590" t="str">
        <f t="shared" si="46"/>
        <v>technology</v>
      </c>
      <c r="R590" t="str">
        <f t="shared" si="47"/>
        <v>web</v>
      </c>
      <c r="S590" s="12">
        <f t="shared" si="48"/>
        <v>42631.769513888896</v>
      </c>
      <c r="T590" s="12">
        <f t="shared" si="49"/>
        <v>42691.811180555553</v>
      </c>
    </row>
    <row r="591" spans="1:20" ht="15.75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7">
        <f t="shared" si="45"/>
        <v>1.3333333333333334E-2</v>
      </c>
      <c r="P591" s="8">
        <f>(E591/L591)</f>
        <v>1</v>
      </c>
      <c r="Q591" t="str">
        <f t="shared" si="46"/>
        <v>technology</v>
      </c>
      <c r="R591" t="str">
        <f t="shared" si="47"/>
        <v>web</v>
      </c>
      <c r="S591" s="12">
        <f t="shared" si="48"/>
        <v>42178.614571759259</v>
      </c>
      <c r="T591" s="12">
        <f t="shared" si="49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7">
        <f t="shared" si="45"/>
        <v>4.46</v>
      </c>
      <c r="P592" s="8">
        <f>(E592/L592)</f>
        <v>24.777777777777779</v>
      </c>
      <c r="Q592" t="str">
        <f t="shared" si="46"/>
        <v>technology</v>
      </c>
      <c r="R592" t="str">
        <f t="shared" si="47"/>
        <v>web</v>
      </c>
      <c r="S592" s="12">
        <f t="shared" si="48"/>
        <v>42377.554756944446</v>
      </c>
      <c r="T592" s="12">
        <f t="shared" si="49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7">
        <f t="shared" si="45"/>
        <v>6.0999999999999999E-2</v>
      </c>
      <c r="P593" s="8">
        <f>(E593/L593)</f>
        <v>30.5</v>
      </c>
      <c r="Q593" t="str">
        <f t="shared" si="46"/>
        <v>technology</v>
      </c>
      <c r="R593" t="str">
        <f t="shared" si="47"/>
        <v>web</v>
      </c>
      <c r="S593" s="12">
        <f t="shared" si="48"/>
        <v>42177.543171296296</v>
      </c>
      <c r="T593" s="12">
        <f t="shared" si="49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7">
        <f t="shared" si="45"/>
        <v>3.3333333333333335</v>
      </c>
      <c r="P594" s="8">
        <f>(E594/L594)</f>
        <v>250</v>
      </c>
      <c r="Q594" t="str">
        <f t="shared" si="46"/>
        <v>technology</v>
      </c>
      <c r="R594" t="str">
        <f t="shared" si="47"/>
        <v>web</v>
      </c>
      <c r="S594" s="12">
        <f t="shared" si="48"/>
        <v>41946.232175925928</v>
      </c>
      <c r="T594" s="12">
        <f t="shared" si="49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7">
        <f t="shared" si="45"/>
        <v>23</v>
      </c>
      <c r="P595" s="8">
        <f>(E595/L595)</f>
        <v>16.428571428571427</v>
      </c>
      <c r="Q595" t="str">
        <f t="shared" si="46"/>
        <v>technology</v>
      </c>
      <c r="R595" t="str">
        <f t="shared" si="47"/>
        <v>web</v>
      </c>
      <c r="S595" s="12">
        <f t="shared" si="48"/>
        <v>42070.677604166667</v>
      </c>
      <c r="T595" s="12">
        <f t="shared" si="49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7">
        <f t="shared" si="45"/>
        <v>0.104</v>
      </c>
      <c r="P596" s="8">
        <f>(E596/L596)</f>
        <v>13</v>
      </c>
      <c r="Q596" t="str">
        <f t="shared" si="46"/>
        <v>technology</v>
      </c>
      <c r="R596" t="str">
        <f t="shared" si="47"/>
        <v>web</v>
      </c>
      <c r="S596" s="12">
        <f t="shared" si="48"/>
        <v>42446.780162037037</v>
      </c>
      <c r="T596" s="12">
        <f t="shared" si="49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7">
        <f t="shared" si="45"/>
        <v>0.42599999999999999</v>
      </c>
      <c r="P597" s="8">
        <f>(E597/L597)</f>
        <v>53.25</v>
      </c>
      <c r="Q597" t="str">
        <f t="shared" si="46"/>
        <v>technology</v>
      </c>
      <c r="R597" t="str">
        <f t="shared" si="47"/>
        <v>web</v>
      </c>
      <c r="S597" s="12">
        <f t="shared" si="48"/>
        <v>42083.069884259254</v>
      </c>
      <c r="T597" s="12">
        <f t="shared" si="49"/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7">
        <f t="shared" si="45"/>
        <v>0.03</v>
      </c>
      <c r="P598" s="8">
        <f>(E598/L598)</f>
        <v>3</v>
      </c>
      <c r="Q598" t="str">
        <f t="shared" si="46"/>
        <v>technology</v>
      </c>
      <c r="R598" t="str">
        <f t="shared" si="47"/>
        <v>web</v>
      </c>
      <c r="S598" s="12">
        <f t="shared" si="48"/>
        <v>42646.896898148145</v>
      </c>
      <c r="T598" s="12">
        <f t="shared" si="49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7">
        <f t="shared" si="45"/>
        <v>0.26666666666666666</v>
      </c>
      <c r="P599" s="8">
        <f>(E599/L599)</f>
        <v>10</v>
      </c>
      <c r="Q599" t="str">
        <f t="shared" si="46"/>
        <v>technology</v>
      </c>
      <c r="R599" t="str">
        <f t="shared" si="47"/>
        <v>web</v>
      </c>
      <c r="S599" s="12">
        <f t="shared" si="48"/>
        <v>42545.705266203702</v>
      </c>
      <c r="T599" s="12">
        <f t="shared" si="49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7">
        <f t="shared" si="45"/>
        <v>34</v>
      </c>
      <c r="P600" s="8">
        <f>(E600/L600)</f>
        <v>121.42857142857143</v>
      </c>
      <c r="Q600" t="str">
        <f t="shared" si="46"/>
        <v>technology</v>
      </c>
      <c r="R600" t="str">
        <f t="shared" si="47"/>
        <v>web</v>
      </c>
      <c r="S600" s="12">
        <f t="shared" si="48"/>
        <v>41948.00209490741</v>
      </c>
      <c r="T600" s="12">
        <f t="shared" si="49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7">
        <f t="shared" si="45"/>
        <v>6.2E-2</v>
      </c>
      <c r="P601" s="8">
        <f>(E601/L601)</f>
        <v>15.5</v>
      </c>
      <c r="Q601" t="str">
        <f t="shared" si="46"/>
        <v>technology</v>
      </c>
      <c r="R601" t="str">
        <f t="shared" si="47"/>
        <v>web</v>
      </c>
      <c r="S601" s="12">
        <f t="shared" si="48"/>
        <v>42047.812523148154</v>
      </c>
      <c r="T601" s="12">
        <f t="shared" si="49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7">
        <f t="shared" si="45"/>
        <v>2</v>
      </c>
      <c r="P602" s="8">
        <f>(E602/L602)</f>
        <v>100</v>
      </c>
      <c r="Q602" t="str">
        <f t="shared" si="46"/>
        <v>technology</v>
      </c>
      <c r="R602" t="str">
        <f t="shared" si="47"/>
        <v>web</v>
      </c>
      <c r="S602" s="12">
        <f t="shared" si="48"/>
        <v>42073.798171296294</v>
      </c>
      <c r="T602" s="12">
        <f t="shared" si="49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7">
        <f t="shared" si="45"/>
        <v>1.4000000000000001</v>
      </c>
      <c r="P603" s="8">
        <f>(E603/L603)</f>
        <v>23.333333333333332</v>
      </c>
      <c r="Q603" t="str">
        <f t="shared" si="46"/>
        <v>technology</v>
      </c>
      <c r="R603" t="str">
        <f t="shared" si="47"/>
        <v>web</v>
      </c>
      <c r="S603" s="12">
        <f t="shared" si="48"/>
        <v>41969.858090277776</v>
      </c>
      <c r="T603" s="12">
        <f t="shared" si="49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7">
        <f t="shared" si="45"/>
        <v>0</v>
      </c>
      <c r="P604" s="8" t="e">
        <f>(E604/L604)</f>
        <v>#DIV/0!</v>
      </c>
      <c r="Q604" t="str">
        <f t="shared" si="46"/>
        <v>technology</v>
      </c>
      <c r="R604" t="str">
        <f t="shared" si="47"/>
        <v>web</v>
      </c>
      <c r="S604" s="12">
        <f t="shared" si="48"/>
        <v>42143.79415509259</v>
      </c>
      <c r="T604" s="12">
        <f t="shared" si="49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7">
        <f t="shared" si="45"/>
        <v>3.9334666666666664</v>
      </c>
      <c r="P605" s="8">
        <f>(E605/L605)</f>
        <v>45.386153846153846</v>
      </c>
      <c r="Q605" t="str">
        <f t="shared" si="46"/>
        <v>technology</v>
      </c>
      <c r="R605" t="str">
        <f t="shared" si="47"/>
        <v>web</v>
      </c>
      <c r="S605" s="12">
        <f t="shared" si="48"/>
        <v>41835.639155092591</v>
      </c>
      <c r="T605" s="12">
        <f t="shared" si="49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7">
        <f t="shared" si="45"/>
        <v>0</v>
      </c>
      <c r="P606" s="8" t="e">
        <f>(E606/L606)</f>
        <v>#DIV/0!</v>
      </c>
      <c r="Q606" t="str">
        <f t="shared" si="46"/>
        <v>technology</v>
      </c>
      <c r="R606" t="str">
        <f t="shared" si="47"/>
        <v>web</v>
      </c>
      <c r="S606" s="12">
        <f t="shared" si="48"/>
        <v>41849.035370370373</v>
      </c>
      <c r="T606" s="12">
        <f t="shared" si="49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7">
        <f t="shared" si="45"/>
        <v>2.62</v>
      </c>
      <c r="P607" s="8">
        <f>(E607/L607)</f>
        <v>16.375</v>
      </c>
      <c r="Q607" t="str">
        <f t="shared" si="46"/>
        <v>technology</v>
      </c>
      <c r="R607" t="str">
        <f t="shared" si="47"/>
        <v>web</v>
      </c>
      <c r="S607" s="12">
        <f t="shared" si="48"/>
        <v>42194.357731481476</v>
      </c>
      <c r="T607" s="12">
        <f t="shared" si="49"/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7">
        <f t="shared" si="45"/>
        <v>0.2</v>
      </c>
      <c r="P608" s="8">
        <f>(E608/L608)</f>
        <v>10</v>
      </c>
      <c r="Q608" t="str">
        <f t="shared" si="46"/>
        <v>technology</v>
      </c>
      <c r="R608" t="str">
        <f t="shared" si="47"/>
        <v>web</v>
      </c>
      <c r="S608" s="12">
        <f t="shared" si="48"/>
        <v>42102.650567129633</v>
      </c>
      <c r="T608" s="12">
        <f t="shared" si="49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7">
        <f t="shared" si="45"/>
        <v>0</v>
      </c>
      <c r="P609" s="8" t="e">
        <f>(E609/L609)</f>
        <v>#DIV/0!</v>
      </c>
      <c r="Q609" t="str">
        <f t="shared" si="46"/>
        <v>technology</v>
      </c>
      <c r="R609" t="str">
        <f t="shared" si="47"/>
        <v>web</v>
      </c>
      <c r="S609" s="12">
        <f t="shared" si="48"/>
        <v>42300.825648148151</v>
      </c>
      <c r="T609" s="12">
        <f t="shared" si="49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7">
        <f t="shared" si="45"/>
        <v>0.97400000000000009</v>
      </c>
      <c r="P610" s="8">
        <f>(E610/L610)</f>
        <v>292.2</v>
      </c>
      <c r="Q610" t="str">
        <f t="shared" si="46"/>
        <v>technology</v>
      </c>
      <c r="R610" t="str">
        <f t="shared" si="47"/>
        <v>web</v>
      </c>
      <c r="S610" s="12">
        <f t="shared" si="48"/>
        <v>42140.921064814815</v>
      </c>
      <c r="T610" s="12">
        <f t="shared" si="49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7">
        <f t="shared" si="45"/>
        <v>0.64102564102564097</v>
      </c>
      <c r="P611" s="8">
        <f>(E611/L611)</f>
        <v>5</v>
      </c>
      <c r="Q611" t="str">
        <f t="shared" si="46"/>
        <v>technology</v>
      </c>
      <c r="R611" t="str">
        <f t="shared" si="47"/>
        <v>web</v>
      </c>
      <c r="S611" s="12">
        <f t="shared" si="48"/>
        <v>42307.034074074079</v>
      </c>
      <c r="T611" s="12">
        <f t="shared" si="49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7">
        <f t="shared" si="45"/>
        <v>0</v>
      </c>
      <c r="P612" s="8" t="e">
        <f>(E612/L612)</f>
        <v>#DIV/0!</v>
      </c>
      <c r="Q612" t="str">
        <f t="shared" si="46"/>
        <v>technology</v>
      </c>
      <c r="R612" t="str">
        <f t="shared" si="47"/>
        <v>web</v>
      </c>
      <c r="S612" s="12">
        <f t="shared" si="48"/>
        <v>42086.83085648148</v>
      </c>
      <c r="T612" s="12">
        <f t="shared" si="49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7">
        <f t="shared" si="45"/>
        <v>0</v>
      </c>
      <c r="P613" s="8" t="e">
        <f>(E613/L613)</f>
        <v>#DIV/0!</v>
      </c>
      <c r="Q613" t="str">
        <f t="shared" si="46"/>
        <v>technology</v>
      </c>
      <c r="R613" t="str">
        <f t="shared" si="47"/>
        <v>web</v>
      </c>
      <c r="S613" s="12">
        <f t="shared" si="48"/>
        <v>42328.560613425929</v>
      </c>
      <c r="T613" s="12">
        <f t="shared" si="49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7">
        <f t="shared" si="45"/>
        <v>0</v>
      </c>
      <c r="P614" s="8" t="e">
        <f>(E614/L614)</f>
        <v>#DIV/0!</v>
      </c>
      <c r="Q614" t="str">
        <f t="shared" si="46"/>
        <v>technology</v>
      </c>
      <c r="R614" t="str">
        <f t="shared" si="47"/>
        <v>web</v>
      </c>
      <c r="S614" s="12">
        <f t="shared" si="48"/>
        <v>42585.031782407401</v>
      </c>
      <c r="T614" s="12">
        <f t="shared" si="49"/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7">
        <f t="shared" si="45"/>
        <v>21.363333333333333</v>
      </c>
      <c r="P615" s="8">
        <f>(E615/L615)</f>
        <v>105.93388429752066</v>
      </c>
      <c r="Q615" t="str">
        <f t="shared" si="46"/>
        <v>technology</v>
      </c>
      <c r="R615" t="str">
        <f t="shared" si="47"/>
        <v>web</v>
      </c>
      <c r="S615" s="12">
        <f t="shared" si="48"/>
        <v>42247.496759259258</v>
      </c>
      <c r="T615" s="12">
        <f t="shared" si="49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7">
        <f t="shared" si="45"/>
        <v>0</v>
      </c>
      <c r="P616" s="8" t="e">
        <f>(E616/L616)</f>
        <v>#DIV/0!</v>
      </c>
      <c r="Q616" t="str">
        <f t="shared" si="46"/>
        <v>technology</v>
      </c>
      <c r="R616" t="str">
        <f t="shared" si="47"/>
        <v>web</v>
      </c>
      <c r="S616" s="12">
        <f t="shared" si="48"/>
        <v>42515.061805555553</v>
      </c>
      <c r="T616" s="12">
        <f t="shared" si="49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7">
        <f t="shared" si="45"/>
        <v>0</v>
      </c>
      <c r="P617" s="8" t="e">
        <f>(E617/L617)</f>
        <v>#DIV/0!</v>
      </c>
      <c r="Q617" t="str">
        <f t="shared" si="46"/>
        <v>technology</v>
      </c>
      <c r="R617" t="str">
        <f t="shared" si="47"/>
        <v>web</v>
      </c>
      <c r="S617" s="12">
        <f t="shared" si="48"/>
        <v>42242.122210648144</v>
      </c>
      <c r="T617" s="12">
        <f t="shared" si="49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7">
        <f t="shared" si="45"/>
        <v>0</v>
      </c>
      <c r="P618" s="8" t="e">
        <f>(E618/L618)</f>
        <v>#DIV/0!</v>
      </c>
      <c r="Q618" t="str">
        <f t="shared" si="46"/>
        <v>technology</v>
      </c>
      <c r="R618" t="str">
        <f t="shared" si="47"/>
        <v>web</v>
      </c>
      <c r="S618" s="12">
        <f t="shared" si="48"/>
        <v>42761.376238425932</v>
      </c>
      <c r="T618" s="12">
        <f t="shared" si="49"/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7">
        <f t="shared" si="45"/>
        <v>3</v>
      </c>
      <c r="P619" s="8">
        <f>(E619/L619)</f>
        <v>20</v>
      </c>
      <c r="Q619" t="str">
        <f t="shared" si="46"/>
        <v>technology</v>
      </c>
      <c r="R619" t="str">
        <f t="shared" si="47"/>
        <v>web</v>
      </c>
      <c r="S619" s="12">
        <f t="shared" si="48"/>
        <v>42087.343090277776</v>
      </c>
      <c r="T619" s="12">
        <f t="shared" si="49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7">
        <f t="shared" si="45"/>
        <v>0</v>
      </c>
      <c r="P620" s="8" t="e">
        <f>(E620/L620)</f>
        <v>#DIV/0!</v>
      </c>
      <c r="Q620" t="str">
        <f t="shared" si="46"/>
        <v>technology</v>
      </c>
      <c r="R620" t="str">
        <f t="shared" si="47"/>
        <v>web</v>
      </c>
      <c r="S620" s="12">
        <f t="shared" si="48"/>
        <v>42317.810219907406</v>
      </c>
      <c r="T620" s="12">
        <f t="shared" si="49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7">
        <f t="shared" si="45"/>
        <v>3.9999999999999996E-5</v>
      </c>
      <c r="P621" s="8">
        <f>(E621/L621)</f>
        <v>1</v>
      </c>
      <c r="Q621" t="str">
        <f t="shared" si="46"/>
        <v>technology</v>
      </c>
      <c r="R621" t="str">
        <f t="shared" si="47"/>
        <v>web</v>
      </c>
      <c r="S621" s="12">
        <f t="shared" si="48"/>
        <v>41908.650347222225</v>
      </c>
      <c r="T621" s="12">
        <f t="shared" si="49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7">
        <f t="shared" si="45"/>
        <v>1</v>
      </c>
      <c r="P622" s="8">
        <f>(E622/L622)</f>
        <v>300</v>
      </c>
      <c r="Q622" t="str">
        <f t="shared" si="46"/>
        <v>technology</v>
      </c>
      <c r="R622" t="str">
        <f t="shared" si="47"/>
        <v>web</v>
      </c>
      <c r="S622" s="12">
        <f t="shared" si="48"/>
        <v>41831.716874999998</v>
      </c>
      <c r="T622" s="12">
        <f t="shared" si="49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7">
        <f t="shared" si="45"/>
        <v>1.044</v>
      </c>
      <c r="P623" s="8">
        <f>(E623/L623)</f>
        <v>87</v>
      </c>
      <c r="Q623" t="str">
        <f t="shared" si="46"/>
        <v>technology</v>
      </c>
      <c r="R623" t="str">
        <f t="shared" si="47"/>
        <v>web</v>
      </c>
      <c r="S623" s="12">
        <f t="shared" si="48"/>
        <v>42528.987696759257</v>
      </c>
      <c r="T623" s="12">
        <f t="shared" si="49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7">
        <f t="shared" si="45"/>
        <v>5.6833333333333336</v>
      </c>
      <c r="P624" s="8">
        <f>(E624/L624)</f>
        <v>37.888888888888886</v>
      </c>
      <c r="Q624" t="str">
        <f t="shared" si="46"/>
        <v>technology</v>
      </c>
      <c r="R624" t="str">
        <f t="shared" si="47"/>
        <v>web</v>
      </c>
      <c r="S624" s="12">
        <f t="shared" si="48"/>
        <v>42532.774745370371</v>
      </c>
      <c r="T624" s="12">
        <f t="shared" si="49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7">
        <f t="shared" si="45"/>
        <v>0</v>
      </c>
      <c r="P625" s="8" t="e">
        <f>(E625/L625)</f>
        <v>#DIV/0!</v>
      </c>
      <c r="Q625" t="str">
        <f t="shared" si="46"/>
        <v>technology</v>
      </c>
      <c r="R625" t="str">
        <f t="shared" si="47"/>
        <v>web</v>
      </c>
      <c r="S625" s="12">
        <f t="shared" si="48"/>
        <v>42122.009224537032</v>
      </c>
      <c r="T625" s="12">
        <f t="shared" si="49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7">
        <f t="shared" si="45"/>
        <v>0</v>
      </c>
      <c r="P626" s="8" t="e">
        <f>(E626/L626)</f>
        <v>#DIV/0!</v>
      </c>
      <c r="Q626" t="str">
        <f t="shared" si="46"/>
        <v>technology</v>
      </c>
      <c r="R626" t="str">
        <f t="shared" si="47"/>
        <v>web</v>
      </c>
      <c r="S626" s="12">
        <f t="shared" si="48"/>
        <v>42108.988900462966</v>
      </c>
      <c r="T626" s="12">
        <f t="shared" si="49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7">
        <f t="shared" si="45"/>
        <v>0</v>
      </c>
      <c r="P627" s="8" t="e">
        <f>(E627/L627)</f>
        <v>#DIV/0!</v>
      </c>
      <c r="Q627" t="str">
        <f t="shared" si="46"/>
        <v>technology</v>
      </c>
      <c r="R627" t="str">
        <f t="shared" si="47"/>
        <v>web</v>
      </c>
      <c r="S627" s="12">
        <f t="shared" si="48"/>
        <v>42790.895567129628</v>
      </c>
      <c r="T627" s="12">
        <f t="shared" si="49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7">
        <f t="shared" si="45"/>
        <v>17.380000000000003</v>
      </c>
      <c r="P628" s="8">
        <f>(E628/L628)</f>
        <v>111.41025641025641</v>
      </c>
      <c r="Q628" t="str">
        <f t="shared" si="46"/>
        <v>technology</v>
      </c>
      <c r="R628" t="str">
        <f t="shared" si="47"/>
        <v>web</v>
      </c>
      <c r="S628" s="12">
        <f t="shared" si="48"/>
        <v>42198.559479166666</v>
      </c>
      <c r="T628" s="12">
        <f t="shared" si="49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7">
        <f t="shared" si="45"/>
        <v>0.02</v>
      </c>
      <c r="P629" s="8">
        <f>(E629/L629)</f>
        <v>90</v>
      </c>
      <c r="Q629" t="str">
        <f t="shared" si="46"/>
        <v>technology</v>
      </c>
      <c r="R629" t="str">
        <f t="shared" si="47"/>
        <v>web</v>
      </c>
      <c r="S629" s="12">
        <f t="shared" si="48"/>
        <v>42384.306840277779</v>
      </c>
      <c r="T629" s="12">
        <f t="shared" si="49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7">
        <f t="shared" si="45"/>
        <v>0</v>
      </c>
      <c r="P630" s="8" t="e">
        <f>(E630/L630)</f>
        <v>#DIV/0!</v>
      </c>
      <c r="Q630" t="str">
        <f t="shared" si="46"/>
        <v>technology</v>
      </c>
      <c r="R630" t="str">
        <f t="shared" si="47"/>
        <v>web</v>
      </c>
      <c r="S630" s="12">
        <f t="shared" si="48"/>
        <v>41803.692789351851</v>
      </c>
      <c r="T630" s="12">
        <f t="shared" si="49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7">
        <f t="shared" si="45"/>
        <v>0.17500000000000002</v>
      </c>
      <c r="P631" s="8">
        <f>(E631/L631)</f>
        <v>116.66666666666667</v>
      </c>
      <c r="Q631" t="str">
        <f t="shared" si="46"/>
        <v>technology</v>
      </c>
      <c r="R631" t="str">
        <f t="shared" si="47"/>
        <v>web</v>
      </c>
      <c r="S631" s="12">
        <f t="shared" si="48"/>
        <v>42474.637824074074</v>
      </c>
      <c r="T631" s="12">
        <f t="shared" si="49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7">
        <f t="shared" si="45"/>
        <v>8.3340278356529712E-2</v>
      </c>
      <c r="P632" s="8">
        <f>(E632/L632)</f>
        <v>10</v>
      </c>
      <c r="Q632" t="str">
        <f t="shared" si="46"/>
        <v>technology</v>
      </c>
      <c r="R632" t="str">
        <f t="shared" si="47"/>
        <v>web</v>
      </c>
      <c r="S632" s="12">
        <f t="shared" si="48"/>
        <v>42223.619456018518</v>
      </c>
      <c r="T632" s="12">
        <f t="shared" si="49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7">
        <f t="shared" si="45"/>
        <v>1.38</v>
      </c>
      <c r="P633" s="8">
        <f>(E633/L633)</f>
        <v>76.666666666666671</v>
      </c>
      <c r="Q633" t="str">
        <f t="shared" si="46"/>
        <v>technology</v>
      </c>
      <c r="R633" t="str">
        <f t="shared" si="47"/>
        <v>web</v>
      </c>
      <c r="S633" s="12">
        <f t="shared" si="48"/>
        <v>42489.772326388891</v>
      </c>
      <c r="T633" s="12">
        <f t="shared" si="49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7">
        <f t="shared" si="45"/>
        <v>0</v>
      </c>
      <c r="P634" s="8" t="e">
        <f>(E634/L634)</f>
        <v>#DIV/0!</v>
      </c>
      <c r="Q634" t="str">
        <f t="shared" si="46"/>
        <v>technology</v>
      </c>
      <c r="R634" t="str">
        <f t="shared" si="47"/>
        <v>web</v>
      </c>
      <c r="S634" s="12">
        <f t="shared" si="48"/>
        <v>42303.659317129626</v>
      </c>
      <c r="T634" s="12">
        <f t="shared" si="49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7">
        <f t="shared" si="45"/>
        <v>12.45</v>
      </c>
      <c r="P635" s="8">
        <f>(E635/L635)</f>
        <v>49.8</v>
      </c>
      <c r="Q635" t="str">
        <f t="shared" si="46"/>
        <v>technology</v>
      </c>
      <c r="R635" t="str">
        <f t="shared" si="47"/>
        <v>web</v>
      </c>
      <c r="S635" s="12">
        <f t="shared" si="48"/>
        <v>42507.29932870371</v>
      </c>
      <c r="T635" s="12">
        <f t="shared" si="49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7">
        <f t="shared" si="45"/>
        <v>0.02</v>
      </c>
      <c r="P636" s="8">
        <f>(E636/L636)</f>
        <v>1</v>
      </c>
      <c r="Q636" t="str">
        <f t="shared" si="46"/>
        <v>technology</v>
      </c>
      <c r="R636" t="str">
        <f t="shared" si="47"/>
        <v>web</v>
      </c>
      <c r="S636" s="12">
        <f t="shared" si="48"/>
        <v>42031.928576388891</v>
      </c>
      <c r="T636" s="12">
        <f t="shared" si="49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7">
        <f t="shared" si="45"/>
        <v>8.0000000000000002E-3</v>
      </c>
      <c r="P637" s="8">
        <f>(E637/L637)</f>
        <v>2</v>
      </c>
      <c r="Q637" t="str">
        <f t="shared" si="46"/>
        <v>technology</v>
      </c>
      <c r="R637" t="str">
        <f t="shared" si="47"/>
        <v>web</v>
      </c>
      <c r="S637" s="12">
        <f t="shared" si="48"/>
        <v>42076.092152777783</v>
      </c>
      <c r="T637" s="12">
        <f t="shared" si="49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7">
        <f t="shared" si="45"/>
        <v>0.2</v>
      </c>
      <c r="P638" s="8">
        <f>(E638/L638)</f>
        <v>4</v>
      </c>
      <c r="Q638" t="str">
        <f t="shared" si="46"/>
        <v>technology</v>
      </c>
      <c r="R638" t="str">
        <f t="shared" si="47"/>
        <v>web</v>
      </c>
      <c r="S638" s="12">
        <f t="shared" si="48"/>
        <v>42131.455439814818</v>
      </c>
      <c r="T638" s="12">
        <f t="shared" si="49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7">
        <f t="shared" si="45"/>
        <v>0</v>
      </c>
      <c r="P639" s="8" t="e">
        <f>(E639/L639)</f>
        <v>#DIV/0!</v>
      </c>
      <c r="Q639" t="str">
        <f t="shared" si="46"/>
        <v>technology</v>
      </c>
      <c r="R639" t="str">
        <f t="shared" si="47"/>
        <v>web</v>
      </c>
      <c r="S639" s="12">
        <f t="shared" si="48"/>
        <v>42762.962013888886</v>
      </c>
      <c r="T639" s="12">
        <f t="shared" si="49"/>
        <v>42791.961111111115</v>
      </c>
    </row>
    <row r="640" spans="1:20" ht="15.75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7">
        <f t="shared" si="45"/>
        <v>9.0000000000000011E-3</v>
      </c>
      <c r="P640" s="8">
        <f>(E640/L640)</f>
        <v>3</v>
      </c>
      <c r="Q640" t="str">
        <f t="shared" si="46"/>
        <v>technology</v>
      </c>
      <c r="R640" t="str">
        <f t="shared" si="47"/>
        <v>web</v>
      </c>
      <c r="S640" s="12">
        <f t="shared" si="48"/>
        <v>42759.593310185184</v>
      </c>
      <c r="T640" s="12">
        <f t="shared" si="49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7">
        <f t="shared" si="45"/>
        <v>9.9999999999999991E-5</v>
      </c>
      <c r="P641" s="8">
        <f>(E641/L641)</f>
        <v>1</v>
      </c>
      <c r="Q641" t="str">
        <f t="shared" si="46"/>
        <v>technology</v>
      </c>
      <c r="R641" t="str">
        <f t="shared" si="47"/>
        <v>web</v>
      </c>
      <c r="S641" s="12">
        <f t="shared" si="48"/>
        <v>41865.583275462966</v>
      </c>
      <c r="T641" s="12">
        <f t="shared" si="49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7">
        <f t="shared" si="45"/>
        <v>144.28571428571428</v>
      </c>
      <c r="P642" s="8">
        <f>(E642/L642)</f>
        <v>50.5</v>
      </c>
      <c r="Q642" t="str">
        <f t="shared" si="46"/>
        <v>technology</v>
      </c>
      <c r="R642" t="str">
        <f t="shared" si="47"/>
        <v>wearables</v>
      </c>
      <c r="S642" s="12">
        <f t="shared" si="48"/>
        <v>42683.420312500006</v>
      </c>
      <c r="T642" s="12">
        <f t="shared" si="49"/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7">
        <f t="shared" ref="O643:O706" si="50">((E643/D643)*100)</f>
        <v>119.16249999999999</v>
      </c>
      <c r="P643" s="8">
        <f>(E643/L643)</f>
        <v>151.31746031746033</v>
      </c>
      <c r="Q643" t="str">
        <f t="shared" ref="Q643:Q706" si="51">LEFT(N643,FIND("/",N643)-1)</f>
        <v>technology</v>
      </c>
      <c r="R643" t="str">
        <f t="shared" ref="R643:R706" si="52">RIGHT(N643,LEN(N643)-FIND("/",N643))</f>
        <v>wearables</v>
      </c>
      <c r="S643" s="12">
        <f t="shared" ref="S643:S706" si="53">(((J643/60)/60)/24)+DATE(1970,1,1)</f>
        <v>42199.57</v>
      </c>
      <c r="T643" s="12">
        <f t="shared" ref="T643:T706" si="54">(((I643/60)/60)/24)+DATE(1970,1,1)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7">
        <f t="shared" si="50"/>
        <v>1460.4850000000001</v>
      </c>
      <c r="P644" s="8">
        <f>(E644/L644)</f>
        <v>134.3592456301748</v>
      </c>
      <c r="Q644" t="str">
        <f t="shared" si="51"/>
        <v>technology</v>
      </c>
      <c r="R644" t="str">
        <f t="shared" si="52"/>
        <v>wearables</v>
      </c>
      <c r="S644" s="12">
        <f t="shared" si="53"/>
        <v>42199.651319444441</v>
      </c>
      <c r="T644" s="12">
        <f t="shared" si="54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7">
        <f t="shared" si="50"/>
        <v>105.80799999999999</v>
      </c>
      <c r="P645" s="8">
        <f>(E645/L645)</f>
        <v>174.02631578947367</v>
      </c>
      <c r="Q645" t="str">
        <f t="shared" si="51"/>
        <v>technology</v>
      </c>
      <c r="R645" t="str">
        <f t="shared" si="52"/>
        <v>wearables</v>
      </c>
      <c r="S645" s="12">
        <f t="shared" si="53"/>
        <v>42100.642071759255</v>
      </c>
      <c r="T645" s="12">
        <f t="shared" si="54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7">
        <f t="shared" si="50"/>
        <v>300.11791999999997</v>
      </c>
      <c r="P646" s="8">
        <f>(E646/L646)</f>
        <v>73.486268364348675</v>
      </c>
      <c r="Q646" t="str">
        <f t="shared" si="51"/>
        <v>technology</v>
      </c>
      <c r="R646" t="str">
        <f t="shared" si="52"/>
        <v>wearables</v>
      </c>
      <c r="S646" s="12">
        <f t="shared" si="53"/>
        <v>41898.665960648148</v>
      </c>
      <c r="T646" s="12">
        <f t="shared" si="54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7">
        <f t="shared" si="50"/>
        <v>278.7</v>
      </c>
      <c r="P647" s="8">
        <f>(E647/L647)</f>
        <v>23.518987341772153</v>
      </c>
      <c r="Q647" t="str">
        <f t="shared" si="51"/>
        <v>technology</v>
      </c>
      <c r="R647" t="str">
        <f t="shared" si="52"/>
        <v>wearables</v>
      </c>
      <c r="S647" s="12">
        <f t="shared" si="53"/>
        <v>42564.026319444441</v>
      </c>
      <c r="T647" s="12">
        <f t="shared" si="54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7">
        <f t="shared" si="50"/>
        <v>131.87625</v>
      </c>
      <c r="P648" s="8">
        <f>(E648/L648)</f>
        <v>39.074444444444445</v>
      </c>
      <c r="Q648" t="str">
        <f t="shared" si="51"/>
        <v>technology</v>
      </c>
      <c r="R648" t="str">
        <f t="shared" si="52"/>
        <v>wearables</v>
      </c>
      <c r="S648" s="12">
        <f t="shared" si="53"/>
        <v>41832.852627314816</v>
      </c>
      <c r="T648" s="12">
        <f t="shared" si="54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">
        <f t="shared" si="50"/>
        <v>107.05</v>
      </c>
      <c r="P649" s="8">
        <f>(E649/L649)</f>
        <v>125.94117647058823</v>
      </c>
      <c r="Q649" t="str">
        <f t="shared" si="51"/>
        <v>technology</v>
      </c>
      <c r="R649" t="str">
        <f t="shared" si="52"/>
        <v>wearables</v>
      </c>
      <c r="S649" s="12">
        <f t="shared" si="53"/>
        <v>42416.767928240741</v>
      </c>
      <c r="T649" s="12">
        <f t="shared" si="54"/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7">
        <f t="shared" si="50"/>
        <v>126.82285714285715</v>
      </c>
      <c r="P650" s="8">
        <f>(E650/L650)</f>
        <v>1644</v>
      </c>
      <c r="Q650" t="str">
        <f t="shared" si="51"/>
        <v>technology</v>
      </c>
      <c r="R650" t="str">
        <f t="shared" si="52"/>
        <v>wearables</v>
      </c>
      <c r="S650" s="12">
        <f t="shared" si="53"/>
        <v>41891.693379629629</v>
      </c>
      <c r="T650" s="12">
        <f t="shared" si="54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7">
        <f t="shared" si="50"/>
        <v>139.96</v>
      </c>
      <c r="P651" s="8">
        <f>(E651/L651)</f>
        <v>42.670731707317074</v>
      </c>
      <c r="Q651" t="str">
        <f t="shared" si="51"/>
        <v>technology</v>
      </c>
      <c r="R651" t="str">
        <f t="shared" si="52"/>
        <v>wearables</v>
      </c>
      <c r="S651" s="12">
        <f t="shared" si="53"/>
        <v>41877.912187499998</v>
      </c>
      <c r="T651" s="12">
        <f t="shared" si="54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7">
        <f t="shared" si="50"/>
        <v>112.4</v>
      </c>
      <c r="P652" s="8">
        <f>(E652/L652)</f>
        <v>35.125</v>
      </c>
      <c r="Q652" t="str">
        <f t="shared" si="51"/>
        <v>technology</v>
      </c>
      <c r="R652" t="str">
        <f t="shared" si="52"/>
        <v>wearables</v>
      </c>
      <c r="S652" s="12">
        <f t="shared" si="53"/>
        <v>41932.036851851852</v>
      </c>
      <c r="T652" s="12">
        <f t="shared" si="54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7">
        <f t="shared" si="50"/>
        <v>100.52799999999999</v>
      </c>
      <c r="P653" s="8">
        <f>(E653/L653)</f>
        <v>239.35238095238094</v>
      </c>
      <c r="Q653" t="str">
        <f t="shared" si="51"/>
        <v>technology</v>
      </c>
      <c r="R653" t="str">
        <f t="shared" si="52"/>
        <v>wearables</v>
      </c>
      <c r="S653" s="12">
        <f t="shared" si="53"/>
        <v>41956.017488425925</v>
      </c>
      <c r="T653" s="12">
        <f t="shared" si="54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7">
        <f t="shared" si="50"/>
        <v>100.46666666666665</v>
      </c>
      <c r="P654" s="8">
        <f>(E654/L654)</f>
        <v>107.64285714285714</v>
      </c>
      <c r="Q654" t="str">
        <f t="shared" si="51"/>
        <v>technology</v>
      </c>
      <c r="R654" t="str">
        <f t="shared" si="52"/>
        <v>wearables</v>
      </c>
      <c r="S654" s="12">
        <f t="shared" si="53"/>
        <v>42675.690393518518</v>
      </c>
      <c r="T654" s="12">
        <f t="shared" si="54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7">
        <f t="shared" si="50"/>
        <v>141.446</v>
      </c>
      <c r="P655" s="8">
        <f>(E655/L655)</f>
        <v>95.830623306233065</v>
      </c>
      <c r="Q655" t="str">
        <f t="shared" si="51"/>
        <v>technology</v>
      </c>
      <c r="R655" t="str">
        <f t="shared" si="52"/>
        <v>wearables</v>
      </c>
      <c r="S655" s="12">
        <f t="shared" si="53"/>
        <v>42199.618518518517</v>
      </c>
      <c r="T655" s="12">
        <f t="shared" si="54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7">
        <f t="shared" si="50"/>
        <v>267.29166666666669</v>
      </c>
      <c r="P656" s="8">
        <f>(E656/L656)</f>
        <v>31.663376110562684</v>
      </c>
      <c r="Q656" t="str">
        <f t="shared" si="51"/>
        <v>technology</v>
      </c>
      <c r="R656" t="str">
        <f t="shared" si="52"/>
        <v>wearables</v>
      </c>
      <c r="S656" s="12">
        <f t="shared" si="53"/>
        <v>42163.957326388889</v>
      </c>
      <c r="T656" s="12">
        <f t="shared" si="54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7">
        <f t="shared" si="50"/>
        <v>146.88749999999999</v>
      </c>
      <c r="P657" s="8">
        <f>(E657/L657)</f>
        <v>42.886861313868614</v>
      </c>
      <c r="Q657" t="str">
        <f t="shared" si="51"/>
        <v>technology</v>
      </c>
      <c r="R657" t="str">
        <f t="shared" si="52"/>
        <v>wearables</v>
      </c>
      <c r="S657" s="12">
        <f t="shared" si="53"/>
        <v>42045.957314814819</v>
      </c>
      <c r="T657" s="12">
        <f t="shared" si="54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7">
        <f t="shared" si="50"/>
        <v>213.56</v>
      </c>
      <c r="P658" s="8">
        <f>(E658/L658)</f>
        <v>122.73563218390805</v>
      </c>
      <c r="Q658" t="str">
        <f t="shared" si="51"/>
        <v>technology</v>
      </c>
      <c r="R658" t="str">
        <f t="shared" si="52"/>
        <v>wearables</v>
      </c>
      <c r="S658" s="12">
        <f t="shared" si="53"/>
        <v>42417.804618055554</v>
      </c>
      <c r="T658" s="12">
        <f t="shared" si="54"/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7">
        <f t="shared" si="50"/>
        <v>125.69999999999999</v>
      </c>
      <c r="P659" s="8">
        <f>(E659/L659)</f>
        <v>190.45454545454547</v>
      </c>
      <c r="Q659" t="str">
        <f t="shared" si="51"/>
        <v>technology</v>
      </c>
      <c r="R659" t="str">
        <f t="shared" si="52"/>
        <v>wearables</v>
      </c>
      <c r="S659" s="12">
        <f t="shared" si="53"/>
        <v>42331.84574074074</v>
      </c>
      <c r="T659" s="12">
        <f t="shared" si="54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7">
        <f t="shared" si="50"/>
        <v>104.46206037108834</v>
      </c>
      <c r="P660" s="8">
        <f>(E660/L660)</f>
        <v>109.33695652173913</v>
      </c>
      <c r="Q660" t="str">
        <f t="shared" si="51"/>
        <v>technology</v>
      </c>
      <c r="R660" t="str">
        <f t="shared" si="52"/>
        <v>wearables</v>
      </c>
      <c r="S660" s="12">
        <f t="shared" si="53"/>
        <v>42179.160752314812</v>
      </c>
      <c r="T660" s="12">
        <f t="shared" si="54"/>
        <v>42211.75</v>
      </c>
    </row>
    <row r="661" spans="1:20" ht="15.75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7">
        <f t="shared" si="50"/>
        <v>100.56666666666668</v>
      </c>
      <c r="P661" s="8">
        <f>(E661/L661)</f>
        <v>143.66666666666666</v>
      </c>
      <c r="Q661" t="str">
        <f t="shared" si="51"/>
        <v>technology</v>
      </c>
      <c r="R661" t="str">
        <f t="shared" si="52"/>
        <v>wearables</v>
      </c>
      <c r="S661" s="12">
        <f t="shared" si="53"/>
        <v>42209.593692129631</v>
      </c>
      <c r="T661" s="12">
        <f t="shared" si="54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7">
        <f t="shared" si="50"/>
        <v>3.0579999999999998</v>
      </c>
      <c r="P662" s="8">
        <f>(E662/L662)</f>
        <v>84.944444444444443</v>
      </c>
      <c r="Q662" t="str">
        <f t="shared" si="51"/>
        <v>technology</v>
      </c>
      <c r="R662" t="str">
        <f t="shared" si="52"/>
        <v>wearables</v>
      </c>
      <c r="S662" s="12">
        <f t="shared" si="53"/>
        <v>41922.741655092592</v>
      </c>
      <c r="T662" s="12">
        <f t="shared" si="54"/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7">
        <f t="shared" si="50"/>
        <v>0.95</v>
      </c>
      <c r="P663" s="8">
        <f>(E663/L663)</f>
        <v>10.555555555555555</v>
      </c>
      <c r="Q663" t="str">
        <f t="shared" si="51"/>
        <v>technology</v>
      </c>
      <c r="R663" t="str">
        <f t="shared" si="52"/>
        <v>wearables</v>
      </c>
      <c r="S663" s="12">
        <f t="shared" si="53"/>
        <v>42636.645358796297</v>
      </c>
      <c r="T663" s="12">
        <f t="shared" si="54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7">
        <f t="shared" si="50"/>
        <v>0.4</v>
      </c>
      <c r="P664" s="8">
        <f>(E664/L664)</f>
        <v>39</v>
      </c>
      <c r="Q664" t="str">
        <f t="shared" si="51"/>
        <v>technology</v>
      </c>
      <c r="R664" t="str">
        <f t="shared" si="52"/>
        <v>wearables</v>
      </c>
      <c r="S664" s="12">
        <f t="shared" si="53"/>
        <v>41990.438043981485</v>
      </c>
      <c r="T664" s="12">
        <f t="shared" si="54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7">
        <f t="shared" si="50"/>
        <v>0.35000000000000003</v>
      </c>
      <c r="P665" s="8">
        <f>(E665/L665)</f>
        <v>100</v>
      </c>
      <c r="Q665" t="str">
        <f t="shared" si="51"/>
        <v>technology</v>
      </c>
      <c r="R665" t="str">
        <f t="shared" si="52"/>
        <v>wearables</v>
      </c>
      <c r="S665" s="12">
        <f t="shared" si="53"/>
        <v>42173.843240740738</v>
      </c>
      <c r="T665" s="12">
        <f t="shared" si="54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7">
        <f t="shared" si="50"/>
        <v>7.5333333333333332</v>
      </c>
      <c r="P666" s="8">
        <f>(E666/L666)</f>
        <v>31.172413793103448</v>
      </c>
      <c r="Q666" t="str">
        <f t="shared" si="51"/>
        <v>technology</v>
      </c>
      <c r="R666" t="str">
        <f t="shared" si="52"/>
        <v>wearables</v>
      </c>
      <c r="S666" s="12">
        <f t="shared" si="53"/>
        <v>42077.666377314818</v>
      </c>
      <c r="T666" s="12">
        <f t="shared" si="54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7">
        <f t="shared" si="50"/>
        <v>18.64</v>
      </c>
      <c r="P667" s="8">
        <f>(E667/L667)</f>
        <v>155.33333333333334</v>
      </c>
      <c r="Q667" t="str">
        <f t="shared" si="51"/>
        <v>technology</v>
      </c>
      <c r="R667" t="str">
        <f t="shared" si="52"/>
        <v>wearables</v>
      </c>
      <c r="S667" s="12">
        <f t="shared" si="53"/>
        <v>42688.711354166662</v>
      </c>
      <c r="T667" s="12">
        <f t="shared" si="54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7">
        <f t="shared" si="50"/>
        <v>4.0000000000000001E-3</v>
      </c>
      <c r="P668" s="8">
        <f>(E668/L668)</f>
        <v>2</v>
      </c>
      <c r="Q668" t="str">
        <f t="shared" si="51"/>
        <v>technology</v>
      </c>
      <c r="R668" t="str">
        <f t="shared" si="52"/>
        <v>wearables</v>
      </c>
      <c r="S668" s="12">
        <f t="shared" si="53"/>
        <v>41838.832152777781</v>
      </c>
      <c r="T668" s="12">
        <f t="shared" si="54"/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7">
        <f t="shared" si="50"/>
        <v>10.02</v>
      </c>
      <c r="P669" s="8">
        <f>(E669/L669)</f>
        <v>178.92857142857142</v>
      </c>
      <c r="Q669" t="str">
        <f t="shared" si="51"/>
        <v>technology</v>
      </c>
      <c r="R669" t="str">
        <f t="shared" si="52"/>
        <v>wearables</v>
      </c>
      <c r="S669" s="12">
        <f t="shared" si="53"/>
        <v>42632.373414351852</v>
      </c>
      <c r="T669" s="12">
        <f t="shared" si="54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7">
        <f t="shared" si="50"/>
        <v>4.5600000000000005</v>
      </c>
      <c r="P670" s="8">
        <f>(E670/L670)</f>
        <v>27.36</v>
      </c>
      <c r="Q670" t="str">
        <f t="shared" si="51"/>
        <v>technology</v>
      </c>
      <c r="R670" t="str">
        <f t="shared" si="52"/>
        <v>wearables</v>
      </c>
      <c r="S670" s="12">
        <f t="shared" si="53"/>
        <v>42090.831273148149</v>
      </c>
      <c r="T670" s="12">
        <f t="shared" si="54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7">
        <f t="shared" si="50"/>
        <v>21.5075</v>
      </c>
      <c r="P671" s="8">
        <f>(E671/L671)</f>
        <v>1536.25</v>
      </c>
      <c r="Q671" t="str">
        <f t="shared" si="51"/>
        <v>technology</v>
      </c>
      <c r="R671" t="str">
        <f t="shared" si="52"/>
        <v>wearables</v>
      </c>
      <c r="S671" s="12">
        <f t="shared" si="53"/>
        <v>42527.625671296293</v>
      </c>
      <c r="T671" s="12">
        <f t="shared" si="54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7">
        <f t="shared" si="50"/>
        <v>29.276666666666667</v>
      </c>
      <c r="P672" s="8">
        <f>(E672/L672)</f>
        <v>84.99677419354839</v>
      </c>
      <c r="Q672" t="str">
        <f t="shared" si="51"/>
        <v>technology</v>
      </c>
      <c r="R672" t="str">
        <f t="shared" si="52"/>
        <v>wearables</v>
      </c>
      <c r="S672" s="12">
        <f t="shared" si="53"/>
        <v>42506.709722222222</v>
      </c>
      <c r="T672" s="12">
        <f t="shared" si="54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7">
        <f t="shared" si="50"/>
        <v>39.426666666666662</v>
      </c>
      <c r="P673" s="8">
        <f>(E673/L673)</f>
        <v>788.5333333333333</v>
      </c>
      <c r="Q673" t="str">
        <f t="shared" si="51"/>
        <v>technology</v>
      </c>
      <c r="R673" t="str">
        <f t="shared" si="52"/>
        <v>wearables</v>
      </c>
      <c r="S673" s="12">
        <f t="shared" si="53"/>
        <v>41984.692731481482</v>
      </c>
      <c r="T673" s="12">
        <f t="shared" si="54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7">
        <f t="shared" si="50"/>
        <v>21.628</v>
      </c>
      <c r="P674" s="8">
        <f>(E674/L674)</f>
        <v>50.29767441860465</v>
      </c>
      <c r="Q674" t="str">
        <f t="shared" si="51"/>
        <v>technology</v>
      </c>
      <c r="R674" t="str">
        <f t="shared" si="52"/>
        <v>wearables</v>
      </c>
      <c r="S674" s="12">
        <f t="shared" si="53"/>
        <v>41974.219490740739</v>
      </c>
      <c r="T674" s="12">
        <f t="shared" si="54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7">
        <f t="shared" si="50"/>
        <v>0.20500000000000002</v>
      </c>
      <c r="P675" s="8">
        <f>(E675/L675)</f>
        <v>68.333333333333329</v>
      </c>
      <c r="Q675" t="str">
        <f t="shared" si="51"/>
        <v>technology</v>
      </c>
      <c r="R675" t="str">
        <f t="shared" si="52"/>
        <v>wearables</v>
      </c>
      <c r="S675" s="12">
        <f t="shared" si="53"/>
        <v>41838.840474537035</v>
      </c>
      <c r="T675" s="12">
        <f t="shared" si="54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7">
        <f t="shared" si="50"/>
        <v>0.03</v>
      </c>
      <c r="P676" s="8">
        <f>(E676/L676)</f>
        <v>7.5</v>
      </c>
      <c r="Q676" t="str">
        <f t="shared" si="51"/>
        <v>technology</v>
      </c>
      <c r="R676" t="str">
        <f t="shared" si="52"/>
        <v>wearables</v>
      </c>
      <c r="S676" s="12">
        <f t="shared" si="53"/>
        <v>41803.116053240738</v>
      </c>
      <c r="T676" s="12">
        <f t="shared" si="54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7">
        <f t="shared" si="50"/>
        <v>14.85</v>
      </c>
      <c r="P677" s="8">
        <f>(E677/L677)</f>
        <v>34.269230769230766</v>
      </c>
      <c r="Q677" t="str">
        <f t="shared" si="51"/>
        <v>technology</v>
      </c>
      <c r="R677" t="str">
        <f t="shared" si="52"/>
        <v>wearables</v>
      </c>
      <c r="S677" s="12">
        <f t="shared" si="53"/>
        <v>41975.930601851855</v>
      </c>
      <c r="T677" s="12">
        <f t="shared" si="54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7">
        <f t="shared" si="50"/>
        <v>1.4710000000000001</v>
      </c>
      <c r="P678" s="8">
        <f>(E678/L678)</f>
        <v>61.291666666666664</v>
      </c>
      <c r="Q678" t="str">
        <f t="shared" si="51"/>
        <v>technology</v>
      </c>
      <c r="R678" t="str">
        <f t="shared" si="52"/>
        <v>wearables</v>
      </c>
      <c r="S678" s="12">
        <f t="shared" si="53"/>
        <v>42012.768298611118</v>
      </c>
      <c r="T678" s="12">
        <f t="shared" si="54"/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7">
        <f t="shared" si="50"/>
        <v>25.584</v>
      </c>
      <c r="P679" s="8">
        <f>(E679/L679)</f>
        <v>133.25</v>
      </c>
      <c r="Q679" t="str">
        <f t="shared" si="51"/>
        <v>technology</v>
      </c>
      <c r="R679" t="str">
        <f t="shared" si="52"/>
        <v>wearables</v>
      </c>
      <c r="S679" s="12">
        <f t="shared" si="53"/>
        <v>42504.403877314813</v>
      </c>
      <c r="T679" s="12">
        <f t="shared" si="54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7">
        <f t="shared" si="50"/>
        <v>3.8206896551724134</v>
      </c>
      <c r="P680" s="8">
        <f>(E680/L680)</f>
        <v>65.17647058823529</v>
      </c>
      <c r="Q680" t="str">
        <f t="shared" si="51"/>
        <v>technology</v>
      </c>
      <c r="R680" t="str">
        <f t="shared" si="52"/>
        <v>wearables</v>
      </c>
      <c r="S680" s="12">
        <f t="shared" si="53"/>
        <v>42481.376597222217</v>
      </c>
      <c r="T680" s="12">
        <f t="shared" si="54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7">
        <f t="shared" si="50"/>
        <v>15.485964912280703</v>
      </c>
      <c r="P681" s="8">
        <f>(E681/L681)</f>
        <v>93.90425531914893</v>
      </c>
      <c r="Q681" t="str">
        <f t="shared" si="51"/>
        <v>technology</v>
      </c>
      <c r="R681" t="str">
        <f t="shared" si="52"/>
        <v>wearables</v>
      </c>
      <c r="S681" s="12">
        <f t="shared" si="53"/>
        <v>42556.695706018523</v>
      </c>
      <c r="T681" s="12">
        <f t="shared" si="54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7">
        <f t="shared" si="50"/>
        <v>25.912000000000003</v>
      </c>
      <c r="P682" s="8">
        <f>(E682/L682)</f>
        <v>150.65116279069767</v>
      </c>
      <c r="Q682" t="str">
        <f t="shared" si="51"/>
        <v>technology</v>
      </c>
      <c r="R682" t="str">
        <f t="shared" si="52"/>
        <v>wearables</v>
      </c>
      <c r="S682" s="12">
        <f t="shared" si="53"/>
        <v>41864.501516203702</v>
      </c>
      <c r="T682" s="12">
        <f t="shared" si="54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7">
        <f t="shared" si="50"/>
        <v>0.04</v>
      </c>
      <c r="P683" s="8">
        <f>(E683/L683)</f>
        <v>1</v>
      </c>
      <c r="Q683" t="str">
        <f t="shared" si="51"/>
        <v>technology</v>
      </c>
      <c r="R683" t="str">
        <f t="shared" si="52"/>
        <v>wearables</v>
      </c>
      <c r="S683" s="12">
        <f t="shared" si="53"/>
        <v>42639.805601851855</v>
      </c>
      <c r="T683" s="12">
        <f t="shared" si="54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7">
        <f t="shared" si="50"/>
        <v>0.106</v>
      </c>
      <c r="P684" s="8">
        <f>(E684/L684)</f>
        <v>13.25</v>
      </c>
      <c r="Q684" t="str">
        <f t="shared" si="51"/>
        <v>technology</v>
      </c>
      <c r="R684" t="str">
        <f t="shared" si="52"/>
        <v>wearables</v>
      </c>
      <c r="S684" s="12">
        <f t="shared" si="53"/>
        <v>42778.765300925923</v>
      </c>
      <c r="T684" s="12">
        <f t="shared" si="54"/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7">
        <f t="shared" si="50"/>
        <v>0.85142857142857142</v>
      </c>
      <c r="P685" s="8">
        <f>(E685/L685)</f>
        <v>99.333333333333329</v>
      </c>
      <c r="Q685" t="str">
        <f t="shared" si="51"/>
        <v>technology</v>
      </c>
      <c r="R685" t="str">
        <f t="shared" si="52"/>
        <v>wearables</v>
      </c>
      <c r="S685" s="12">
        <f t="shared" si="53"/>
        <v>42634.900046296301</v>
      </c>
      <c r="T685" s="12">
        <f t="shared" si="54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7">
        <f t="shared" si="50"/>
        <v>7.4837500000000006</v>
      </c>
      <c r="P686" s="8">
        <f>(E686/L686)</f>
        <v>177.39259259259259</v>
      </c>
      <c r="Q686" t="str">
        <f t="shared" si="51"/>
        <v>technology</v>
      </c>
      <c r="R686" t="str">
        <f t="shared" si="52"/>
        <v>wearables</v>
      </c>
      <c r="S686" s="12">
        <f t="shared" si="53"/>
        <v>41809.473275462966</v>
      </c>
      <c r="T686" s="12">
        <f t="shared" si="54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7">
        <f t="shared" si="50"/>
        <v>27.650000000000002</v>
      </c>
      <c r="P687" s="8">
        <f>(E687/L687)</f>
        <v>55.3</v>
      </c>
      <c r="Q687" t="str">
        <f t="shared" si="51"/>
        <v>technology</v>
      </c>
      <c r="R687" t="str">
        <f t="shared" si="52"/>
        <v>wearables</v>
      </c>
      <c r="S687" s="12">
        <f t="shared" si="53"/>
        <v>41971.866574074069</v>
      </c>
      <c r="T687" s="12">
        <f t="shared" si="54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7">
        <f t="shared" si="50"/>
        <v>0</v>
      </c>
      <c r="P688" s="8" t="e">
        <f>(E688/L688)</f>
        <v>#DIV/0!</v>
      </c>
      <c r="Q688" t="str">
        <f t="shared" si="51"/>
        <v>technology</v>
      </c>
      <c r="R688" t="str">
        <f t="shared" si="52"/>
        <v>wearables</v>
      </c>
      <c r="S688" s="12">
        <f t="shared" si="53"/>
        <v>42189.673263888893</v>
      </c>
      <c r="T688" s="12">
        <f t="shared" si="54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7">
        <f t="shared" si="50"/>
        <v>3.55</v>
      </c>
      <c r="P689" s="8">
        <f>(E689/L689)</f>
        <v>591.66666666666663</v>
      </c>
      <c r="Q689" t="str">
        <f t="shared" si="51"/>
        <v>technology</v>
      </c>
      <c r="R689" t="str">
        <f t="shared" si="52"/>
        <v>wearables</v>
      </c>
      <c r="S689" s="12">
        <f t="shared" si="53"/>
        <v>42711.750613425931</v>
      </c>
      <c r="T689" s="12">
        <f t="shared" si="54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7">
        <f t="shared" si="50"/>
        <v>72.989999999999995</v>
      </c>
      <c r="P690" s="8">
        <f>(E690/L690)</f>
        <v>405.5</v>
      </c>
      <c r="Q690" t="str">
        <f t="shared" si="51"/>
        <v>technology</v>
      </c>
      <c r="R690" t="str">
        <f t="shared" si="52"/>
        <v>wearables</v>
      </c>
      <c r="S690" s="12">
        <f t="shared" si="53"/>
        <v>42262.104780092588</v>
      </c>
      <c r="T690" s="12">
        <f t="shared" si="54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7">
        <f t="shared" si="50"/>
        <v>57.648750000000007</v>
      </c>
      <c r="P691" s="8">
        <f>(E691/L691)</f>
        <v>343.14732142857144</v>
      </c>
      <c r="Q691" t="str">
        <f t="shared" si="51"/>
        <v>technology</v>
      </c>
      <c r="R691" t="str">
        <f t="shared" si="52"/>
        <v>wearables</v>
      </c>
      <c r="S691" s="12">
        <f t="shared" si="53"/>
        <v>42675.66778935185</v>
      </c>
      <c r="T691" s="12">
        <f t="shared" si="54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7">
        <f t="shared" si="50"/>
        <v>12.34</v>
      </c>
      <c r="P692" s="8">
        <f>(E692/L692)</f>
        <v>72.588235294117652</v>
      </c>
      <c r="Q692" t="str">
        <f t="shared" si="51"/>
        <v>technology</v>
      </c>
      <c r="R692" t="str">
        <f t="shared" si="52"/>
        <v>wearables</v>
      </c>
      <c r="S692" s="12">
        <f t="shared" si="53"/>
        <v>42579.634733796294</v>
      </c>
      <c r="T692" s="12">
        <f t="shared" si="54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7">
        <f t="shared" si="50"/>
        <v>0.52</v>
      </c>
      <c r="P693" s="8">
        <f>(E693/L693)</f>
        <v>26</v>
      </c>
      <c r="Q693" t="str">
        <f t="shared" si="51"/>
        <v>technology</v>
      </c>
      <c r="R693" t="str">
        <f t="shared" si="52"/>
        <v>wearables</v>
      </c>
      <c r="S693" s="12">
        <f t="shared" si="53"/>
        <v>42158.028310185182</v>
      </c>
      <c r="T693" s="12">
        <f t="shared" si="54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7">
        <f t="shared" si="50"/>
        <v>6.5299999999999994</v>
      </c>
      <c r="P694" s="8">
        <f>(E694/L694)</f>
        <v>6.4975124378109452</v>
      </c>
      <c r="Q694" t="str">
        <f t="shared" si="51"/>
        <v>technology</v>
      </c>
      <c r="R694" t="str">
        <f t="shared" si="52"/>
        <v>wearables</v>
      </c>
      <c r="S694" s="12">
        <f t="shared" si="53"/>
        <v>42696.37572916667</v>
      </c>
      <c r="T694" s="12">
        <f t="shared" si="54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7">
        <f t="shared" si="50"/>
        <v>35.338000000000001</v>
      </c>
      <c r="P695" s="8">
        <f>(E695/L695)</f>
        <v>119.38513513513513</v>
      </c>
      <c r="Q695" t="str">
        <f t="shared" si="51"/>
        <v>technology</v>
      </c>
      <c r="R695" t="str">
        <f t="shared" si="52"/>
        <v>wearables</v>
      </c>
      <c r="S695" s="12">
        <f t="shared" si="53"/>
        <v>42094.808182870373</v>
      </c>
      <c r="T695" s="12">
        <f t="shared" si="54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7">
        <f t="shared" si="50"/>
        <v>0.39333333333333331</v>
      </c>
      <c r="P696" s="8">
        <f>(E696/L696)</f>
        <v>84.285714285714292</v>
      </c>
      <c r="Q696" t="str">
        <f t="shared" si="51"/>
        <v>technology</v>
      </c>
      <c r="R696" t="str">
        <f t="shared" si="52"/>
        <v>wearables</v>
      </c>
      <c r="S696" s="12">
        <f t="shared" si="53"/>
        <v>42737.663877314815</v>
      </c>
      <c r="T696" s="12">
        <f t="shared" si="54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7">
        <f t="shared" si="50"/>
        <v>1.06</v>
      </c>
      <c r="P697" s="8">
        <f>(E697/L697)</f>
        <v>90.857142857142861</v>
      </c>
      <c r="Q697" t="str">
        <f t="shared" si="51"/>
        <v>technology</v>
      </c>
      <c r="R697" t="str">
        <f t="shared" si="52"/>
        <v>wearables</v>
      </c>
      <c r="S697" s="12">
        <f t="shared" si="53"/>
        <v>41913.521064814813</v>
      </c>
      <c r="T697" s="12">
        <f t="shared" si="54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7">
        <f t="shared" si="50"/>
        <v>5.7142857142857147E-4</v>
      </c>
      <c r="P698" s="8">
        <f>(E698/L698)</f>
        <v>1</v>
      </c>
      <c r="Q698" t="str">
        <f t="shared" si="51"/>
        <v>technology</v>
      </c>
      <c r="R698" t="str">
        <f t="shared" si="52"/>
        <v>wearables</v>
      </c>
      <c r="S698" s="12">
        <f t="shared" si="53"/>
        <v>41815.927106481482</v>
      </c>
      <c r="T698" s="12">
        <f t="shared" si="54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7">
        <f t="shared" si="50"/>
        <v>46.379999999999995</v>
      </c>
      <c r="P699" s="8">
        <f>(E699/L699)</f>
        <v>20.342105263157894</v>
      </c>
      <c r="Q699" t="str">
        <f t="shared" si="51"/>
        <v>technology</v>
      </c>
      <c r="R699" t="str">
        <f t="shared" si="52"/>
        <v>wearables</v>
      </c>
      <c r="S699" s="12">
        <f t="shared" si="53"/>
        <v>42388.523020833338</v>
      </c>
      <c r="T699" s="12">
        <f t="shared" si="54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7">
        <f t="shared" si="50"/>
        <v>15.39</v>
      </c>
      <c r="P700" s="8">
        <f>(E700/L700)</f>
        <v>530.68965517241384</v>
      </c>
      <c r="Q700" t="str">
        <f t="shared" si="51"/>
        <v>technology</v>
      </c>
      <c r="R700" t="str">
        <f t="shared" si="52"/>
        <v>wearables</v>
      </c>
      <c r="S700" s="12">
        <f t="shared" si="53"/>
        <v>41866.931076388886</v>
      </c>
      <c r="T700" s="12">
        <f t="shared" si="54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7">
        <f t="shared" si="50"/>
        <v>82.422107692307705</v>
      </c>
      <c r="P701" s="8">
        <f>(E701/L701)</f>
        <v>120.39184269662923</v>
      </c>
      <c r="Q701" t="str">
        <f t="shared" si="51"/>
        <v>technology</v>
      </c>
      <c r="R701" t="str">
        <f t="shared" si="52"/>
        <v>wearables</v>
      </c>
      <c r="S701" s="12">
        <f t="shared" si="53"/>
        <v>41563.485509259262</v>
      </c>
      <c r="T701" s="12">
        <f t="shared" si="54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7">
        <f t="shared" si="50"/>
        <v>2.6866666666666665</v>
      </c>
      <c r="P702" s="8">
        <f>(E702/L702)</f>
        <v>13</v>
      </c>
      <c r="Q702" t="str">
        <f t="shared" si="51"/>
        <v>technology</v>
      </c>
      <c r="R702" t="str">
        <f t="shared" si="52"/>
        <v>wearables</v>
      </c>
      <c r="S702" s="12">
        <f t="shared" si="53"/>
        <v>42715.688437500001</v>
      </c>
      <c r="T702" s="12">
        <f t="shared" si="54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7">
        <f t="shared" si="50"/>
        <v>26.6</v>
      </c>
      <c r="P703" s="8">
        <f>(E703/L703)</f>
        <v>291.33333333333331</v>
      </c>
      <c r="Q703" t="str">
        <f t="shared" si="51"/>
        <v>technology</v>
      </c>
      <c r="R703" t="str">
        <f t="shared" si="52"/>
        <v>wearables</v>
      </c>
      <c r="S703" s="12">
        <f t="shared" si="53"/>
        <v>41813.662962962961</v>
      </c>
      <c r="T703" s="12">
        <f t="shared" si="54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7">
        <f t="shared" si="50"/>
        <v>30.813400000000001</v>
      </c>
      <c r="P704" s="8">
        <f>(E704/L704)</f>
        <v>124.9191891891892</v>
      </c>
      <c r="Q704" t="str">
        <f t="shared" si="51"/>
        <v>technology</v>
      </c>
      <c r="R704" t="str">
        <f t="shared" si="52"/>
        <v>wearables</v>
      </c>
      <c r="S704" s="12">
        <f t="shared" si="53"/>
        <v>42668.726701388892</v>
      </c>
      <c r="T704" s="12">
        <f t="shared" si="54"/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7">
        <f t="shared" si="50"/>
        <v>5.58</v>
      </c>
      <c r="P705" s="8">
        <f>(E705/L705)</f>
        <v>119.57142857142857</v>
      </c>
      <c r="Q705" t="str">
        <f t="shared" si="51"/>
        <v>technology</v>
      </c>
      <c r="R705" t="str">
        <f t="shared" si="52"/>
        <v>wearables</v>
      </c>
      <c r="S705" s="12">
        <f t="shared" si="53"/>
        <v>42711.950798611113</v>
      </c>
      <c r="T705" s="12">
        <f t="shared" si="54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7">
        <f t="shared" si="50"/>
        <v>0.87454545454545463</v>
      </c>
      <c r="P706" s="8">
        <f>(E706/L706)</f>
        <v>120.25</v>
      </c>
      <c r="Q706" t="str">
        <f t="shared" si="51"/>
        <v>technology</v>
      </c>
      <c r="R706" t="str">
        <f t="shared" si="52"/>
        <v>wearables</v>
      </c>
      <c r="S706" s="12">
        <f t="shared" si="53"/>
        <v>42726.192916666667</v>
      </c>
      <c r="T706" s="12">
        <f t="shared" si="54"/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7">
        <f t="shared" ref="O707:O770" si="55">((E707/D707)*100)</f>
        <v>0.97699999999999987</v>
      </c>
      <c r="P707" s="8">
        <f>(E707/L707)</f>
        <v>195.4</v>
      </c>
      <c r="Q707" t="str">
        <f t="shared" ref="Q707:Q770" si="56">LEFT(N707,FIND("/",N707)-1)</f>
        <v>technology</v>
      </c>
      <c r="R707" t="str">
        <f t="shared" ref="R707:R770" si="57">RIGHT(N707,LEN(N707)-FIND("/",N707))</f>
        <v>wearables</v>
      </c>
      <c r="S707" s="12">
        <f t="shared" ref="S707:S770" si="58">(((J707/60)/60)/24)+DATE(1970,1,1)</f>
        <v>42726.491643518515</v>
      </c>
      <c r="T707" s="12">
        <f t="shared" ref="T707:T770" si="59">(((I707/60)/60)/24)+DATE(1970,1,1)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7">
        <f t="shared" si="55"/>
        <v>0</v>
      </c>
      <c r="P708" s="8" t="e">
        <f>(E708/L708)</f>
        <v>#DIV/0!</v>
      </c>
      <c r="Q708" t="str">
        <f t="shared" si="56"/>
        <v>technology</v>
      </c>
      <c r="R708" t="str">
        <f t="shared" si="57"/>
        <v>wearables</v>
      </c>
      <c r="S708" s="12">
        <f t="shared" si="58"/>
        <v>42676.995173611111</v>
      </c>
      <c r="T708" s="12">
        <f t="shared" si="59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7">
        <f t="shared" si="55"/>
        <v>78.927352941176466</v>
      </c>
      <c r="P709" s="8">
        <f>(E709/L709)</f>
        <v>117.69868421052631</v>
      </c>
      <c r="Q709" t="str">
        <f t="shared" si="56"/>
        <v>technology</v>
      </c>
      <c r="R709" t="str">
        <f t="shared" si="57"/>
        <v>wearables</v>
      </c>
      <c r="S709" s="12">
        <f t="shared" si="58"/>
        <v>42696.663506944446</v>
      </c>
      <c r="T709" s="12">
        <f t="shared" si="59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7">
        <f t="shared" si="55"/>
        <v>22.092500000000001</v>
      </c>
      <c r="P710" s="8">
        <f>(E710/L710)</f>
        <v>23.948509485094849</v>
      </c>
      <c r="Q710" t="str">
        <f t="shared" si="56"/>
        <v>technology</v>
      </c>
      <c r="R710" t="str">
        <f t="shared" si="57"/>
        <v>wearables</v>
      </c>
      <c r="S710" s="12">
        <f t="shared" si="58"/>
        <v>41835.581018518518</v>
      </c>
      <c r="T710" s="12">
        <f t="shared" si="59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7">
        <f t="shared" si="55"/>
        <v>0.40666666666666662</v>
      </c>
      <c r="P711" s="8">
        <f>(E711/L711)</f>
        <v>30.5</v>
      </c>
      <c r="Q711" t="str">
        <f t="shared" si="56"/>
        <v>technology</v>
      </c>
      <c r="R711" t="str">
        <f t="shared" si="57"/>
        <v>wearables</v>
      </c>
      <c r="S711" s="12">
        <f t="shared" si="58"/>
        <v>41948.041192129633</v>
      </c>
      <c r="T711" s="12">
        <f t="shared" si="59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7">
        <f t="shared" si="55"/>
        <v>0</v>
      </c>
      <c r="P712" s="8" t="e">
        <f>(E712/L712)</f>
        <v>#DIV/0!</v>
      </c>
      <c r="Q712" t="str">
        <f t="shared" si="56"/>
        <v>technology</v>
      </c>
      <c r="R712" t="str">
        <f t="shared" si="57"/>
        <v>wearables</v>
      </c>
      <c r="S712" s="12">
        <f t="shared" si="58"/>
        <v>41837.984976851854</v>
      </c>
      <c r="T712" s="12">
        <f t="shared" si="59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7">
        <f t="shared" si="55"/>
        <v>33.790999999999997</v>
      </c>
      <c r="P713" s="8">
        <f>(E713/L713)</f>
        <v>99.973372781065095</v>
      </c>
      <c r="Q713" t="str">
        <f t="shared" si="56"/>
        <v>technology</v>
      </c>
      <c r="R713" t="str">
        <f t="shared" si="57"/>
        <v>wearables</v>
      </c>
      <c r="S713" s="12">
        <f t="shared" si="58"/>
        <v>42678.459120370375</v>
      </c>
      <c r="T713" s="12">
        <f t="shared" si="59"/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7">
        <f t="shared" si="55"/>
        <v>0.21649484536082475</v>
      </c>
      <c r="P714" s="8">
        <f>(E714/L714)</f>
        <v>26.25</v>
      </c>
      <c r="Q714" t="str">
        <f t="shared" si="56"/>
        <v>technology</v>
      </c>
      <c r="R714" t="str">
        <f t="shared" si="57"/>
        <v>wearables</v>
      </c>
      <c r="S714" s="12">
        <f t="shared" si="58"/>
        <v>42384.680925925932</v>
      </c>
      <c r="T714" s="12">
        <f t="shared" si="59"/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7">
        <f t="shared" si="55"/>
        <v>0.79600000000000004</v>
      </c>
      <c r="P715" s="8">
        <f>(E715/L715)</f>
        <v>199</v>
      </c>
      <c r="Q715" t="str">
        <f t="shared" si="56"/>
        <v>technology</v>
      </c>
      <c r="R715" t="str">
        <f t="shared" si="57"/>
        <v>wearables</v>
      </c>
      <c r="S715" s="12">
        <f t="shared" si="58"/>
        <v>42496.529305555552</v>
      </c>
      <c r="T715" s="12">
        <f t="shared" si="59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7">
        <f t="shared" si="55"/>
        <v>14.993333333333334</v>
      </c>
      <c r="P716" s="8">
        <f>(E716/L716)</f>
        <v>80.321428571428569</v>
      </c>
      <c r="Q716" t="str">
        <f t="shared" si="56"/>
        <v>technology</v>
      </c>
      <c r="R716" t="str">
        <f t="shared" si="57"/>
        <v>wearables</v>
      </c>
      <c r="S716" s="12">
        <f t="shared" si="58"/>
        <v>42734.787986111114</v>
      </c>
      <c r="T716" s="12">
        <f t="shared" si="59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7">
        <f t="shared" si="55"/>
        <v>5.0509090909090908</v>
      </c>
      <c r="P717" s="8">
        <f>(E717/L717)</f>
        <v>115.75</v>
      </c>
      <c r="Q717" t="str">
        <f t="shared" si="56"/>
        <v>technology</v>
      </c>
      <c r="R717" t="str">
        <f t="shared" si="57"/>
        <v>wearables</v>
      </c>
      <c r="S717" s="12">
        <f t="shared" si="58"/>
        <v>42273.090740740736</v>
      </c>
      <c r="T717" s="12">
        <f t="shared" si="59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7">
        <f t="shared" si="55"/>
        <v>10.214285714285715</v>
      </c>
      <c r="P718" s="8">
        <f>(E718/L718)</f>
        <v>44.6875</v>
      </c>
      <c r="Q718" t="str">
        <f t="shared" si="56"/>
        <v>technology</v>
      </c>
      <c r="R718" t="str">
        <f t="shared" si="57"/>
        <v>wearables</v>
      </c>
      <c r="S718" s="12">
        <f t="shared" si="58"/>
        <v>41940.658645833333</v>
      </c>
      <c r="T718" s="12">
        <f t="shared" si="59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7">
        <f t="shared" si="55"/>
        <v>0.30499999999999999</v>
      </c>
      <c r="P719" s="8">
        <f>(E719/L719)</f>
        <v>76.25</v>
      </c>
      <c r="Q719" t="str">
        <f t="shared" si="56"/>
        <v>technology</v>
      </c>
      <c r="R719" t="str">
        <f t="shared" si="57"/>
        <v>wearables</v>
      </c>
      <c r="S719" s="12">
        <f t="shared" si="58"/>
        <v>41857.854189814818</v>
      </c>
      <c r="T719" s="12">
        <f t="shared" si="59"/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7">
        <f t="shared" si="55"/>
        <v>0.75</v>
      </c>
      <c r="P720" s="8">
        <f>(E720/L720)</f>
        <v>22.5</v>
      </c>
      <c r="Q720" t="str">
        <f t="shared" si="56"/>
        <v>technology</v>
      </c>
      <c r="R720" t="str">
        <f t="shared" si="57"/>
        <v>wearables</v>
      </c>
      <c r="S720" s="12">
        <f t="shared" si="58"/>
        <v>42752.845451388886</v>
      </c>
      <c r="T720" s="12">
        <f t="shared" si="59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7">
        <f t="shared" si="55"/>
        <v>1.2933333333333332</v>
      </c>
      <c r="P721" s="8">
        <f>(E721/L721)</f>
        <v>19.399999999999999</v>
      </c>
      <c r="Q721" t="str">
        <f t="shared" si="56"/>
        <v>technology</v>
      </c>
      <c r="R721" t="str">
        <f t="shared" si="57"/>
        <v>wearables</v>
      </c>
      <c r="S721" s="12">
        <f t="shared" si="58"/>
        <v>42409.040231481486</v>
      </c>
      <c r="T721" s="12">
        <f t="shared" si="59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7">
        <f t="shared" si="55"/>
        <v>143.94736842105263</v>
      </c>
      <c r="P722" s="8">
        <f>(E722/L722)</f>
        <v>66.707317073170728</v>
      </c>
      <c r="Q722" t="str">
        <f t="shared" si="56"/>
        <v>publishing</v>
      </c>
      <c r="R722" t="str">
        <f t="shared" si="57"/>
        <v>nonfiction</v>
      </c>
      <c r="S722" s="12">
        <f t="shared" si="58"/>
        <v>40909.649201388893</v>
      </c>
      <c r="T722" s="12">
        <f t="shared" si="59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7">
        <f t="shared" si="55"/>
        <v>122.10975609756099</v>
      </c>
      <c r="P723" s="8">
        <f>(E723/L723)</f>
        <v>84.142857142857139</v>
      </c>
      <c r="Q723" t="str">
        <f t="shared" si="56"/>
        <v>publishing</v>
      </c>
      <c r="R723" t="str">
        <f t="shared" si="57"/>
        <v>nonfiction</v>
      </c>
      <c r="S723" s="12">
        <f t="shared" si="58"/>
        <v>41807.571840277778</v>
      </c>
      <c r="T723" s="12">
        <f t="shared" si="59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7">
        <f t="shared" si="55"/>
        <v>132.024</v>
      </c>
      <c r="P724" s="8">
        <f>(E724/L724)</f>
        <v>215.72549019607843</v>
      </c>
      <c r="Q724" t="str">
        <f t="shared" si="56"/>
        <v>publishing</v>
      </c>
      <c r="R724" t="str">
        <f t="shared" si="57"/>
        <v>nonfiction</v>
      </c>
      <c r="S724" s="12">
        <f t="shared" si="58"/>
        <v>40977.805300925924</v>
      </c>
      <c r="T724" s="12">
        <f t="shared" si="59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7">
        <f t="shared" si="55"/>
        <v>109.38000000000001</v>
      </c>
      <c r="P725" s="8">
        <f>(E725/L725)</f>
        <v>54.69</v>
      </c>
      <c r="Q725" t="str">
        <f t="shared" si="56"/>
        <v>publishing</v>
      </c>
      <c r="R725" t="str">
        <f t="shared" si="57"/>
        <v>nonfiction</v>
      </c>
      <c r="S725" s="12">
        <f t="shared" si="58"/>
        <v>42184.816539351858</v>
      </c>
      <c r="T725" s="12">
        <f t="shared" si="59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7">
        <f t="shared" si="55"/>
        <v>105.47157142857144</v>
      </c>
      <c r="P726" s="8">
        <f>(E726/L726)</f>
        <v>51.62944055944056</v>
      </c>
      <c r="Q726" t="str">
        <f t="shared" si="56"/>
        <v>publishing</v>
      </c>
      <c r="R726" t="str">
        <f t="shared" si="57"/>
        <v>nonfiction</v>
      </c>
      <c r="S726" s="12">
        <f t="shared" si="58"/>
        <v>40694.638460648144</v>
      </c>
      <c r="T726" s="12">
        <f t="shared" si="59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7">
        <f t="shared" si="55"/>
        <v>100.35000000000001</v>
      </c>
      <c r="P727" s="8">
        <f>(E727/L727)</f>
        <v>143.35714285714286</v>
      </c>
      <c r="Q727" t="str">
        <f t="shared" si="56"/>
        <v>publishing</v>
      </c>
      <c r="R727" t="str">
        <f t="shared" si="57"/>
        <v>nonfiction</v>
      </c>
      <c r="S727" s="12">
        <f t="shared" si="58"/>
        <v>42321.626296296294</v>
      </c>
      <c r="T727" s="12">
        <f t="shared" si="59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7">
        <f t="shared" si="55"/>
        <v>101.4</v>
      </c>
      <c r="P728" s="8">
        <f>(E728/L728)</f>
        <v>72.428571428571431</v>
      </c>
      <c r="Q728" t="str">
        <f t="shared" si="56"/>
        <v>publishing</v>
      </c>
      <c r="R728" t="str">
        <f t="shared" si="57"/>
        <v>nonfiction</v>
      </c>
      <c r="S728" s="12">
        <f t="shared" si="58"/>
        <v>41346.042673611111</v>
      </c>
      <c r="T728" s="12">
        <f t="shared" si="59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7">
        <f t="shared" si="55"/>
        <v>155.51428571428571</v>
      </c>
      <c r="P729" s="8">
        <f>(E729/L729)</f>
        <v>36.530201342281877</v>
      </c>
      <c r="Q729" t="str">
        <f t="shared" si="56"/>
        <v>publishing</v>
      </c>
      <c r="R729" t="str">
        <f t="shared" si="57"/>
        <v>nonfiction</v>
      </c>
      <c r="S729" s="12">
        <f t="shared" si="58"/>
        <v>41247.020243055551</v>
      </c>
      <c r="T729" s="12">
        <f t="shared" si="59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7">
        <f t="shared" si="55"/>
        <v>105.566</v>
      </c>
      <c r="P730" s="8">
        <f>(E730/L730)</f>
        <v>60.903461538461535</v>
      </c>
      <c r="Q730" t="str">
        <f t="shared" si="56"/>
        <v>publishing</v>
      </c>
      <c r="R730" t="str">
        <f t="shared" si="57"/>
        <v>nonfiction</v>
      </c>
      <c r="S730" s="12">
        <f t="shared" si="58"/>
        <v>40731.837465277778</v>
      </c>
      <c r="T730" s="12">
        <f t="shared" si="59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7">
        <f t="shared" si="55"/>
        <v>130.65</v>
      </c>
      <c r="P731" s="8">
        <f>(E731/L731)</f>
        <v>43.55</v>
      </c>
      <c r="Q731" t="str">
        <f t="shared" si="56"/>
        <v>publishing</v>
      </c>
      <c r="R731" t="str">
        <f t="shared" si="57"/>
        <v>nonfiction</v>
      </c>
      <c r="S731" s="12">
        <f t="shared" si="58"/>
        <v>41111.185891203706</v>
      </c>
      <c r="T731" s="12">
        <f t="shared" si="59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7">
        <f t="shared" si="55"/>
        <v>132.19</v>
      </c>
      <c r="P732" s="8">
        <f>(E732/L732)</f>
        <v>99.766037735849054</v>
      </c>
      <c r="Q732" t="str">
        <f t="shared" si="56"/>
        <v>publishing</v>
      </c>
      <c r="R732" t="str">
        <f t="shared" si="57"/>
        <v>nonfiction</v>
      </c>
      <c r="S732" s="12">
        <f t="shared" si="58"/>
        <v>40854.745266203703</v>
      </c>
      <c r="T732" s="12">
        <f t="shared" si="59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7">
        <f t="shared" si="55"/>
        <v>126</v>
      </c>
      <c r="P733" s="8">
        <f>(E733/L733)</f>
        <v>88.732394366197184</v>
      </c>
      <c r="Q733" t="str">
        <f t="shared" si="56"/>
        <v>publishing</v>
      </c>
      <c r="R733" t="str">
        <f t="shared" si="57"/>
        <v>nonfiction</v>
      </c>
      <c r="S733" s="12">
        <f t="shared" si="58"/>
        <v>40879.795682870368</v>
      </c>
      <c r="T733" s="12">
        <f t="shared" si="59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7">
        <f t="shared" si="55"/>
        <v>160</v>
      </c>
      <c r="P734" s="8">
        <f>(E734/L734)</f>
        <v>4.9230769230769234</v>
      </c>
      <c r="Q734" t="str">
        <f t="shared" si="56"/>
        <v>publishing</v>
      </c>
      <c r="R734" t="str">
        <f t="shared" si="57"/>
        <v>nonfiction</v>
      </c>
      <c r="S734" s="12">
        <f t="shared" si="58"/>
        <v>41486.424317129626</v>
      </c>
      <c r="T734" s="12">
        <f t="shared" si="59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7">
        <f t="shared" si="55"/>
        <v>120.48</v>
      </c>
      <c r="P735" s="8">
        <f>(E735/L735)</f>
        <v>17.822485207100591</v>
      </c>
      <c r="Q735" t="str">
        <f t="shared" si="56"/>
        <v>publishing</v>
      </c>
      <c r="R735" t="str">
        <f t="shared" si="57"/>
        <v>nonfiction</v>
      </c>
      <c r="S735" s="12">
        <f t="shared" si="58"/>
        <v>41598.420046296298</v>
      </c>
      <c r="T735" s="12">
        <f t="shared" si="59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">
        <f t="shared" si="55"/>
        <v>125.52941176470588</v>
      </c>
      <c r="P736" s="8">
        <f>(E736/L736)</f>
        <v>187.19298245614036</v>
      </c>
      <c r="Q736" t="str">
        <f t="shared" si="56"/>
        <v>publishing</v>
      </c>
      <c r="R736" t="str">
        <f t="shared" si="57"/>
        <v>nonfiction</v>
      </c>
      <c r="S736" s="12">
        <f t="shared" si="58"/>
        <v>42102.164583333331</v>
      </c>
      <c r="T736" s="12">
        <f t="shared" si="59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7">
        <f t="shared" si="55"/>
        <v>114.40638297872341</v>
      </c>
      <c r="P737" s="8">
        <f>(E737/L737)</f>
        <v>234.80786026200875</v>
      </c>
      <c r="Q737" t="str">
        <f t="shared" si="56"/>
        <v>publishing</v>
      </c>
      <c r="R737" t="str">
        <f t="shared" si="57"/>
        <v>nonfiction</v>
      </c>
      <c r="S737" s="12">
        <f t="shared" si="58"/>
        <v>41946.029467592591</v>
      </c>
      <c r="T737" s="12">
        <f t="shared" si="59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7">
        <f t="shared" si="55"/>
        <v>315.13888888888891</v>
      </c>
      <c r="P738" s="8">
        <f>(E738/L738)</f>
        <v>105.04629629629629</v>
      </c>
      <c r="Q738" t="str">
        <f t="shared" si="56"/>
        <v>publishing</v>
      </c>
      <c r="R738" t="str">
        <f t="shared" si="57"/>
        <v>nonfiction</v>
      </c>
      <c r="S738" s="12">
        <f t="shared" si="58"/>
        <v>41579.734259259261</v>
      </c>
      <c r="T738" s="12">
        <f t="shared" si="59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7">
        <f t="shared" si="55"/>
        <v>122.39999999999999</v>
      </c>
      <c r="P739" s="8">
        <f>(E739/L739)</f>
        <v>56.666666666666664</v>
      </c>
      <c r="Q739" t="str">
        <f t="shared" si="56"/>
        <v>publishing</v>
      </c>
      <c r="R739" t="str">
        <f t="shared" si="57"/>
        <v>nonfiction</v>
      </c>
      <c r="S739" s="12">
        <f t="shared" si="58"/>
        <v>41667.275312500002</v>
      </c>
      <c r="T739" s="12">
        <f t="shared" si="59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7">
        <f t="shared" si="55"/>
        <v>106.73333333333332</v>
      </c>
      <c r="P740" s="8">
        <f>(E740/L740)</f>
        <v>39.048780487804876</v>
      </c>
      <c r="Q740" t="str">
        <f t="shared" si="56"/>
        <v>publishing</v>
      </c>
      <c r="R740" t="str">
        <f t="shared" si="57"/>
        <v>nonfiction</v>
      </c>
      <c r="S740" s="12">
        <f t="shared" si="58"/>
        <v>41943.604097222218</v>
      </c>
      <c r="T740" s="12">
        <f t="shared" si="59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7">
        <f t="shared" si="55"/>
        <v>158.33333333333331</v>
      </c>
      <c r="P741" s="8">
        <f>(E741/L741)</f>
        <v>68.345323741007192</v>
      </c>
      <c r="Q741" t="str">
        <f t="shared" si="56"/>
        <v>publishing</v>
      </c>
      <c r="R741" t="str">
        <f t="shared" si="57"/>
        <v>nonfiction</v>
      </c>
      <c r="S741" s="12">
        <f t="shared" si="58"/>
        <v>41829.502650462964</v>
      </c>
      <c r="T741" s="12">
        <f t="shared" si="59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7">
        <f t="shared" si="55"/>
        <v>107.4</v>
      </c>
      <c r="P742" s="8">
        <f>(E742/L742)</f>
        <v>169.57894736842104</v>
      </c>
      <c r="Q742" t="str">
        <f t="shared" si="56"/>
        <v>publishing</v>
      </c>
      <c r="R742" t="str">
        <f t="shared" si="57"/>
        <v>nonfiction</v>
      </c>
      <c r="S742" s="12">
        <f t="shared" si="58"/>
        <v>42162.146782407406</v>
      </c>
      <c r="T742" s="12">
        <f t="shared" si="59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">
        <f t="shared" si="55"/>
        <v>102.25999999999999</v>
      </c>
      <c r="P743" s="8">
        <f>(E743/L743)</f>
        <v>141.42340425531913</v>
      </c>
      <c r="Q743" t="str">
        <f t="shared" si="56"/>
        <v>publishing</v>
      </c>
      <c r="R743" t="str">
        <f t="shared" si="57"/>
        <v>nonfiction</v>
      </c>
      <c r="S743" s="12">
        <f t="shared" si="58"/>
        <v>41401.648217592592</v>
      </c>
      <c r="T743" s="12">
        <f t="shared" si="59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7">
        <f t="shared" si="55"/>
        <v>110.71428571428572</v>
      </c>
      <c r="P744" s="8">
        <f>(E744/L744)</f>
        <v>67.391304347826093</v>
      </c>
      <c r="Q744" t="str">
        <f t="shared" si="56"/>
        <v>publishing</v>
      </c>
      <c r="R744" t="str">
        <f t="shared" si="57"/>
        <v>nonfiction</v>
      </c>
      <c r="S744" s="12">
        <f t="shared" si="58"/>
        <v>41689.917962962965</v>
      </c>
      <c r="T744" s="12">
        <f t="shared" si="59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7">
        <f t="shared" si="55"/>
        <v>148</v>
      </c>
      <c r="P745" s="8">
        <f>(E745/L745)</f>
        <v>54.266666666666666</v>
      </c>
      <c r="Q745" t="str">
        <f t="shared" si="56"/>
        <v>publishing</v>
      </c>
      <c r="R745" t="str">
        <f t="shared" si="57"/>
        <v>nonfiction</v>
      </c>
      <c r="S745" s="12">
        <f t="shared" si="58"/>
        <v>40990.709317129629</v>
      </c>
      <c r="T745" s="12">
        <f t="shared" si="59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">
        <f t="shared" si="55"/>
        <v>102.32000000000001</v>
      </c>
      <c r="P746" s="8">
        <f>(E746/L746)</f>
        <v>82.516129032258064</v>
      </c>
      <c r="Q746" t="str">
        <f t="shared" si="56"/>
        <v>publishing</v>
      </c>
      <c r="R746" t="str">
        <f t="shared" si="57"/>
        <v>nonfiction</v>
      </c>
      <c r="S746" s="12">
        <f t="shared" si="58"/>
        <v>41226.95721064815</v>
      </c>
      <c r="T746" s="12">
        <f t="shared" si="59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7">
        <f t="shared" si="55"/>
        <v>179.09909909909908</v>
      </c>
      <c r="P747" s="8">
        <f>(E747/L747)</f>
        <v>53.729729729729726</v>
      </c>
      <c r="Q747" t="str">
        <f t="shared" si="56"/>
        <v>publishing</v>
      </c>
      <c r="R747" t="str">
        <f t="shared" si="57"/>
        <v>nonfiction</v>
      </c>
      <c r="S747" s="12">
        <f t="shared" si="58"/>
        <v>41367.572280092594</v>
      </c>
      <c r="T747" s="12">
        <f t="shared" si="59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7">
        <f t="shared" si="55"/>
        <v>111.08135252761969</v>
      </c>
      <c r="P748" s="8">
        <f>(E748/L748)</f>
        <v>34.206185567010309</v>
      </c>
      <c r="Q748" t="str">
        <f t="shared" si="56"/>
        <v>publishing</v>
      </c>
      <c r="R748" t="str">
        <f t="shared" si="57"/>
        <v>nonfiction</v>
      </c>
      <c r="S748" s="12">
        <f t="shared" si="58"/>
        <v>41157.042928240742</v>
      </c>
      <c r="T748" s="12">
        <f t="shared" si="59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7">
        <f t="shared" si="55"/>
        <v>100.04285714285714</v>
      </c>
      <c r="P749" s="8">
        <f>(E749/L749)</f>
        <v>127.32727272727273</v>
      </c>
      <c r="Q749" t="str">
        <f t="shared" si="56"/>
        <v>publishing</v>
      </c>
      <c r="R749" t="str">
        <f t="shared" si="57"/>
        <v>nonfiction</v>
      </c>
      <c r="S749" s="12">
        <f t="shared" si="58"/>
        <v>41988.548831018517</v>
      </c>
      <c r="T749" s="12">
        <f t="shared" si="59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7">
        <f t="shared" si="55"/>
        <v>100.25</v>
      </c>
      <c r="P750" s="8">
        <f>(E750/L750)</f>
        <v>45.56818181818182</v>
      </c>
      <c r="Q750" t="str">
        <f t="shared" si="56"/>
        <v>publishing</v>
      </c>
      <c r="R750" t="str">
        <f t="shared" si="57"/>
        <v>nonfiction</v>
      </c>
      <c r="S750" s="12">
        <f t="shared" si="58"/>
        <v>41831.846828703703</v>
      </c>
      <c r="T750" s="12">
        <f t="shared" si="59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7">
        <f t="shared" si="55"/>
        <v>105.56</v>
      </c>
      <c r="P751" s="8">
        <f>(E751/L751)</f>
        <v>95.963636363636368</v>
      </c>
      <c r="Q751" t="str">
        <f t="shared" si="56"/>
        <v>publishing</v>
      </c>
      <c r="R751" t="str">
        <f t="shared" si="57"/>
        <v>nonfiction</v>
      </c>
      <c r="S751" s="12">
        <f t="shared" si="58"/>
        <v>42733.94131944445</v>
      </c>
      <c r="T751" s="12">
        <f t="shared" si="59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7">
        <f t="shared" si="55"/>
        <v>102.58775877587757</v>
      </c>
      <c r="P752" s="8">
        <f>(E752/L752)</f>
        <v>77.271186440677965</v>
      </c>
      <c r="Q752" t="str">
        <f t="shared" si="56"/>
        <v>publishing</v>
      </c>
      <c r="R752" t="str">
        <f t="shared" si="57"/>
        <v>nonfiction</v>
      </c>
      <c r="S752" s="12">
        <f t="shared" si="58"/>
        <v>41299.878148148149</v>
      </c>
      <c r="T752" s="12">
        <f t="shared" si="59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7">
        <f t="shared" si="55"/>
        <v>118.5</v>
      </c>
      <c r="P753" s="8">
        <f>(E753/L753)</f>
        <v>57.338709677419352</v>
      </c>
      <c r="Q753" t="str">
        <f t="shared" si="56"/>
        <v>publishing</v>
      </c>
      <c r="R753" t="str">
        <f t="shared" si="57"/>
        <v>nonfiction</v>
      </c>
      <c r="S753" s="12">
        <f t="shared" si="58"/>
        <v>40713.630497685182</v>
      </c>
      <c r="T753" s="12">
        <f t="shared" si="59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7">
        <f t="shared" si="55"/>
        <v>111.7</v>
      </c>
      <c r="P754" s="8">
        <f>(E754/L754)</f>
        <v>53.19047619047619</v>
      </c>
      <c r="Q754" t="str">
        <f t="shared" si="56"/>
        <v>publishing</v>
      </c>
      <c r="R754" t="str">
        <f t="shared" si="57"/>
        <v>nonfiction</v>
      </c>
      <c r="S754" s="12">
        <f t="shared" si="58"/>
        <v>42639.421493055561</v>
      </c>
      <c r="T754" s="12">
        <f t="shared" si="59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7">
        <f t="shared" si="55"/>
        <v>128</v>
      </c>
      <c r="P755" s="8">
        <f>(E755/L755)</f>
        <v>492.30769230769232</v>
      </c>
      <c r="Q755" t="str">
        <f t="shared" si="56"/>
        <v>publishing</v>
      </c>
      <c r="R755" t="str">
        <f t="shared" si="57"/>
        <v>nonfiction</v>
      </c>
      <c r="S755" s="12">
        <f t="shared" si="58"/>
        <v>42019.590173611112</v>
      </c>
      <c r="T755" s="12">
        <f t="shared" si="59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7">
        <f t="shared" si="55"/>
        <v>103.75000000000001</v>
      </c>
      <c r="P756" s="8">
        <f>(E756/L756)</f>
        <v>42.346938775510203</v>
      </c>
      <c r="Q756" t="str">
        <f t="shared" si="56"/>
        <v>publishing</v>
      </c>
      <c r="R756" t="str">
        <f t="shared" si="57"/>
        <v>nonfiction</v>
      </c>
      <c r="S756" s="12">
        <f t="shared" si="58"/>
        <v>41249.749085648145</v>
      </c>
      <c r="T756" s="12">
        <f t="shared" si="59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7">
        <f t="shared" si="55"/>
        <v>101.9076</v>
      </c>
      <c r="P757" s="8">
        <f>(E757/L757)</f>
        <v>37.466029411764708</v>
      </c>
      <c r="Q757" t="str">
        <f t="shared" si="56"/>
        <v>publishing</v>
      </c>
      <c r="R757" t="str">
        <f t="shared" si="57"/>
        <v>nonfiction</v>
      </c>
      <c r="S757" s="12">
        <f t="shared" si="58"/>
        <v>41383.605057870373</v>
      </c>
      <c r="T757" s="12">
        <f t="shared" si="59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7">
        <f t="shared" si="55"/>
        <v>117.71428571428571</v>
      </c>
      <c r="P758" s="8">
        <f>(E758/L758)</f>
        <v>37.454545454545453</v>
      </c>
      <c r="Q758" t="str">
        <f t="shared" si="56"/>
        <v>publishing</v>
      </c>
      <c r="R758" t="str">
        <f t="shared" si="57"/>
        <v>nonfiction</v>
      </c>
      <c r="S758" s="12">
        <f t="shared" si="58"/>
        <v>40590.766886574071</v>
      </c>
      <c r="T758" s="12">
        <f t="shared" si="59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7">
        <f t="shared" si="55"/>
        <v>238</v>
      </c>
      <c r="P759" s="8">
        <f>(E759/L759)</f>
        <v>33.055555555555557</v>
      </c>
      <c r="Q759" t="str">
        <f t="shared" si="56"/>
        <v>publishing</v>
      </c>
      <c r="R759" t="str">
        <f t="shared" si="57"/>
        <v>nonfiction</v>
      </c>
      <c r="S759" s="12">
        <f t="shared" si="58"/>
        <v>41235.054560185185</v>
      </c>
      <c r="T759" s="12">
        <f t="shared" si="59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7">
        <f t="shared" si="55"/>
        <v>102</v>
      </c>
      <c r="P760" s="8">
        <f>(E760/L760)</f>
        <v>134.21052631578948</v>
      </c>
      <c r="Q760" t="str">
        <f t="shared" si="56"/>
        <v>publishing</v>
      </c>
      <c r="R760" t="str">
        <f t="shared" si="57"/>
        <v>nonfiction</v>
      </c>
      <c r="S760" s="12">
        <f t="shared" si="58"/>
        <v>40429.836435185185</v>
      </c>
      <c r="T760" s="12">
        <f t="shared" si="59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7">
        <f t="shared" si="55"/>
        <v>101.92000000000002</v>
      </c>
      <c r="P761" s="8">
        <f>(E761/L761)</f>
        <v>51.474747474747474</v>
      </c>
      <c r="Q761" t="str">
        <f t="shared" si="56"/>
        <v>publishing</v>
      </c>
      <c r="R761" t="str">
        <f t="shared" si="57"/>
        <v>nonfiction</v>
      </c>
      <c r="S761" s="12">
        <f t="shared" si="58"/>
        <v>41789.330312500002</v>
      </c>
      <c r="T761" s="12">
        <f t="shared" si="59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7">
        <f t="shared" si="55"/>
        <v>0</v>
      </c>
      <c r="P762" s="8" t="e">
        <f>(E762/L762)</f>
        <v>#DIV/0!</v>
      </c>
      <c r="Q762" t="str">
        <f t="shared" si="56"/>
        <v>publishing</v>
      </c>
      <c r="R762" t="str">
        <f t="shared" si="57"/>
        <v>fiction</v>
      </c>
      <c r="S762" s="12">
        <f t="shared" si="58"/>
        <v>42670.764039351852</v>
      </c>
      <c r="T762" s="12">
        <f t="shared" si="59"/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7">
        <f t="shared" si="55"/>
        <v>4.7</v>
      </c>
      <c r="P763" s="8">
        <f>(E763/L763)</f>
        <v>39.166666666666664</v>
      </c>
      <c r="Q763" t="str">
        <f t="shared" si="56"/>
        <v>publishing</v>
      </c>
      <c r="R763" t="str">
        <f t="shared" si="57"/>
        <v>fiction</v>
      </c>
      <c r="S763" s="12">
        <f t="shared" si="58"/>
        <v>41642.751458333332</v>
      </c>
      <c r="T763" s="12">
        <f t="shared" si="59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7">
        <f t="shared" si="55"/>
        <v>0</v>
      </c>
      <c r="P764" s="8" t="e">
        <f>(E764/L764)</f>
        <v>#DIV/0!</v>
      </c>
      <c r="Q764" t="str">
        <f t="shared" si="56"/>
        <v>publishing</v>
      </c>
      <c r="R764" t="str">
        <f t="shared" si="57"/>
        <v>fiction</v>
      </c>
      <c r="S764" s="12">
        <f t="shared" si="58"/>
        <v>42690.858449074076</v>
      </c>
      <c r="T764" s="12">
        <f t="shared" si="59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7">
        <f t="shared" si="55"/>
        <v>0.11655011655011654</v>
      </c>
      <c r="P765" s="8">
        <f>(E765/L765)</f>
        <v>5</v>
      </c>
      <c r="Q765" t="str">
        <f t="shared" si="56"/>
        <v>publishing</v>
      </c>
      <c r="R765" t="str">
        <f t="shared" si="57"/>
        <v>fiction</v>
      </c>
      <c r="S765" s="12">
        <f t="shared" si="58"/>
        <v>41471.446851851848</v>
      </c>
      <c r="T765" s="12">
        <f t="shared" si="59"/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7">
        <f t="shared" si="55"/>
        <v>0</v>
      </c>
      <c r="P766" s="8" t="e">
        <f>(E766/L766)</f>
        <v>#DIV/0!</v>
      </c>
      <c r="Q766" t="str">
        <f t="shared" si="56"/>
        <v>publishing</v>
      </c>
      <c r="R766" t="str">
        <f t="shared" si="57"/>
        <v>fiction</v>
      </c>
      <c r="S766" s="12">
        <f t="shared" si="58"/>
        <v>42227.173159722224</v>
      </c>
      <c r="T766" s="12">
        <f t="shared" si="59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7">
        <f t="shared" si="55"/>
        <v>36.014285714285712</v>
      </c>
      <c r="P767" s="8">
        <f>(E767/L767)</f>
        <v>57.295454545454547</v>
      </c>
      <c r="Q767" t="str">
        <f t="shared" si="56"/>
        <v>publishing</v>
      </c>
      <c r="R767" t="str">
        <f t="shared" si="57"/>
        <v>fiction</v>
      </c>
      <c r="S767" s="12">
        <f t="shared" si="58"/>
        <v>41901.542638888888</v>
      </c>
      <c r="T767" s="12">
        <f t="shared" si="59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7">
        <f t="shared" si="55"/>
        <v>0</v>
      </c>
      <c r="P768" s="8" t="e">
        <f>(E768/L768)</f>
        <v>#DIV/0!</v>
      </c>
      <c r="Q768" t="str">
        <f t="shared" si="56"/>
        <v>publishing</v>
      </c>
      <c r="R768" t="str">
        <f t="shared" si="57"/>
        <v>fiction</v>
      </c>
      <c r="S768" s="12">
        <f t="shared" si="58"/>
        <v>42021.783368055556</v>
      </c>
      <c r="T768" s="12">
        <f t="shared" si="59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7">
        <f t="shared" si="55"/>
        <v>3.54</v>
      </c>
      <c r="P769" s="8">
        <f>(E769/L769)</f>
        <v>59</v>
      </c>
      <c r="Q769" t="str">
        <f t="shared" si="56"/>
        <v>publishing</v>
      </c>
      <c r="R769" t="str">
        <f t="shared" si="57"/>
        <v>fiction</v>
      </c>
      <c r="S769" s="12">
        <f t="shared" si="58"/>
        <v>42115.143634259264</v>
      </c>
      <c r="T769" s="12">
        <f t="shared" si="59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7">
        <f t="shared" si="55"/>
        <v>0</v>
      </c>
      <c r="P770" s="8" t="e">
        <f>(E770/L770)</f>
        <v>#DIV/0!</v>
      </c>
      <c r="Q770" t="str">
        <f t="shared" si="56"/>
        <v>publishing</v>
      </c>
      <c r="R770" t="str">
        <f t="shared" si="57"/>
        <v>fiction</v>
      </c>
      <c r="S770" s="12">
        <f t="shared" si="58"/>
        <v>41594.207060185188</v>
      </c>
      <c r="T770" s="12">
        <f t="shared" si="59"/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7">
        <f t="shared" ref="O771:O834" si="60">((E771/D771)*100)</f>
        <v>41.4</v>
      </c>
      <c r="P771" s="8">
        <f>(E771/L771)</f>
        <v>31.846153846153847</v>
      </c>
      <c r="Q771" t="str">
        <f t="shared" ref="Q771:Q834" si="61">LEFT(N771,FIND("/",N771)-1)</f>
        <v>publishing</v>
      </c>
      <c r="R771" t="str">
        <f t="shared" ref="R771:R834" si="62">RIGHT(N771,LEN(N771)-FIND("/",N771))</f>
        <v>fiction</v>
      </c>
      <c r="S771" s="12">
        <f t="shared" ref="S771:S834" si="63">(((J771/60)/60)/24)+DATE(1970,1,1)</f>
        <v>41604.996458333335</v>
      </c>
      <c r="T771" s="12">
        <f t="shared" ref="T771:T834" si="64">(((I771/60)/60)/24)+DATE(1970,1,1)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7">
        <f t="shared" si="60"/>
        <v>0</v>
      </c>
      <c r="P772" s="8" t="e">
        <f>(E772/L772)</f>
        <v>#DIV/0!</v>
      </c>
      <c r="Q772" t="str">
        <f t="shared" si="61"/>
        <v>publishing</v>
      </c>
      <c r="R772" t="str">
        <f t="shared" si="62"/>
        <v>fiction</v>
      </c>
      <c r="S772" s="12">
        <f t="shared" si="63"/>
        <v>41289.999641203707</v>
      </c>
      <c r="T772" s="12">
        <f t="shared" si="64"/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7">
        <f t="shared" si="60"/>
        <v>2.6315789473684209E-2</v>
      </c>
      <c r="P773" s="8">
        <f>(E773/L773)</f>
        <v>10</v>
      </c>
      <c r="Q773" t="str">
        <f t="shared" si="61"/>
        <v>publishing</v>
      </c>
      <c r="R773" t="str">
        <f t="shared" si="62"/>
        <v>fiction</v>
      </c>
      <c r="S773" s="12">
        <f t="shared" si="63"/>
        <v>42349.824097222227</v>
      </c>
      <c r="T773" s="12">
        <f t="shared" si="64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7">
        <f t="shared" si="60"/>
        <v>3.3333333333333335</v>
      </c>
      <c r="P774" s="8">
        <f>(E774/L774)</f>
        <v>50</v>
      </c>
      <c r="Q774" t="str">
        <f t="shared" si="61"/>
        <v>publishing</v>
      </c>
      <c r="R774" t="str">
        <f t="shared" si="62"/>
        <v>fiction</v>
      </c>
      <c r="S774" s="12">
        <f t="shared" si="63"/>
        <v>40068.056932870371</v>
      </c>
      <c r="T774" s="12">
        <f t="shared" si="64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7">
        <f t="shared" si="60"/>
        <v>0.85129023676509719</v>
      </c>
      <c r="P775" s="8">
        <f>(E775/L775)</f>
        <v>16</v>
      </c>
      <c r="Q775" t="str">
        <f t="shared" si="61"/>
        <v>publishing</v>
      </c>
      <c r="R775" t="str">
        <f t="shared" si="62"/>
        <v>fiction</v>
      </c>
      <c r="S775" s="12">
        <f t="shared" si="63"/>
        <v>42100.735937499994</v>
      </c>
      <c r="T775" s="12">
        <f t="shared" si="64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7">
        <f t="shared" si="60"/>
        <v>70.199999999999989</v>
      </c>
      <c r="P776" s="8">
        <f>(E776/L776)</f>
        <v>39</v>
      </c>
      <c r="Q776" t="str">
        <f t="shared" si="61"/>
        <v>publishing</v>
      </c>
      <c r="R776" t="str">
        <f t="shared" si="62"/>
        <v>fiction</v>
      </c>
      <c r="S776" s="12">
        <f t="shared" si="63"/>
        <v>41663.780300925922</v>
      </c>
      <c r="T776" s="12">
        <f t="shared" si="64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7">
        <f t="shared" si="60"/>
        <v>1.7000000000000002</v>
      </c>
      <c r="P777" s="8">
        <f>(E777/L777)</f>
        <v>34</v>
      </c>
      <c r="Q777" t="str">
        <f t="shared" si="61"/>
        <v>publishing</v>
      </c>
      <c r="R777" t="str">
        <f t="shared" si="62"/>
        <v>fiction</v>
      </c>
      <c r="S777" s="12">
        <f t="shared" si="63"/>
        <v>40863.060127314813</v>
      </c>
      <c r="T777" s="12">
        <f t="shared" si="64"/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7">
        <f t="shared" si="60"/>
        <v>51.4</v>
      </c>
      <c r="P778" s="8">
        <f>(E778/L778)</f>
        <v>63.122807017543863</v>
      </c>
      <c r="Q778" t="str">
        <f t="shared" si="61"/>
        <v>publishing</v>
      </c>
      <c r="R778" t="str">
        <f t="shared" si="62"/>
        <v>fiction</v>
      </c>
      <c r="S778" s="12">
        <f t="shared" si="63"/>
        <v>42250.685706018514</v>
      </c>
      <c r="T778" s="12">
        <f t="shared" si="64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7">
        <f t="shared" si="60"/>
        <v>0.70000000000000007</v>
      </c>
      <c r="P779" s="8">
        <f>(E779/L779)</f>
        <v>7</v>
      </c>
      <c r="Q779" t="str">
        <f t="shared" si="61"/>
        <v>publishing</v>
      </c>
      <c r="R779" t="str">
        <f t="shared" si="62"/>
        <v>fiction</v>
      </c>
      <c r="S779" s="12">
        <f t="shared" si="63"/>
        <v>41456.981215277774</v>
      </c>
      <c r="T779" s="12">
        <f t="shared" si="64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7">
        <f t="shared" si="60"/>
        <v>0.4</v>
      </c>
      <c r="P780" s="8">
        <f>(E780/L780)</f>
        <v>2</v>
      </c>
      <c r="Q780" t="str">
        <f t="shared" si="61"/>
        <v>publishing</v>
      </c>
      <c r="R780" t="str">
        <f t="shared" si="62"/>
        <v>fiction</v>
      </c>
      <c r="S780" s="12">
        <f t="shared" si="63"/>
        <v>41729.702314814815</v>
      </c>
      <c r="T780" s="12">
        <f t="shared" si="64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7">
        <f t="shared" si="60"/>
        <v>2.666666666666667</v>
      </c>
      <c r="P781" s="8">
        <f>(E781/L781)</f>
        <v>66.666666666666671</v>
      </c>
      <c r="Q781" t="str">
        <f t="shared" si="61"/>
        <v>publishing</v>
      </c>
      <c r="R781" t="str">
        <f t="shared" si="62"/>
        <v>fiction</v>
      </c>
      <c r="S781" s="12">
        <f t="shared" si="63"/>
        <v>40436.68408564815</v>
      </c>
      <c r="T781" s="12">
        <f t="shared" si="64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7">
        <f t="shared" si="60"/>
        <v>104</v>
      </c>
      <c r="P782" s="8">
        <f>(E782/L782)</f>
        <v>38.518518518518519</v>
      </c>
      <c r="Q782" t="str">
        <f t="shared" si="61"/>
        <v>music</v>
      </c>
      <c r="R782" t="str">
        <f t="shared" si="62"/>
        <v>rock</v>
      </c>
      <c r="S782" s="12">
        <f t="shared" si="63"/>
        <v>40636.673900462964</v>
      </c>
      <c r="T782" s="12">
        <f t="shared" si="64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7">
        <f t="shared" si="60"/>
        <v>133.15375</v>
      </c>
      <c r="P783" s="8">
        <f>(E783/L783)</f>
        <v>42.609200000000001</v>
      </c>
      <c r="Q783" t="str">
        <f t="shared" si="61"/>
        <v>music</v>
      </c>
      <c r="R783" t="str">
        <f t="shared" si="62"/>
        <v>rock</v>
      </c>
      <c r="S783" s="12">
        <f t="shared" si="63"/>
        <v>41403.000856481485</v>
      </c>
      <c r="T783" s="12">
        <f t="shared" si="64"/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7">
        <f t="shared" si="60"/>
        <v>100</v>
      </c>
      <c r="P784" s="8">
        <f>(E784/L784)</f>
        <v>50</v>
      </c>
      <c r="Q784" t="str">
        <f t="shared" si="61"/>
        <v>music</v>
      </c>
      <c r="R784" t="str">
        <f t="shared" si="62"/>
        <v>rock</v>
      </c>
      <c r="S784" s="12">
        <f t="shared" si="63"/>
        <v>41116.758125</v>
      </c>
      <c r="T784" s="12">
        <f t="shared" si="64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7">
        <f t="shared" si="60"/>
        <v>148.13333333333333</v>
      </c>
      <c r="P785" s="8">
        <f>(E785/L785)</f>
        <v>63.485714285714288</v>
      </c>
      <c r="Q785" t="str">
        <f t="shared" si="61"/>
        <v>music</v>
      </c>
      <c r="R785" t="str">
        <f t="shared" si="62"/>
        <v>rock</v>
      </c>
      <c r="S785" s="12">
        <f t="shared" si="63"/>
        <v>40987.773715277777</v>
      </c>
      <c r="T785" s="12">
        <f t="shared" si="64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">
        <f t="shared" si="60"/>
        <v>102.49999999999999</v>
      </c>
      <c r="P786" s="8">
        <f>(E786/L786)</f>
        <v>102.5</v>
      </c>
      <c r="Q786" t="str">
        <f t="shared" si="61"/>
        <v>music</v>
      </c>
      <c r="R786" t="str">
        <f t="shared" si="62"/>
        <v>rock</v>
      </c>
      <c r="S786" s="12">
        <f t="shared" si="63"/>
        <v>41675.149525462963</v>
      </c>
      <c r="T786" s="12">
        <f t="shared" si="64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7">
        <f t="shared" si="60"/>
        <v>180.62799999999999</v>
      </c>
      <c r="P787" s="8">
        <f>(E787/L787)</f>
        <v>31.142758620689655</v>
      </c>
      <c r="Q787" t="str">
        <f t="shared" si="61"/>
        <v>music</v>
      </c>
      <c r="R787" t="str">
        <f t="shared" si="62"/>
        <v>rock</v>
      </c>
      <c r="S787" s="12">
        <f t="shared" si="63"/>
        <v>41303.593923611108</v>
      </c>
      <c r="T787" s="12">
        <f t="shared" si="64"/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7">
        <f t="shared" si="60"/>
        <v>142.79999999999998</v>
      </c>
      <c r="P788" s="8">
        <f>(E788/L788)</f>
        <v>162.27272727272728</v>
      </c>
      <c r="Q788" t="str">
        <f t="shared" si="61"/>
        <v>music</v>
      </c>
      <c r="R788" t="str">
        <f t="shared" si="62"/>
        <v>rock</v>
      </c>
      <c r="S788" s="12">
        <f t="shared" si="63"/>
        <v>40983.055949074071</v>
      </c>
      <c r="T788" s="12">
        <f t="shared" si="64"/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7">
        <f t="shared" si="60"/>
        <v>114.16666666666666</v>
      </c>
      <c r="P789" s="8">
        <f>(E789/L789)</f>
        <v>80.588235294117652</v>
      </c>
      <c r="Q789" t="str">
        <f t="shared" si="61"/>
        <v>music</v>
      </c>
      <c r="R789" t="str">
        <f t="shared" si="62"/>
        <v>rock</v>
      </c>
      <c r="S789" s="12">
        <f t="shared" si="63"/>
        <v>41549.627615740741</v>
      </c>
      <c r="T789" s="12">
        <f t="shared" si="64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7">
        <f t="shared" si="60"/>
        <v>203.505</v>
      </c>
      <c r="P790" s="8">
        <f>(E790/L790)</f>
        <v>59.85441176470588</v>
      </c>
      <c r="Q790" t="str">
        <f t="shared" si="61"/>
        <v>music</v>
      </c>
      <c r="R790" t="str">
        <f t="shared" si="62"/>
        <v>rock</v>
      </c>
      <c r="S790" s="12">
        <f t="shared" si="63"/>
        <v>41059.006805555553</v>
      </c>
      <c r="T790" s="12">
        <f t="shared" si="64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7">
        <f t="shared" si="60"/>
        <v>109.41176470588236</v>
      </c>
      <c r="P791" s="8">
        <f>(E791/L791)</f>
        <v>132.85714285714286</v>
      </c>
      <c r="Q791" t="str">
        <f t="shared" si="61"/>
        <v>music</v>
      </c>
      <c r="R791" t="str">
        <f t="shared" si="62"/>
        <v>rock</v>
      </c>
      <c r="S791" s="12">
        <f t="shared" si="63"/>
        <v>41277.186111111114</v>
      </c>
      <c r="T791" s="12">
        <f t="shared" si="64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7">
        <f t="shared" si="60"/>
        <v>144.37459999999999</v>
      </c>
      <c r="P792" s="8">
        <f>(E792/L792)</f>
        <v>92.547820512820508</v>
      </c>
      <c r="Q792" t="str">
        <f t="shared" si="61"/>
        <v>music</v>
      </c>
      <c r="R792" t="str">
        <f t="shared" si="62"/>
        <v>rock</v>
      </c>
      <c r="S792" s="12">
        <f t="shared" si="63"/>
        <v>41276.047905092593</v>
      </c>
      <c r="T792" s="12">
        <f t="shared" si="64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7">
        <f t="shared" si="60"/>
        <v>103.86666666666666</v>
      </c>
      <c r="P793" s="8">
        <f>(E793/L793)</f>
        <v>60.859375</v>
      </c>
      <c r="Q793" t="str">
        <f t="shared" si="61"/>
        <v>music</v>
      </c>
      <c r="R793" t="str">
        <f t="shared" si="62"/>
        <v>rock</v>
      </c>
      <c r="S793" s="12">
        <f t="shared" si="63"/>
        <v>41557.780624999999</v>
      </c>
      <c r="T793" s="12">
        <f t="shared" si="64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7">
        <f t="shared" si="60"/>
        <v>100.44440000000002</v>
      </c>
      <c r="P794" s="8">
        <f>(E794/L794)</f>
        <v>41.851833333333339</v>
      </c>
      <c r="Q794" t="str">
        <f t="shared" si="61"/>
        <v>music</v>
      </c>
      <c r="R794" t="str">
        <f t="shared" si="62"/>
        <v>rock</v>
      </c>
      <c r="S794" s="12">
        <f t="shared" si="63"/>
        <v>41555.873645833337</v>
      </c>
      <c r="T794" s="12">
        <f t="shared" si="64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7">
        <f t="shared" si="60"/>
        <v>102.77927272727271</v>
      </c>
      <c r="P795" s="8">
        <f>(E795/L795)</f>
        <v>88.325937499999995</v>
      </c>
      <c r="Q795" t="str">
        <f t="shared" si="61"/>
        <v>music</v>
      </c>
      <c r="R795" t="str">
        <f t="shared" si="62"/>
        <v>rock</v>
      </c>
      <c r="S795" s="12">
        <f t="shared" si="63"/>
        <v>41442.741249999999</v>
      </c>
      <c r="T795" s="12">
        <f t="shared" si="64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7">
        <f t="shared" si="60"/>
        <v>105.31250000000001</v>
      </c>
      <c r="P796" s="8">
        <f>(E796/L796)</f>
        <v>158.96226415094338</v>
      </c>
      <c r="Q796" t="str">
        <f t="shared" si="61"/>
        <v>music</v>
      </c>
      <c r="R796" t="str">
        <f t="shared" si="62"/>
        <v>rock</v>
      </c>
      <c r="S796" s="12">
        <f t="shared" si="63"/>
        <v>40736.115011574075</v>
      </c>
      <c r="T796" s="12">
        <f t="shared" si="64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7">
        <f t="shared" si="60"/>
        <v>111.78571428571429</v>
      </c>
      <c r="P797" s="8">
        <f>(E797/L797)</f>
        <v>85.054347826086953</v>
      </c>
      <c r="Q797" t="str">
        <f t="shared" si="61"/>
        <v>music</v>
      </c>
      <c r="R797" t="str">
        <f t="shared" si="62"/>
        <v>rock</v>
      </c>
      <c r="S797" s="12">
        <f t="shared" si="63"/>
        <v>40963.613032407404</v>
      </c>
      <c r="T797" s="12">
        <f t="shared" si="64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7">
        <f t="shared" si="60"/>
        <v>101.35000000000001</v>
      </c>
      <c r="P798" s="8">
        <f>(E798/L798)</f>
        <v>112.61111111111111</v>
      </c>
      <c r="Q798" t="str">
        <f t="shared" si="61"/>
        <v>music</v>
      </c>
      <c r="R798" t="str">
        <f t="shared" si="62"/>
        <v>rock</v>
      </c>
      <c r="S798" s="12">
        <f t="shared" si="63"/>
        <v>41502.882928240739</v>
      </c>
      <c r="T798" s="12">
        <f t="shared" si="64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7">
        <f t="shared" si="60"/>
        <v>107.53333333333333</v>
      </c>
      <c r="P799" s="8">
        <f>(E799/L799)</f>
        <v>45.436619718309856</v>
      </c>
      <c r="Q799" t="str">
        <f t="shared" si="61"/>
        <v>music</v>
      </c>
      <c r="R799" t="str">
        <f t="shared" si="62"/>
        <v>rock</v>
      </c>
      <c r="S799" s="12">
        <f t="shared" si="63"/>
        <v>40996.994074074071</v>
      </c>
      <c r="T799" s="12">
        <f t="shared" si="64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">
        <f t="shared" si="60"/>
        <v>114.88571428571429</v>
      </c>
      <c r="P800" s="8">
        <f>(E800/L800)</f>
        <v>46.218390804597703</v>
      </c>
      <c r="Q800" t="str">
        <f t="shared" si="61"/>
        <v>music</v>
      </c>
      <c r="R800" t="str">
        <f t="shared" si="62"/>
        <v>rock</v>
      </c>
      <c r="S800" s="12">
        <f t="shared" si="63"/>
        <v>41882.590127314819</v>
      </c>
      <c r="T800" s="12">
        <f t="shared" si="64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7">
        <f t="shared" si="60"/>
        <v>100.02</v>
      </c>
      <c r="P801" s="8">
        <f>(E801/L801)</f>
        <v>178.60714285714286</v>
      </c>
      <c r="Q801" t="str">
        <f t="shared" si="61"/>
        <v>music</v>
      </c>
      <c r="R801" t="str">
        <f t="shared" si="62"/>
        <v>rock</v>
      </c>
      <c r="S801" s="12">
        <f t="shared" si="63"/>
        <v>40996.667199074072</v>
      </c>
      <c r="T801" s="12">
        <f t="shared" si="64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7">
        <f t="shared" si="60"/>
        <v>152.13333333333335</v>
      </c>
      <c r="P802" s="8">
        <f>(E802/L802)</f>
        <v>40.75</v>
      </c>
      <c r="Q802" t="str">
        <f t="shared" si="61"/>
        <v>music</v>
      </c>
      <c r="R802" t="str">
        <f t="shared" si="62"/>
        <v>rock</v>
      </c>
      <c r="S802" s="12">
        <f t="shared" si="63"/>
        <v>41863.433495370373</v>
      </c>
      <c r="T802" s="12">
        <f t="shared" si="64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7">
        <f t="shared" si="60"/>
        <v>111.52149999999999</v>
      </c>
      <c r="P803" s="8">
        <f>(E803/L803)</f>
        <v>43.733921568627444</v>
      </c>
      <c r="Q803" t="str">
        <f t="shared" si="61"/>
        <v>music</v>
      </c>
      <c r="R803" t="str">
        <f t="shared" si="62"/>
        <v>rock</v>
      </c>
      <c r="S803" s="12">
        <f t="shared" si="63"/>
        <v>40695.795370370368</v>
      </c>
      <c r="T803" s="12">
        <f t="shared" si="64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7">
        <f t="shared" si="60"/>
        <v>101.33333333333334</v>
      </c>
      <c r="P804" s="8">
        <f>(E804/L804)</f>
        <v>81.066666666666663</v>
      </c>
      <c r="Q804" t="str">
        <f t="shared" si="61"/>
        <v>music</v>
      </c>
      <c r="R804" t="str">
        <f t="shared" si="62"/>
        <v>rock</v>
      </c>
      <c r="S804" s="12">
        <f t="shared" si="63"/>
        <v>41123.022268518522</v>
      </c>
      <c r="T804" s="12">
        <f t="shared" si="64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7">
        <f t="shared" si="60"/>
        <v>123.2608695652174</v>
      </c>
      <c r="P805" s="8">
        <f>(E805/L805)</f>
        <v>74.60526315789474</v>
      </c>
      <c r="Q805" t="str">
        <f t="shared" si="61"/>
        <v>music</v>
      </c>
      <c r="R805" t="str">
        <f t="shared" si="62"/>
        <v>rock</v>
      </c>
      <c r="S805" s="12">
        <f t="shared" si="63"/>
        <v>40665.949976851851</v>
      </c>
      <c r="T805" s="12">
        <f t="shared" si="64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7">
        <f t="shared" si="60"/>
        <v>100</v>
      </c>
      <c r="P806" s="8">
        <f>(E806/L806)</f>
        <v>305.55555555555554</v>
      </c>
      <c r="Q806" t="str">
        <f t="shared" si="61"/>
        <v>music</v>
      </c>
      <c r="R806" t="str">
        <f t="shared" si="62"/>
        <v>rock</v>
      </c>
      <c r="S806" s="12">
        <f t="shared" si="63"/>
        <v>40730.105625000004</v>
      </c>
      <c r="T806" s="12">
        <f t="shared" si="64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7">
        <f t="shared" si="60"/>
        <v>105</v>
      </c>
      <c r="P807" s="8">
        <f>(E807/L807)</f>
        <v>58.333333333333336</v>
      </c>
      <c r="Q807" t="str">
        <f t="shared" si="61"/>
        <v>music</v>
      </c>
      <c r="R807" t="str">
        <f t="shared" si="62"/>
        <v>rock</v>
      </c>
      <c r="S807" s="12">
        <f t="shared" si="63"/>
        <v>40690.823055555556</v>
      </c>
      <c r="T807" s="12">
        <f t="shared" si="64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7">
        <f t="shared" si="60"/>
        <v>104.4375</v>
      </c>
      <c r="P808" s="8">
        <f>(E808/L808)</f>
        <v>117.67605633802818</v>
      </c>
      <c r="Q808" t="str">
        <f t="shared" si="61"/>
        <v>music</v>
      </c>
      <c r="R808" t="str">
        <f t="shared" si="62"/>
        <v>rock</v>
      </c>
      <c r="S808" s="12">
        <f t="shared" si="63"/>
        <v>40763.691423611112</v>
      </c>
      <c r="T808" s="12">
        <f t="shared" si="64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7">
        <f t="shared" si="60"/>
        <v>105.125</v>
      </c>
      <c r="P809" s="8">
        <f>(E809/L809)</f>
        <v>73.771929824561397</v>
      </c>
      <c r="Q809" t="str">
        <f t="shared" si="61"/>
        <v>music</v>
      </c>
      <c r="R809" t="str">
        <f t="shared" si="62"/>
        <v>rock</v>
      </c>
      <c r="S809" s="12">
        <f t="shared" si="63"/>
        <v>42759.628599537042</v>
      </c>
      <c r="T809" s="12">
        <f t="shared" si="64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7">
        <f t="shared" si="60"/>
        <v>100</v>
      </c>
      <c r="P810" s="8">
        <f>(E810/L810)</f>
        <v>104.65116279069767</v>
      </c>
      <c r="Q810" t="str">
        <f t="shared" si="61"/>
        <v>music</v>
      </c>
      <c r="R810" t="str">
        <f t="shared" si="62"/>
        <v>rock</v>
      </c>
      <c r="S810" s="12">
        <f t="shared" si="63"/>
        <v>41962.100532407407</v>
      </c>
      <c r="T810" s="12">
        <f t="shared" si="64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7">
        <f t="shared" si="60"/>
        <v>103.77499999999999</v>
      </c>
      <c r="P811" s="8">
        <f>(E811/L811)</f>
        <v>79.82692307692308</v>
      </c>
      <c r="Q811" t="str">
        <f t="shared" si="61"/>
        <v>music</v>
      </c>
      <c r="R811" t="str">
        <f t="shared" si="62"/>
        <v>rock</v>
      </c>
      <c r="S811" s="12">
        <f t="shared" si="63"/>
        <v>41628.833680555559</v>
      </c>
      <c r="T811" s="12">
        <f t="shared" si="64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7">
        <f t="shared" si="60"/>
        <v>105</v>
      </c>
      <c r="P812" s="8">
        <f>(E812/L812)</f>
        <v>58.333333333333336</v>
      </c>
      <c r="Q812" t="str">
        <f t="shared" si="61"/>
        <v>music</v>
      </c>
      <c r="R812" t="str">
        <f t="shared" si="62"/>
        <v>rock</v>
      </c>
      <c r="S812" s="12">
        <f t="shared" si="63"/>
        <v>41123.056273148148</v>
      </c>
      <c r="T812" s="12">
        <f t="shared" si="64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7">
        <f t="shared" si="60"/>
        <v>104</v>
      </c>
      <c r="P813" s="8">
        <f>(E813/L813)</f>
        <v>86.666666666666671</v>
      </c>
      <c r="Q813" t="str">
        <f t="shared" si="61"/>
        <v>music</v>
      </c>
      <c r="R813" t="str">
        <f t="shared" si="62"/>
        <v>rock</v>
      </c>
      <c r="S813" s="12">
        <f t="shared" si="63"/>
        <v>41443.643541666665</v>
      </c>
      <c r="T813" s="12">
        <f t="shared" si="64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7">
        <f t="shared" si="60"/>
        <v>151.83333333333334</v>
      </c>
      <c r="P814" s="8">
        <f>(E814/L814)</f>
        <v>27.606060606060606</v>
      </c>
      <c r="Q814" t="str">
        <f t="shared" si="61"/>
        <v>music</v>
      </c>
      <c r="R814" t="str">
        <f t="shared" si="62"/>
        <v>rock</v>
      </c>
      <c r="S814" s="12">
        <f t="shared" si="63"/>
        <v>41282.017962962964</v>
      </c>
      <c r="T814" s="12">
        <f t="shared" si="64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7">
        <f t="shared" si="60"/>
        <v>159.99600000000001</v>
      </c>
      <c r="P815" s="8">
        <f>(E815/L815)</f>
        <v>24.999375000000001</v>
      </c>
      <c r="Q815" t="str">
        <f t="shared" si="61"/>
        <v>music</v>
      </c>
      <c r="R815" t="str">
        <f t="shared" si="62"/>
        <v>rock</v>
      </c>
      <c r="S815" s="12">
        <f t="shared" si="63"/>
        <v>41080.960243055553</v>
      </c>
      <c r="T815" s="12">
        <f t="shared" si="64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7">
        <f t="shared" si="60"/>
        <v>127.3</v>
      </c>
      <c r="P816" s="8">
        <f>(E816/L816)</f>
        <v>45.464285714285715</v>
      </c>
      <c r="Q816" t="str">
        <f t="shared" si="61"/>
        <v>music</v>
      </c>
      <c r="R816" t="str">
        <f t="shared" si="62"/>
        <v>rock</v>
      </c>
      <c r="S816" s="12">
        <f t="shared" si="63"/>
        <v>40679.743067129632</v>
      </c>
      <c r="T816" s="12">
        <f t="shared" si="64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">
        <f t="shared" si="60"/>
        <v>107</v>
      </c>
      <c r="P817" s="8">
        <f>(E817/L817)</f>
        <v>99.534883720930239</v>
      </c>
      <c r="Q817" t="str">
        <f t="shared" si="61"/>
        <v>music</v>
      </c>
      <c r="R817" t="str">
        <f t="shared" si="62"/>
        <v>rock</v>
      </c>
      <c r="S817" s="12">
        <f t="shared" si="63"/>
        <v>41914.917858796296</v>
      </c>
      <c r="T817" s="12">
        <f t="shared" si="64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">
        <f t="shared" si="60"/>
        <v>115.12214285714286</v>
      </c>
      <c r="P818" s="8">
        <f>(E818/L818)</f>
        <v>39.31</v>
      </c>
      <c r="Q818" t="str">
        <f t="shared" si="61"/>
        <v>music</v>
      </c>
      <c r="R818" t="str">
        <f t="shared" si="62"/>
        <v>rock</v>
      </c>
      <c r="S818" s="12">
        <f t="shared" si="63"/>
        <v>41341.870868055557</v>
      </c>
      <c r="T818" s="12">
        <f t="shared" si="64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7">
        <f t="shared" si="60"/>
        <v>137.11066666666665</v>
      </c>
      <c r="P819" s="8">
        <f>(E819/L819)</f>
        <v>89.419999999999987</v>
      </c>
      <c r="Q819" t="str">
        <f t="shared" si="61"/>
        <v>music</v>
      </c>
      <c r="R819" t="str">
        <f t="shared" si="62"/>
        <v>rock</v>
      </c>
      <c r="S819" s="12">
        <f t="shared" si="63"/>
        <v>40925.599664351852</v>
      </c>
      <c r="T819" s="12">
        <f t="shared" si="64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7">
        <f t="shared" si="60"/>
        <v>155.71428571428572</v>
      </c>
      <c r="P820" s="8">
        <f>(E820/L820)</f>
        <v>28.684210526315791</v>
      </c>
      <c r="Q820" t="str">
        <f t="shared" si="61"/>
        <v>music</v>
      </c>
      <c r="R820" t="str">
        <f t="shared" si="62"/>
        <v>rock</v>
      </c>
      <c r="S820" s="12">
        <f t="shared" si="63"/>
        <v>41120.882881944446</v>
      </c>
      <c r="T820" s="12">
        <f t="shared" si="64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7">
        <f t="shared" si="60"/>
        <v>108.74999999999999</v>
      </c>
      <c r="P821" s="8">
        <f>(E821/L821)</f>
        <v>31.071428571428573</v>
      </c>
      <c r="Q821" t="str">
        <f t="shared" si="61"/>
        <v>music</v>
      </c>
      <c r="R821" t="str">
        <f t="shared" si="62"/>
        <v>rock</v>
      </c>
      <c r="S821" s="12">
        <f t="shared" si="63"/>
        <v>41619.998310185183</v>
      </c>
      <c r="T821" s="12">
        <f t="shared" si="64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7">
        <f t="shared" si="60"/>
        <v>134.05000000000001</v>
      </c>
      <c r="P822" s="8">
        <f>(E822/L822)</f>
        <v>70.55263157894737</v>
      </c>
      <c r="Q822" t="str">
        <f t="shared" si="61"/>
        <v>music</v>
      </c>
      <c r="R822" t="str">
        <f t="shared" si="62"/>
        <v>rock</v>
      </c>
      <c r="S822" s="12">
        <f t="shared" si="63"/>
        <v>41768.841921296298</v>
      </c>
      <c r="T822" s="12">
        <f t="shared" si="64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7">
        <f t="shared" si="60"/>
        <v>100</v>
      </c>
      <c r="P823" s="8">
        <f>(E823/L823)</f>
        <v>224.12820512820514</v>
      </c>
      <c r="Q823" t="str">
        <f t="shared" si="61"/>
        <v>music</v>
      </c>
      <c r="R823" t="str">
        <f t="shared" si="62"/>
        <v>rock</v>
      </c>
      <c r="S823" s="12">
        <f t="shared" si="63"/>
        <v>42093.922048611115</v>
      </c>
      <c r="T823" s="12">
        <f t="shared" si="64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7">
        <f t="shared" si="60"/>
        <v>119.16666666666667</v>
      </c>
      <c r="P824" s="8">
        <f>(E824/L824)</f>
        <v>51.811594202898547</v>
      </c>
      <c r="Q824" t="str">
        <f t="shared" si="61"/>
        <v>music</v>
      </c>
      <c r="R824" t="str">
        <f t="shared" si="62"/>
        <v>rock</v>
      </c>
      <c r="S824" s="12">
        <f t="shared" si="63"/>
        <v>41157.947337962964</v>
      </c>
      <c r="T824" s="12">
        <f t="shared" si="64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7">
        <f t="shared" si="60"/>
        <v>179.5</v>
      </c>
      <c r="P825" s="8">
        <f>(E825/L825)</f>
        <v>43.515151515151516</v>
      </c>
      <c r="Q825" t="str">
        <f t="shared" si="61"/>
        <v>music</v>
      </c>
      <c r="R825" t="str">
        <f t="shared" si="62"/>
        <v>rock</v>
      </c>
      <c r="S825" s="12">
        <f t="shared" si="63"/>
        <v>42055.972824074073</v>
      </c>
      <c r="T825" s="12">
        <f t="shared" si="64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7">
        <f t="shared" si="60"/>
        <v>134.38124999999999</v>
      </c>
      <c r="P826" s="8">
        <f>(E826/L826)</f>
        <v>39.816666666666663</v>
      </c>
      <c r="Q826" t="str">
        <f t="shared" si="61"/>
        <v>music</v>
      </c>
      <c r="R826" t="str">
        <f t="shared" si="62"/>
        <v>rock</v>
      </c>
      <c r="S826" s="12">
        <f t="shared" si="63"/>
        <v>40250.242106481484</v>
      </c>
      <c r="T826" s="12">
        <f t="shared" si="64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7">
        <f t="shared" si="60"/>
        <v>100.43200000000002</v>
      </c>
      <c r="P827" s="8">
        <f>(E827/L827)</f>
        <v>126.8080808080808</v>
      </c>
      <c r="Q827" t="str">
        <f t="shared" si="61"/>
        <v>music</v>
      </c>
      <c r="R827" t="str">
        <f t="shared" si="62"/>
        <v>rock</v>
      </c>
      <c r="S827" s="12">
        <f t="shared" si="63"/>
        <v>41186.306527777779</v>
      </c>
      <c r="T827" s="12">
        <f t="shared" si="64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7">
        <f t="shared" si="60"/>
        <v>101.45454545454547</v>
      </c>
      <c r="P828" s="8">
        <f>(E828/L828)</f>
        <v>113.87755102040816</v>
      </c>
      <c r="Q828" t="str">
        <f t="shared" si="61"/>
        <v>music</v>
      </c>
      <c r="R828" t="str">
        <f t="shared" si="62"/>
        <v>rock</v>
      </c>
      <c r="S828" s="12">
        <f t="shared" si="63"/>
        <v>40973.038541666669</v>
      </c>
      <c r="T828" s="12">
        <f t="shared" si="64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7">
        <f t="shared" si="60"/>
        <v>103.33333333333334</v>
      </c>
      <c r="P829" s="8">
        <f>(E829/L829)</f>
        <v>28.181818181818183</v>
      </c>
      <c r="Q829" t="str">
        <f t="shared" si="61"/>
        <v>music</v>
      </c>
      <c r="R829" t="str">
        <f t="shared" si="62"/>
        <v>rock</v>
      </c>
      <c r="S829" s="12">
        <f t="shared" si="63"/>
        <v>40927.473460648151</v>
      </c>
      <c r="T829" s="12">
        <f t="shared" si="64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">
        <f t="shared" si="60"/>
        <v>107</v>
      </c>
      <c r="P830" s="8">
        <f>(E830/L830)</f>
        <v>36.60526315789474</v>
      </c>
      <c r="Q830" t="str">
        <f t="shared" si="61"/>
        <v>music</v>
      </c>
      <c r="R830" t="str">
        <f t="shared" si="62"/>
        <v>rock</v>
      </c>
      <c r="S830" s="12">
        <f t="shared" si="63"/>
        <v>41073.050717592596</v>
      </c>
      <c r="T830" s="12">
        <f t="shared" si="64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7">
        <f t="shared" si="60"/>
        <v>104</v>
      </c>
      <c r="P831" s="8">
        <f>(E831/L831)</f>
        <v>32.5</v>
      </c>
      <c r="Q831" t="str">
        <f t="shared" si="61"/>
        <v>music</v>
      </c>
      <c r="R831" t="str">
        <f t="shared" si="62"/>
        <v>rock</v>
      </c>
      <c r="S831" s="12">
        <f t="shared" si="63"/>
        <v>42504.801388888889</v>
      </c>
      <c r="T831" s="12">
        <f t="shared" si="64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7">
        <f t="shared" si="60"/>
        <v>107.83333333333334</v>
      </c>
      <c r="P832" s="8">
        <f>(E832/L832)</f>
        <v>60.65625</v>
      </c>
      <c r="Q832" t="str">
        <f t="shared" si="61"/>
        <v>music</v>
      </c>
      <c r="R832" t="str">
        <f t="shared" si="62"/>
        <v>rock</v>
      </c>
      <c r="S832" s="12">
        <f t="shared" si="63"/>
        <v>41325.525752314818</v>
      </c>
      <c r="T832" s="12">
        <f t="shared" si="64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7">
        <f t="shared" si="60"/>
        <v>233.33333333333334</v>
      </c>
      <c r="P833" s="8">
        <f>(E833/L833)</f>
        <v>175</v>
      </c>
      <c r="Q833" t="str">
        <f t="shared" si="61"/>
        <v>music</v>
      </c>
      <c r="R833" t="str">
        <f t="shared" si="62"/>
        <v>rock</v>
      </c>
      <c r="S833" s="12">
        <f t="shared" si="63"/>
        <v>40996.646921296298</v>
      </c>
      <c r="T833" s="12">
        <f t="shared" si="64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7">
        <f t="shared" si="60"/>
        <v>100.60706666666665</v>
      </c>
      <c r="P834" s="8">
        <f>(E834/L834)</f>
        <v>97.993896103896105</v>
      </c>
      <c r="Q834" t="str">
        <f t="shared" si="61"/>
        <v>music</v>
      </c>
      <c r="R834" t="str">
        <f t="shared" si="62"/>
        <v>rock</v>
      </c>
      <c r="S834" s="12">
        <f t="shared" si="63"/>
        <v>40869.675173611111</v>
      </c>
      <c r="T834" s="12">
        <f t="shared" si="64"/>
        <v>40929.342361111114</v>
      </c>
    </row>
    <row r="835" spans="1:20" ht="15.75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7">
        <f t="shared" ref="O835:O898" si="65">((E835/D835)*100)</f>
        <v>101.66666666666666</v>
      </c>
      <c r="P835" s="8">
        <f>(E835/L835)</f>
        <v>148.78048780487805</v>
      </c>
      <c r="Q835" t="str">
        <f t="shared" ref="Q835:Q898" si="66">LEFT(N835,FIND("/",N835)-1)</f>
        <v>music</v>
      </c>
      <c r="R835" t="str">
        <f t="shared" ref="R835:R898" si="67">RIGHT(N835,LEN(N835)-FIND("/",N835))</f>
        <v>rock</v>
      </c>
      <c r="S835" s="12">
        <f t="shared" ref="S835:S898" si="68">(((J835/60)/60)/24)+DATE(1970,1,1)</f>
        <v>41718.878182870372</v>
      </c>
      <c r="T835" s="12">
        <f t="shared" ref="T835:T898" si="69">(((I835/60)/60)/24)+DATE(1970,1,1)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7">
        <f t="shared" si="65"/>
        <v>131.0181818181818</v>
      </c>
      <c r="P836" s="8">
        <f>(E836/L836)</f>
        <v>96.08</v>
      </c>
      <c r="Q836" t="str">
        <f t="shared" si="66"/>
        <v>music</v>
      </c>
      <c r="R836" t="str">
        <f t="shared" si="67"/>
        <v>rock</v>
      </c>
      <c r="S836" s="12">
        <f t="shared" si="68"/>
        <v>41422.822824074072</v>
      </c>
      <c r="T836" s="12">
        <f t="shared" si="69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7">
        <f t="shared" si="65"/>
        <v>117.25000000000001</v>
      </c>
      <c r="P837" s="8">
        <f>(E837/L837)</f>
        <v>58.625</v>
      </c>
      <c r="Q837" t="str">
        <f t="shared" si="66"/>
        <v>music</v>
      </c>
      <c r="R837" t="str">
        <f t="shared" si="67"/>
        <v>rock</v>
      </c>
      <c r="S837" s="12">
        <f t="shared" si="68"/>
        <v>41005.45784722222</v>
      </c>
      <c r="T837" s="12">
        <f t="shared" si="69"/>
        <v>41048.125</v>
      </c>
    </row>
    <row r="838" spans="1:20" ht="15.75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7">
        <f t="shared" si="65"/>
        <v>100.93039999999999</v>
      </c>
      <c r="P838" s="8">
        <f>(E838/L838)</f>
        <v>109.70695652173914</v>
      </c>
      <c r="Q838" t="str">
        <f t="shared" si="66"/>
        <v>music</v>
      </c>
      <c r="R838" t="str">
        <f t="shared" si="67"/>
        <v>rock</v>
      </c>
      <c r="S838" s="12">
        <f t="shared" si="68"/>
        <v>41524.056921296295</v>
      </c>
      <c r="T838" s="12">
        <f t="shared" si="69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7">
        <f t="shared" si="65"/>
        <v>121.8</v>
      </c>
      <c r="P839" s="8">
        <f>(E839/L839)</f>
        <v>49.112903225806448</v>
      </c>
      <c r="Q839" t="str">
        <f t="shared" si="66"/>
        <v>music</v>
      </c>
      <c r="R839" t="str">
        <f t="shared" si="67"/>
        <v>rock</v>
      </c>
      <c r="S839" s="12">
        <f t="shared" si="68"/>
        <v>41730.998402777775</v>
      </c>
      <c r="T839" s="12">
        <f t="shared" si="69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7">
        <f t="shared" si="65"/>
        <v>145.4</v>
      </c>
      <c r="P840" s="8">
        <f>(E840/L840)</f>
        <v>47.672131147540981</v>
      </c>
      <c r="Q840" t="str">
        <f t="shared" si="66"/>
        <v>music</v>
      </c>
      <c r="R840" t="str">
        <f t="shared" si="67"/>
        <v>rock</v>
      </c>
      <c r="S840" s="12">
        <f t="shared" si="68"/>
        <v>40895.897974537038</v>
      </c>
      <c r="T840" s="12">
        <f t="shared" si="69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7">
        <f t="shared" si="65"/>
        <v>116.61660000000001</v>
      </c>
      <c r="P841" s="8">
        <f>(E841/L841)</f>
        <v>60.737812499999997</v>
      </c>
      <c r="Q841" t="str">
        <f t="shared" si="66"/>
        <v>music</v>
      </c>
      <c r="R841" t="str">
        <f t="shared" si="67"/>
        <v>rock</v>
      </c>
      <c r="S841" s="12">
        <f t="shared" si="68"/>
        <v>41144.763379629629</v>
      </c>
      <c r="T841" s="12">
        <f t="shared" si="69"/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7">
        <f t="shared" si="65"/>
        <v>120.4166</v>
      </c>
      <c r="P842" s="8">
        <f>(E842/L842)</f>
        <v>63.37715789473684</v>
      </c>
      <c r="Q842" t="str">
        <f t="shared" si="66"/>
        <v>music</v>
      </c>
      <c r="R842" t="str">
        <f t="shared" si="67"/>
        <v>metal</v>
      </c>
      <c r="S842" s="12">
        <f t="shared" si="68"/>
        <v>42607.226701388892</v>
      </c>
      <c r="T842" s="12">
        <f t="shared" si="69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7">
        <f t="shared" si="65"/>
        <v>101.32000000000001</v>
      </c>
      <c r="P843" s="8">
        <f>(E843/L843)</f>
        <v>53.893617021276597</v>
      </c>
      <c r="Q843" t="str">
        <f t="shared" si="66"/>
        <v>music</v>
      </c>
      <c r="R843" t="str">
        <f t="shared" si="67"/>
        <v>metal</v>
      </c>
      <c r="S843" s="12">
        <f t="shared" si="68"/>
        <v>41923.838692129626</v>
      </c>
      <c r="T843" s="12">
        <f t="shared" si="69"/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7">
        <f t="shared" si="65"/>
        <v>104.32</v>
      </c>
      <c r="P844" s="8">
        <f>(E844/L844)</f>
        <v>66.871794871794876</v>
      </c>
      <c r="Q844" t="str">
        <f t="shared" si="66"/>
        <v>music</v>
      </c>
      <c r="R844" t="str">
        <f t="shared" si="67"/>
        <v>metal</v>
      </c>
      <c r="S844" s="12">
        <f t="shared" si="68"/>
        <v>41526.592395833337</v>
      </c>
      <c r="T844" s="12">
        <f t="shared" si="69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7">
        <f t="shared" si="65"/>
        <v>267.13333333333333</v>
      </c>
      <c r="P845" s="8">
        <f>(E845/L845)</f>
        <v>63.102362204724407</v>
      </c>
      <c r="Q845" t="str">
        <f t="shared" si="66"/>
        <v>music</v>
      </c>
      <c r="R845" t="str">
        <f t="shared" si="67"/>
        <v>metal</v>
      </c>
      <c r="S845" s="12">
        <f t="shared" si="68"/>
        <v>42695.257870370369</v>
      </c>
      <c r="T845" s="12">
        <f t="shared" si="69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7">
        <f t="shared" si="65"/>
        <v>194.13333333333333</v>
      </c>
      <c r="P846" s="8">
        <f>(E846/L846)</f>
        <v>36.628930817610062</v>
      </c>
      <c r="Q846" t="str">
        <f t="shared" si="66"/>
        <v>music</v>
      </c>
      <c r="R846" t="str">
        <f t="shared" si="67"/>
        <v>metal</v>
      </c>
      <c r="S846" s="12">
        <f t="shared" si="68"/>
        <v>41905.684629629628</v>
      </c>
      <c r="T846" s="12">
        <f t="shared" si="69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7">
        <f t="shared" si="65"/>
        <v>120.3802</v>
      </c>
      <c r="P847" s="8">
        <f>(E847/L847)</f>
        <v>34.005706214689269</v>
      </c>
      <c r="Q847" t="str">
        <f t="shared" si="66"/>
        <v>music</v>
      </c>
      <c r="R847" t="str">
        <f t="shared" si="67"/>
        <v>metal</v>
      </c>
      <c r="S847" s="12">
        <f t="shared" si="68"/>
        <v>42578.205972222218</v>
      </c>
      <c r="T847" s="12">
        <f t="shared" si="69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7">
        <f t="shared" si="65"/>
        <v>122.00090909090908</v>
      </c>
      <c r="P848" s="8">
        <f>(E848/L848)</f>
        <v>28.553404255319148</v>
      </c>
      <c r="Q848" t="str">
        <f t="shared" si="66"/>
        <v>music</v>
      </c>
      <c r="R848" t="str">
        <f t="shared" si="67"/>
        <v>metal</v>
      </c>
      <c r="S848" s="12">
        <f t="shared" si="68"/>
        <v>41694.391840277778</v>
      </c>
      <c r="T848" s="12">
        <f t="shared" si="69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7">
        <f t="shared" si="65"/>
        <v>100</v>
      </c>
      <c r="P849" s="8">
        <f>(E849/L849)</f>
        <v>10</v>
      </c>
      <c r="Q849" t="str">
        <f t="shared" si="66"/>
        <v>music</v>
      </c>
      <c r="R849" t="str">
        <f t="shared" si="67"/>
        <v>metal</v>
      </c>
      <c r="S849" s="12">
        <f t="shared" si="68"/>
        <v>42165.79833333334</v>
      </c>
      <c r="T849" s="12">
        <f t="shared" si="69"/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7">
        <f t="shared" si="65"/>
        <v>100</v>
      </c>
      <c r="P850" s="8">
        <f>(E850/L850)</f>
        <v>18.75</v>
      </c>
      <c r="Q850" t="str">
        <f t="shared" si="66"/>
        <v>music</v>
      </c>
      <c r="R850" t="str">
        <f t="shared" si="67"/>
        <v>metal</v>
      </c>
      <c r="S850" s="12">
        <f t="shared" si="68"/>
        <v>42078.792048611111</v>
      </c>
      <c r="T850" s="12">
        <f t="shared" si="69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7">
        <f t="shared" si="65"/>
        <v>119.9</v>
      </c>
      <c r="P851" s="8">
        <f>(E851/L851)</f>
        <v>41.704347826086959</v>
      </c>
      <c r="Q851" t="str">
        <f t="shared" si="66"/>
        <v>music</v>
      </c>
      <c r="R851" t="str">
        <f t="shared" si="67"/>
        <v>metal</v>
      </c>
      <c r="S851" s="12">
        <f t="shared" si="68"/>
        <v>42051.148888888885</v>
      </c>
      <c r="T851" s="12">
        <f t="shared" si="69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7">
        <f t="shared" si="65"/>
        <v>155.17499999999998</v>
      </c>
      <c r="P852" s="8">
        <f>(E852/L852)</f>
        <v>46.669172932330824</v>
      </c>
      <c r="Q852" t="str">
        <f t="shared" si="66"/>
        <v>music</v>
      </c>
      <c r="R852" t="str">
        <f t="shared" si="67"/>
        <v>metal</v>
      </c>
      <c r="S852" s="12">
        <f t="shared" si="68"/>
        <v>42452.827743055561</v>
      </c>
      <c r="T852" s="12">
        <f t="shared" si="69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7">
        <f t="shared" si="65"/>
        <v>130.44999999999999</v>
      </c>
      <c r="P853" s="8">
        <f>(E853/L853)</f>
        <v>37.271428571428572</v>
      </c>
      <c r="Q853" t="str">
        <f t="shared" si="66"/>
        <v>music</v>
      </c>
      <c r="R853" t="str">
        <f t="shared" si="67"/>
        <v>metal</v>
      </c>
      <c r="S853" s="12">
        <f t="shared" si="68"/>
        <v>42522.880243055552</v>
      </c>
      <c r="T853" s="12">
        <f t="shared" si="69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7">
        <f t="shared" si="65"/>
        <v>104.97142857142859</v>
      </c>
      <c r="P854" s="8">
        <f>(E854/L854)</f>
        <v>59.258064516129032</v>
      </c>
      <c r="Q854" t="str">
        <f t="shared" si="66"/>
        <v>music</v>
      </c>
      <c r="R854" t="str">
        <f t="shared" si="67"/>
        <v>metal</v>
      </c>
      <c r="S854" s="12">
        <f t="shared" si="68"/>
        <v>42656.805497685185</v>
      </c>
      <c r="T854" s="12">
        <f t="shared" si="69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7">
        <f t="shared" si="65"/>
        <v>100</v>
      </c>
      <c r="P855" s="8">
        <f>(E855/L855)</f>
        <v>30</v>
      </c>
      <c r="Q855" t="str">
        <f t="shared" si="66"/>
        <v>music</v>
      </c>
      <c r="R855" t="str">
        <f t="shared" si="67"/>
        <v>metal</v>
      </c>
      <c r="S855" s="12">
        <f t="shared" si="68"/>
        <v>42021.832280092596</v>
      </c>
      <c r="T855" s="12">
        <f t="shared" si="69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7">
        <f t="shared" si="65"/>
        <v>118.2205035971223</v>
      </c>
      <c r="P856" s="8">
        <f>(E856/L856)</f>
        <v>65.8623246492986</v>
      </c>
      <c r="Q856" t="str">
        <f t="shared" si="66"/>
        <v>music</v>
      </c>
      <c r="R856" t="str">
        <f t="shared" si="67"/>
        <v>metal</v>
      </c>
      <c r="S856" s="12">
        <f t="shared" si="68"/>
        <v>42702.212337962963</v>
      </c>
      <c r="T856" s="12">
        <f t="shared" si="69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7">
        <f t="shared" si="65"/>
        <v>103.44827586206897</v>
      </c>
      <c r="P857" s="8">
        <f>(E857/L857)</f>
        <v>31.914893617021278</v>
      </c>
      <c r="Q857" t="str">
        <f t="shared" si="66"/>
        <v>music</v>
      </c>
      <c r="R857" t="str">
        <f t="shared" si="67"/>
        <v>metal</v>
      </c>
      <c r="S857" s="12">
        <f t="shared" si="68"/>
        <v>42545.125196759262</v>
      </c>
      <c r="T857" s="12">
        <f t="shared" si="69"/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7">
        <f t="shared" si="65"/>
        <v>218.00000000000003</v>
      </c>
      <c r="P858" s="8">
        <f>(E858/L858)</f>
        <v>19.464285714285715</v>
      </c>
      <c r="Q858" t="str">
        <f t="shared" si="66"/>
        <v>music</v>
      </c>
      <c r="R858" t="str">
        <f t="shared" si="67"/>
        <v>metal</v>
      </c>
      <c r="S858" s="12">
        <f t="shared" si="68"/>
        <v>42609.311990740738</v>
      </c>
      <c r="T858" s="12">
        <f t="shared" si="69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7">
        <f t="shared" si="65"/>
        <v>100</v>
      </c>
      <c r="P859" s="8">
        <f>(E859/L859)</f>
        <v>50</v>
      </c>
      <c r="Q859" t="str">
        <f t="shared" si="66"/>
        <v>music</v>
      </c>
      <c r="R859" t="str">
        <f t="shared" si="67"/>
        <v>metal</v>
      </c>
      <c r="S859" s="12">
        <f t="shared" si="68"/>
        <v>42291.581377314811</v>
      </c>
      <c r="T859" s="12">
        <f t="shared" si="69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7">
        <f t="shared" si="65"/>
        <v>144.00583333333333</v>
      </c>
      <c r="P860" s="8">
        <f>(E860/L860)</f>
        <v>22.737763157894737</v>
      </c>
      <c r="Q860" t="str">
        <f t="shared" si="66"/>
        <v>music</v>
      </c>
      <c r="R860" t="str">
        <f t="shared" si="67"/>
        <v>metal</v>
      </c>
      <c r="S860" s="12">
        <f t="shared" si="68"/>
        <v>42079.745578703703</v>
      </c>
      <c r="T860" s="12">
        <f t="shared" si="69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">
        <f t="shared" si="65"/>
        <v>104.67500000000001</v>
      </c>
      <c r="P861" s="8">
        <f>(E861/L861)</f>
        <v>42.724489795918366</v>
      </c>
      <c r="Q861" t="str">
        <f t="shared" si="66"/>
        <v>music</v>
      </c>
      <c r="R861" t="str">
        <f t="shared" si="67"/>
        <v>metal</v>
      </c>
      <c r="S861" s="12">
        <f t="shared" si="68"/>
        <v>42128.820231481484</v>
      </c>
      <c r="T861" s="12">
        <f t="shared" si="69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7">
        <f t="shared" si="65"/>
        <v>18.142857142857142</v>
      </c>
      <c r="P862" s="8">
        <f>(E862/L862)</f>
        <v>52.916666666666664</v>
      </c>
      <c r="Q862" t="str">
        <f t="shared" si="66"/>
        <v>music</v>
      </c>
      <c r="R862" t="str">
        <f t="shared" si="67"/>
        <v>jazz</v>
      </c>
      <c r="S862" s="12">
        <f t="shared" si="68"/>
        <v>41570.482789351852</v>
      </c>
      <c r="T862" s="12">
        <f t="shared" si="69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7">
        <f t="shared" si="65"/>
        <v>2.2444444444444445</v>
      </c>
      <c r="P863" s="8">
        <f>(E863/L863)</f>
        <v>50.5</v>
      </c>
      <c r="Q863" t="str">
        <f t="shared" si="66"/>
        <v>music</v>
      </c>
      <c r="R863" t="str">
        <f t="shared" si="67"/>
        <v>jazz</v>
      </c>
      <c r="S863" s="12">
        <f t="shared" si="68"/>
        <v>42599.965324074074</v>
      </c>
      <c r="T863" s="12">
        <f t="shared" si="69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7">
        <f t="shared" si="65"/>
        <v>0.33999999999999997</v>
      </c>
      <c r="P864" s="8">
        <f>(E864/L864)</f>
        <v>42.5</v>
      </c>
      <c r="Q864" t="str">
        <f t="shared" si="66"/>
        <v>music</v>
      </c>
      <c r="R864" t="str">
        <f t="shared" si="67"/>
        <v>jazz</v>
      </c>
      <c r="S864" s="12">
        <f t="shared" si="68"/>
        <v>41559.5549537037</v>
      </c>
      <c r="T864" s="12">
        <f t="shared" si="69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7">
        <f t="shared" si="65"/>
        <v>4.5</v>
      </c>
      <c r="P865" s="8">
        <f>(E865/L865)</f>
        <v>18</v>
      </c>
      <c r="Q865" t="str">
        <f t="shared" si="66"/>
        <v>music</v>
      </c>
      <c r="R865" t="str">
        <f t="shared" si="67"/>
        <v>jazz</v>
      </c>
      <c r="S865" s="12">
        <f t="shared" si="68"/>
        <v>40921.117662037039</v>
      </c>
      <c r="T865" s="12">
        <f t="shared" si="69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7">
        <f t="shared" si="65"/>
        <v>41.53846153846154</v>
      </c>
      <c r="P866" s="8">
        <f>(E866/L866)</f>
        <v>34.177215189873415</v>
      </c>
      <c r="Q866" t="str">
        <f t="shared" si="66"/>
        <v>music</v>
      </c>
      <c r="R866" t="str">
        <f t="shared" si="67"/>
        <v>jazz</v>
      </c>
      <c r="S866" s="12">
        <f t="shared" si="68"/>
        <v>41541.106921296298</v>
      </c>
      <c r="T866" s="12">
        <f t="shared" si="69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7">
        <f t="shared" si="65"/>
        <v>2.0454545454545454</v>
      </c>
      <c r="P867" s="8">
        <f>(E867/L867)</f>
        <v>22.5</v>
      </c>
      <c r="Q867" t="str">
        <f t="shared" si="66"/>
        <v>music</v>
      </c>
      <c r="R867" t="str">
        <f t="shared" si="67"/>
        <v>jazz</v>
      </c>
      <c r="S867" s="12">
        <f t="shared" si="68"/>
        <v>41230.77311342593</v>
      </c>
      <c r="T867" s="12">
        <f t="shared" si="69"/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7">
        <f t="shared" si="65"/>
        <v>18.285714285714285</v>
      </c>
      <c r="P868" s="8">
        <f>(E868/L868)</f>
        <v>58.18181818181818</v>
      </c>
      <c r="Q868" t="str">
        <f t="shared" si="66"/>
        <v>music</v>
      </c>
      <c r="R868" t="str">
        <f t="shared" si="67"/>
        <v>jazz</v>
      </c>
      <c r="S868" s="12">
        <f t="shared" si="68"/>
        <v>42025.637939814813</v>
      </c>
      <c r="T868" s="12">
        <f t="shared" si="69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7">
        <f t="shared" si="65"/>
        <v>24.02</v>
      </c>
      <c r="P869" s="8">
        <f>(E869/L869)</f>
        <v>109.18181818181819</v>
      </c>
      <c r="Q869" t="str">
        <f t="shared" si="66"/>
        <v>music</v>
      </c>
      <c r="R869" t="str">
        <f t="shared" si="67"/>
        <v>jazz</v>
      </c>
      <c r="S869" s="12">
        <f t="shared" si="68"/>
        <v>40088.105393518519</v>
      </c>
      <c r="T869" s="12">
        <f t="shared" si="69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7">
        <f t="shared" si="65"/>
        <v>0.1111111111111111</v>
      </c>
      <c r="P870" s="8">
        <f>(E870/L870)</f>
        <v>50</v>
      </c>
      <c r="Q870" t="str">
        <f t="shared" si="66"/>
        <v>music</v>
      </c>
      <c r="R870" t="str">
        <f t="shared" si="67"/>
        <v>jazz</v>
      </c>
      <c r="S870" s="12">
        <f t="shared" si="68"/>
        <v>41616.027754629627</v>
      </c>
      <c r="T870" s="12">
        <f t="shared" si="69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7">
        <f t="shared" si="65"/>
        <v>11.818181818181818</v>
      </c>
      <c r="P871" s="8">
        <f>(E871/L871)</f>
        <v>346.66666666666669</v>
      </c>
      <c r="Q871" t="str">
        <f t="shared" si="66"/>
        <v>music</v>
      </c>
      <c r="R871" t="str">
        <f t="shared" si="67"/>
        <v>jazz</v>
      </c>
      <c r="S871" s="12">
        <f t="shared" si="68"/>
        <v>41342.845567129632</v>
      </c>
      <c r="T871" s="12">
        <f t="shared" si="69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7">
        <f t="shared" si="65"/>
        <v>0.31</v>
      </c>
      <c r="P872" s="8">
        <f>(E872/L872)</f>
        <v>12.4</v>
      </c>
      <c r="Q872" t="str">
        <f t="shared" si="66"/>
        <v>music</v>
      </c>
      <c r="R872" t="str">
        <f t="shared" si="67"/>
        <v>jazz</v>
      </c>
      <c r="S872" s="12">
        <f t="shared" si="68"/>
        <v>41488.022256944445</v>
      </c>
      <c r="T872" s="12">
        <f t="shared" si="69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7">
        <f t="shared" si="65"/>
        <v>5.416666666666667</v>
      </c>
      <c r="P873" s="8">
        <f>(E873/L873)</f>
        <v>27.083333333333332</v>
      </c>
      <c r="Q873" t="str">
        <f t="shared" si="66"/>
        <v>music</v>
      </c>
      <c r="R873" t="str">
        <f t="shared" si="67"/>
        <v>jazz</v>
      </c>
      <c r="S873" s="12">
        <f t="shared" si="68"/>
        <v>41577.561284722222</v>
      </c>
      <c r="T873" s="12">
        <f t="shared" si="69"/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7">
        <f t="shared" si="65"/>
        <v>0.8125</v>
      </c>
      <c r="P874" s="8">
        <f>(E874/L874)</f>
        <v>32.5</v>
      </c>
      <c r="Q874" t="str">
        <f t="shared" si="66"/>
        <v>music</v>
      </c>
      <c r="R874" t="str">
        <f t="shared" si="67"/>
        <v>jazz</v>
      </c>
      <c r="S874" s="12">
        <f t="shared" si="68"/>
        <v>40567.825543981482</v>
      </c>
      <c r="T874" s="12">
        <f t="shared" si="69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7">
        <f t="shared" si="65"/>
        <v>1.2857142857142856</v>
      </c>
      <c r="P875" s="8">
        <f>(E875/L875)</f>
        <v>9</v>
      </c>
      <c r="Q875" t="str">
        <f t="shared" si="66"/>
        <v>music</v>
      </c>
      <c r="R875" t="str">
        <f t="shared" si="67"/>
        <v>jazz</v>
      </c>
      <c r="S875" s="12">
        <f t="shared" si="68"/>
        <v>41184.167129629634</v>
      </c>
      <c r="T875" s="12">
        <f t="shared" si="69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7">
        <f t="shared" si="65"/>
        <v>24.333333333333336</v>
      </c>
      <c r="P876" s="8">
        <f>(E876/L876)</f>
        <v>34.761904761904759</v>
      </c>
      <c r="Q876" t="str">
        <f t="shared" si="66"/>
        <v>music</v>
      </c>
      <c r="R876" t="str">
        <f t="shared" si="67"/>
        <v>jazz</v>
      </c>
      <c r="S876" s="12">
        <f t="shared" si="68"/>
        <v>41368.583726851852</v>
      </c>
      <c r="T876" s="12">
        <f t="shared" si="69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7">
        <f t="shared" si="65"/>
        <v>0</v>
      </c>
      <c r="P877" s="8" t="e">
        <f>(E877/L877)</f>
        <v>#DIV/0!</v>
      </c>
      <c r="Q877" t="str">
        <f t="shared" si="66"/>
        <v>music</v>
      </c>
      <c r="R877" t="str">
        <f t="shared" si="67"/>
        <v>jazz</v>
      </c>
      <c r="S877" s="12">
        <f t="shared" si="68"/>
        <v>42248.723738425921</v>
      </c>
      <c r="T877" s="12">
        <f t="shared" si="69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7">
        <f t="shared" si="65"/>
        <v>40.799492385786799</v>
      </c>
      <c r="P878" s="8">
        <f>(E878/L878)</f>
        <v>28.577777777777779</v>
      </c>
      <c r="Q878" t="str">
        <f t="shared" si="66"/>
        <v>music</v>
      </c>
      <c r="R878" t="str">
        <f t="shared" si="67"/>
        <v>jazz</v>
      </c>
      <c r="S878" s="12">
        <f t="shared" si="68"/>
        <v>41276.496840277774</v>
      </c>
      <c r="T878" s="12">
        <f t="shared" si="69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7">
        <f t="shared" si="65"/>
        <v>67.55</v>
      </c>
      <c r="P879" s="8">
        <f>(E879/L879)</f>
        <v>46.586206896551722</v>
      </c>
      <c r="Q879" t="str">
        <f t="shared" si="66"/>
        <v>music</v>
      </c>
      <c r="R879" t="str">
        <f t="shared" si="67"/>
        <v>jazz</v>
      </c>
      <c r="S879" s="12">
        <f t="shared" si="68"/>
        <v>41597.788888888892</v>
      </c>
      <c r="T879" s="12">
        <f t="shared" si="69"/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7">
        <f t="shared" si="65"/>
        <v>1.3</v>
      </c>
      <c r="P880" s="8">
        <f>(E880/L880)</f>
        <v>32.5</v>
      </c>
      <c r="Q880" t="str">
        <f t="shared" si="66"/>
        <v>music</v>
      </c>
      <c r="R880" t="str">
        <f t="shared" si="67"/>
        <v>jazz</v>
      </c>
      <c r="S880" s="12">
        <f t="shared" si="68"/>
        <v>40505.232916666668</v>
      </c>
      <c r="T880" s="12">
        <f t="shared" si="69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7">
        <f t="shared" si="65"/>
        <v>30.666666666666664</v>
      </c>
      <c r="P881" s="8">
        <f>(E881/L881)</f>
        <v>21.466666666666665</v>
      </c>
      <c r="Q881" t="str">
        <f t="shared" si="66"/>
        <v>music</v>
      </c>
      <c r="R881" t="str">
        <f t="shared" si="67"/>
        <v>jazz</v>
      </c>
      <c r="S881" s="12">
        <f t="shared" si="68"/>
        <v>41037.829918981479</v>
      </c>
      <c r="T881" s="12">
        <f t="shared" si="69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7">
        <f t="shared" si="65"/>
        <v>2.9894179894179893</v>
      </c>
      <c r="P882" s="8">
        <f>(E882/L882)</f>
        <v>14.125</v>
      </c>
      <c r="Q882" t="str">
        <f t="shared" si="66"/>
        <v>music</v>
      </c>
      <c r="R882" t="str">
        <f t="shared" si="67"/>
        <v>indie rock</v>
      </c>
      <c r="S882" s="12">
        <f t="shared" si="68"/>
        <v>41179.32104166667</v>
      </c>
      <c r="T882" s="12">
        <f t="shared" si="69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7">
        <f t="shared" si="65"/>
        <v>0.8</v>
      </c>
      <c r="P883" s="8">
        <f>(E883/L883)</f>
        <v>30</v>
      </c>
      <c r="Q883" t="str">
        <f t="shared" si="66"/>
        <v>music</v>
      </c>
      <c r="R883" t="str">
        <f t="shared" si="67"/>
        <v>indie rock</v>
      </c>
      <c r="S883" s="12">
        <f t="shared" si="68"/>
        <v>40877.25099537037</v>
      </c>
      <c r="T883" s="12">
        <f t="shared" si="69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7">
        <f t="shared" si="65"/>
        <v>20.133333333333333</v>
      </c>
      <c r="P884" s="8">
        <f>(E884/L884)</f>
        <v>21.571428571428573</v>
      </c>
      <c r="Q884" t="str">
        <f t="shared" si="66"/>
        <v>music</v>
      </c>
      <c r="R884" t="str">
        <f t="shared" si="67"/>
        <v>indie rock</v>
      </c>
      <c r="S884" s="12">
        <f t="shared" si="68"/>
        <v>40759.860532407409</v>
      </c>
      <c r="T884" s="12">
        <f t="shared" si="69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7">
        <f t="shared" si="65"/>
        <v>40.020000000000003</v>
      </c>
      <c r="P885" s="8">
        <f>(E885/L885)</f>
        <v>83.375</v>
      </c>
      <c r="Q885" t="str">
        <f t="shared" si="66"/>
        <v>music</v>
      </c>
      <c r="R885" t="str">
        <f t="shared" si="67"/>
        <v>indie rock</v>
      </c>
      <c r="S885" s="12">
        <f t="shared" si="68"/>
        <v>42371.935590277775</v>
      </c>
      <c r="T885" s="12">
        <f t="shared" si="69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7">
        <f t="shared" si="65"/>
        <v>1</v>
      </c>
      <c r="P886" s="8">
        <f>(E886/L886)</f>
        <v>10</v>
      </c>
      <c r="Q886" t="str">
        <f t="shared" si="66"/>
        <v>music</v>
      </c>
      <c r="R886" t="str">
        <f t="shared" si="67"/>
        <v>indie rock</v>
      </c>
      <c r="S886" s="12">
        <f t="shared" si="68"/>
        <v>40981.802615740737</v>
      </c>
      <c r="T886" s="12">
        <f t="shared" si="69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7">
        <f t="shared" si="65"/>
        <v>75</v>
      </c>
      <c r="P887" s="8">
        <f>(E887/L887)</f>
        <v>35.714285714285715</v>
      </c>
      <c r="Q887" t="str">
        <f t="shared" si="66"/>
        <v>music</v>
      </c>
      <c r="R887" t="str">
        <f t="shared" si="67"/>
        <v>indie rock</v>
      </c>
      <c r="S887" s="12">
        <f t="shared" si="68"/>
        <v>42713.941099537042</v>
      </c>
      <c r="T887" s="12">
        <f t="shared" si="69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7">
        <f t="shared" si="65"/>
        <v>41</v>
      </c>
      <c r="P888" s="8">
        <f>(E888/L888)</f>
        <v>29.285714285714285</v>
      </c>
      <c r="Q888" t="str">
        <f t="shared" si="66"/>
        <v>music</v>
      </c>
      <c r="R888" t="str">
        <f t="shared" si="67"/>
        <v>indie rock</v>
      </c>
      <c r="S888" s="12">
        <f t="shared" si="68"/>
        <v>42603.870520833334</v>
      </c>
      <c r="T888" s="12">
        <f t="shared" si="69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7">
        <f t="shared" si="65"/>
        <v>0</v>
      </c>
      <c r="P889" s="8" t="e">
        <f>(E889/L889)</f>
        <v>#DIV/0!</v>
      </c>
      <c r="Q889" t="str">
        <f t="shared" si="66"/>
        <v>music</v>
      </c>
      <c r="R889" t="str">
        <f t="shared" si="67"/>
        <v>indie rock</v>
      </c>
      <c r="S889" s="12">
        <f t="shared" si="68"/>
        <v>41026.958969907406</v>
      </c>
      <c r="T889" s="12">
        <f t="shared" si="69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7">
        <f t="shared" si="65"/>
        <v>7.1999999999999993</v>
      </c>
      <c r="P890" s="8">
        <f>(E890/L890)</f>
        <v>18</v>
      </c>
      <c r="Q890" t="str">
        <f t="shared" si="66"/>
        <v>music</v>
      </c>
      <c r="R890" t="str">
        <f t="shared" si="67"/>
        <v>indie rock</v>
      </c>
      <c r="S890" s="12">
        <f t="shared" si="68"/>
        <v>40751.753298611111</v>
      </c>
      <c r="T890" s="12">
        <f t="shared" si="69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7">
        <f t="shared" si="65"/>
        <v>9.4412800000000008</v>
      </c>
      <c r="P891" s="8">
        <f>(E891/L891)</f>
        <v>73.760000000000005</v>
      </c>
      <c r="Q891" t="str">
        <f t="shared" si="66"/>
        <v>music</v>
      </c>
      <c r="R891" t="str">
        <f t="shared" si="67"/>
        <v>indie rock</v>
      </c>
      <c r="S891" s="12">
        <f t="shared" si="68"/>
        <v>41887.784062500003</v>
      </c>
      <c r="T891" s="12">
        <f t="shared" si="69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7">
        <f t="shared" si="65"/>
        <v>4.1666666666666661</v>
      </c>
      <c r="P892" s="8">
        <f>(E892/L892)</f>
        <v>31.25</v>
      </c>
      <c r="Q892" t="str">
        <f t="shared" si="66"/>
        <v>music</v>
      </c>
      <c r="R892" t="str">
        <f t="shared" si="67"/>
        <v>indie rock</v>
      </c>
      <c r="S892" s="12">
        <f t="shared" si="68"/>
        <v>41569.698831018519</v>
      </c>
      <c r="T892" s="12">
        <f t="shared" si="69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7">
        <f t="shared" si="65"/>
        <v>3.25</v>
      </c>
      <c r="P893" s="8">
        <f>(E893/L893)</f>
        <v>28.888888888888889</v>
      </c>
      <c r="Q893" t="str">
        <f t="shared" si="66"/>
        <v>music</v>
      </c>
      <c r="R893" t="str">
        <f t="shared" si="67"/>
        <v>indie rock</v>
      </c>
      <c r="S893" s="12">
        <f t="shared" si="68"/>
        <v>41842.031597222223</v>
      </c>
      <c r="T893" s="12">
        <f t="shared" si="69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7">
        <f t="shared" si="65"/>
        <v>40.75</v>
      </c>
      <c r="P894" s="8">
        <f>(E894/L894)</f>
        <v>143.8235294117647</v>
      </c>
      <c r="Q894" t="str">
        <f t="shared" si="66"/>
        <v>music</v>
      </c>
      <c r="R894" t="str">
        <f t="shared" si="67"/>
        <v>indie rock</v>
      </c>
      <c r="S894" s="12">
        <f t="shared" si="68"/>
        <v>40304.20003472222</v>
      </c>
      <c r="T894" s="12">
        <f t="shared" si="69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7">
        <f t="shared" si="65"/>
        <v>10</v>
      </c>
      <c r="P895" s="8">
        <f>(E895/L895)</f>
        <v>40</v>
      </c>
      <c r="Q895" t="str">
        <f t="shared" si="66"/>
        <v>music</v>
      </c>
      <c r="R895" t="str">
        <f t="shared" si="67"/>
        <v>indie rock</v>
      </c>
      <c r="S895" s="12">
        <f t="shared" si="68"/>
        <v>42065.897719907407</v>
      </c>
      <c r="T895" s="12">
        <f t="shared" si="69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7">
        <f t="shared" si="65"/>
        <v>39.17</v>
      </c>
      <c r="P896" s="8">
        <f>(E896/L896)</f>
        <v>147.81132075471697</v>
      </c>
      <c r="Q896" t="str">
        <f t="shared" si="66"/>
        <v>music</v>
      </c>
      <c r="R896" t="str">
        <f t="shared" si="67"/>
        <v>indie rock</v>
      </c>
      <c r="S896" s="12">
        <f t="shared" si="68"/>
        <v>42496.981597222228</v>
      </c>
      <c r="T896" s="12">
        <f t="shared" si="69"/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7">
        <f t="shared" si="65"/>
        <v>2.4375</v>
      </c>
      <c r="P897" s="8">
        <f>(E897/L897)</f>
        <v>27.857142857142858</v>
      </c>
      <c r="Q897" t="str">
        <f t="shared" si="66"/>
        <v>music</v>
      </c>
      <c r="R897" t="str">
        <f t="shared" si="67"/>
        <v>indie rock</v>
      </c>
      <c r="S897" s="12">
        <f t="shared" si="68"/>
        <v>40431.127650462964</v>
      </c>
      <c r="T897" s="12">
        <f t="shared" si="69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7">
        <f t="shared" si="65"/>
        <v>40</v>
      </c>
      <c r="P898" s="8">
        <f>(E898/L898)</f>
        <v>44.444444444444443</v>
      </c>
      <c r="Q898" t="str">
        <f t="shared" si="66"/>
        <v>music</v>
      </c>
      <c r="R898" t="str">
        <f t="shared" si="67"/>
        <v>indie rock</v>
      </c>
      <c r="S898" s="12">
        <f t="shared" si="68"/>
        <v>42218.872986111113</v>
      </c>
      <c r="T898" s="12">
        <f t="shared" si="69"/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7">
        <f t="shared" ref="O899:O962" si="70">((E899/D899)*100)</f>
        <v>0</v>
      </c>
      <c r="P899" s="8" t="e">
        <f>(E899/L899)</f>
        <v>#DIV/0!</v>
      </c>
      <c r="Q899" t="str">
        <f t="shared" ref="Q899:Q962" si="71">LEFT(N899,FIND("/",N899)-1)</f>
        <v>music</v>
      </c>
      <c r="R899" t="str">
        <f t="shared" ref="R899:R962" si="72">RIGHT(N899,LEN(N899)-FIND("/",N899))</f>
        <v>indie rock</v>
      </c>
      <c r="S899" s="12">
        <f t="shared" ref="S899:S962" si="73">(((J899/60)/60)/24)+DATE(1970,1,1)</f>
        <v>41211.688750000001</v>
      </c>
      <c r="T899" s="12">
        <f t="shared" ref="T899:T962" si="74">(((I899/60)/60)/24)+DATE(1970,1,1)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7">
        <f t="shared" si="70"/>
        <v>2.8000000000000003</v>
      </c>
      <c r="P900" s="8">
        <f>(E900/L900)</f>
        <v>35</v>
      </c>
      <c r="Q900" t="str">
        <f t="shared" si="71"/>
        <v>music</v>
      </c>
      <c r="R900" t="str">
        <f t="shared" si="72"/>
        <v>indie rock</v>
      </c>
      <c r="S900" s="12">
        <f t="shared" si="73"/>
        <v>40878.758217592593</v>
      </c>
      <c r="T900" s="12">
        <f t="shared" si="74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7">
        <f t="shared" si="70"/>
        <v>37.333333333333336</v>
      </c>
      <c r="P901" s="8">
        <f>(E901/L901)</f>
        <v>35</v>
      </c>
      <c r="Q901" t="str">
        <f t="shared" si="71"/>
        <v>music</v>
      </c>
      <c r="R901" t="str">
        <f t="shared" si="72"/>
        <v>indie rock</v>
      </c>
      <c r="S901" s="12">
        <f t="shared" si="73"/>
        <v>40646.099097222221</v>
      </c>
      <c r="T901" s="12">
        <f t="shared" si="74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7">
        <f t="shared" si="70"/>
        <v>0.42</v>
      </c>
      <c r="P902" s="8">
        <f>(E902/L902)</f>
        <v>10.5</v>
      </c>
      <c r="Q902" t="str">
        <f t="shared" si="71"/>
        <v>music</v>
      </c>
      <c r="R902" t="str">
        <f t="shared" si="72"/>
        <v>jazz</v>
      </c>
      <c r="S902" s="12">
        <f t="shared" si="73"/>
        <v>42429.84956018519</v>
      </c>
      <c r="T902" s="12">
        <f t="shared" si="74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7">
        <f t="shared" si="70"/>
        <v>0</v>
      </c>
      <c r="P903" s="8" t="e">
        <f>(E903/L903)</f>
        <v>#DIV/0!</v>
      </c>
      <c r="Q903" t="str">
        <f t="shared" si="71"/>
        <v>music</v>
      </c>
      <c r="R903" t="str">
        <f t="shared" si="72"/>
        <v>jazz</v>
      </c>
      <c r="S903" s="12">
        <f t="shared" si="73"/>
        <v>40291.81150462963</v>
      </c>
      <c r="T903" s="12">
        <f t="shared" si="74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7">
        <f t="shared" si="70"/>
        <v>0.3</v>
      </c>
      <c r="P904" s="8">
        <f>(E904/L904)</f>
        <v>30</v>
      </c>
      <c r="Q904" t="str">
        <f t="shared" si="71"/>
        <v>music</v>
      </c>
      <c r="R904" t="str">
        <f t="shared" si="72"/>
        <v>jazz</v>
      </c>
      <c r="S904" s="12">
        <f t="shared" si="73"/>
        <v>41829.965532407405</v>
      </c>
      <c r="T904" s="12">
        <f t="shared" si="74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7">
        <f t="shared" si="70"/>
        <v>3.2</v>
      </c>
      <c r="P905" s="8">
        <f>(E905/L905)</f>
        <v>40</v>
      </c>
      <c r="Q905" t="str">
        <f t="shared" si="71"/>
        <v>music</v>
      </c>
      <c r="R905" t="str">
        <f t="shared" si="72"/>
        <v>jazz</v>
      </c>
      <c r="S905" s="12">
        <f t="shared" si="73"/>
        <v>41149.796064814815</v>
      </c>
      <c r="T905" s="12">
        <f t="shared" si="74"/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7">
        <f t="shared" si="70"/>
        <v>0.30199999999999999</v>
      </c>
      <c r="P906" s="8">
        <f>(E906/L906)</f>
        <v>50.333333333333336</v>
      </c>
      <c r="Q906" t="str">
        <f t="shared" si="71"/>
        <v>music</v>
      </c>
      <c r="R906" t="str">
        <f t="shared" si="72"/>
        <v>jazz</v>
      </c>
      <c r="S906" s="12">
        <f t="shared" si="73"/>
        <v>42342.080289351856</v>
      </c>
      <c r="T906" s="12">
        <f t="shared" si="74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7">
        <f t="shared" si="70"/>
        <v>3.0153846153846153</v>
      </c>
      <c r="P907" s="8">
        <f>(E907/L907)</f>
        <v>32.666666666666664</v>
      </c>
      <c r="Q907" t="str">
        <f t="shared" si="71"/>
        <v>music</v>
      </c>
      <c r="R907" t="str">
        <f t="shared" si="72"/>
        <v>jazz</v>
      </c>
      <c r="S907" s="12">
        <f t="shared" si="73"/>
        <v>40507.239884259259</v>
      </c>
      <c r="T907" s="12">
        <f t="shared" si="74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7">
        <f t="shared" si="70"/>
        <v>0</v>
      </c>
      <c r="P908" s="8" t="e">
        <f>(E908/L908)</f>
        <v>#DIV/0!</v>
      </c>
      <c r="Q908" t="str">
        <f t="shared" si="71"/>
        <v>music</v>
      </c>
      <c r="R908" t="str">
        <f t="shared" si="72"/>
        <v>jazz</v>
      </c>
      <c r="S908" s="12">
        <f t="shared" si="73"/>
        <v>41681.189699074072</v>
      </c>
      <c r="T908" s="12">
        <f t="shared" si="74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7">
        <f t="shared" si="70"/>
        <v>0</v>
      </c>
      <c r="P909" s="8" t="e">
        <f>(E909/L909)</f>
        <v>#DIV/0!</v>
      </c>
      <c r="Q909" t="str">
        <f t="shared" si="71"/>
        <v>music</v>
      </c>
      <c r="R909" t="str">
        <f t="shared" si="72"/>
        <v>jazz</v>
      </c>
      <c r="S909" s="12">
        <f t="shared" si="73"/>
        <v>40767.192395833335</v>
      </c>
      <c r="T909" s="12">
        <f t="shared" si="74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7">
        <f t="shared" si="70"/>
        <v>0</v>
      </c>
      <c r="P910" s="8" t="e">
        <f>(E910/L910)</f>
        <v>#DIV/0!</v>
      </c>
      <c r="Q910" t="str">
        <f t="shared" si="71"/>
        <v>music</v>
      </c>
      <c r="R910" t="str">
        <f t="shared" si="72"/>
        <v>jazz</v>
      </c>
      <c r="S910" s="12">
        <f t="shared" si="73"/>
        <v>40340.801562499997</v>
      </c>
      <c r="T910" s="12">
        <f t="shared" si="74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7">
        <f t="shared" si="70"/>
        <v>3.25</v>
      </c>
      <c r="P911" s="8">
        <f>(E911/L911)</f>
        <v>65</v>
      </c>
      <c r="Q911" t="str">
        <f t="shared" si="71"/>
        <v>music</v>
      </c>
      <c r="R911" t="str">
        <f t="shared" si="72"/>
        <v>jazz</v>
      </c>
      <c r="S911" s="12">
        <f t="shared" si="73"/>
        <v>41081.69027777778</v>
      </c>
      <c r="T911" s="12">
        <f t="shared" si="74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7">
        <f t="shared" si="70"/>
        <v>22.363636363636363</v>
      </c>
      <c r="P912" s="8">
        <f>(E912/L912)</f>
        <v>24.6</v>
      </c>
      <c r="Q912" t="str">
        <f t="shared" si="71"/>
        <v>music</v>
      </c>
      <c r="R912" t="str">
        <f t="shared" si="72"/>
        <v>jazz</v>
      </c>
      <c r="S912" s="12">
        <f t="shared" si="73"/>
        <v>42737.545358796298</v>
      </c>
      <c r="T912" s="12">
        <f t="shared" si="74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7">
        <f t="shared" si="70"/>
        <v>0</v>
      </c>
      <c r="P913" s="8" t="e">
        <f>(E913/L913)</f>
        <v>#DIV/0!</v>
      </c>
      <c r="Q913" t="str">
        <f t="shared" si="71"/>
        <v>music</v>
      </c>
      <c r="R913" t="str">
        <f t="shared" si="72"/>
        <v>jazz</v>
      </c>
      <c r="S913" s="12">
        <f t="shared" si="73"/>
        <v>41642.005150462966</v>
      </c>
      <c r="T913" s="12">
        <f t="shared" si="74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7">
        <f t="shared" si="70"/>
        <v>0.85714285714285721</v>
      </c>
      <c r="P914" s="8">
        <f>(E914/L914)</f>
        <v>15</v>
      </c>
      <c r="Q914" t="str">
        <f t="shared" si="71"/>
        <v>music</v>
      </c>
      <c r="R914" t="str">
        <f t="shared" si="72"/>
        <v>jazz</v>
      </c>
      <c r="S914" s="12">
        <f t="shared" si="73"/>
        <v>41194.109340277777</v>
      </c>
      <c r="T914" s="12">
        <f t="shared" si="74"/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7">
        <f t="shared" si="70"/>
        <v>6.6066666666666665</v>
      </c>
      <c r="P915" s="8">
        <f>(E915/L915)</f>
        <v>82.583333333333329</v>
      </c>
      <c r="Q915" t="str">
        <f t="shared" si="71"/>
        <v>music</v>
      </c>
      <c r="R915" t="str">
        <f t="shared" si="72"/>
        <v>jazz</v>
      </c>
      <c r="S915" s="12">
        <f t="shared" si="73"/>
        <v>41004.139108796298</v>
      </c>
      <c r="T915" s="12">
        <f t="shared" si="74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7">
        <f t="shared" si="70"/>
        <v>0</v>
      </c>
      <c r="P916" s="8" t="e">
        <f>(E916/L916)</f>
        <v>#DIV/0!</v>
      </c>
      <c r="Q916" t="str">
        <f t="shared" si="71"/>
        <v>music</v>
      </c>
      <c r="R916" t="str">
        <f t="shared" si="72"/>
        <v>jazz</v>
      </c>
      <c r="S916" s="12">
        <f t="shared" si="73"/>
        <v>41116.763275462967</v>
      </c>
      <c r="T916" s="12">
        <f t="shared" si="74"/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7">
        <f t="shared" si="70"/>
        <v>5.7692307692307692</v>
      </c>
      <c r="P917" s="8">
        <f>(E917/L917)</f>
        <v>41.666666666666664</v>
      </c>
      <c r="Q917" t="str">
        <f t="shared" si="71"/>
        <v>music</v>
      </c>
      <c r="R917" t="str">
        <f t="shared" si="72"/>
        <v>jazz</v>
      </c>
      <c r="S917" s="12">
        <f t="shared" si="73"/>
        <v>40937.679560185185</v>
      </c>
      <c r="T917" s="12">
        <f t="shared" si="74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7">
        <f t="shared" si="70"/>
        <v>0</v>
      </c>
      <c r="P918" s="8" t="e">
        <f>(E918/L918)</f>
        <v>#DIV/0!</v>
      </c>
      <c r="Q918" t="str">
        <f t="shared" si="71"/>
        <v>music</v>
      </c>
      <c r="R918" t="str">
        <f t="shared" si="72"/>
        <v>jazz</v>
      </c>
      <c r="S918" s="12">
        <f t="shared" si="73"/>
        <v>40434.853402777779</v>
      </c>
      <c r="T918" s="12">
        <f t="shared" si="74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7">
        <f t="shared" si="70"/>
        <v>0.6</v>
      </c>
      <c r="P919" s="8">
        <f>(E919/L919)</f>
        <v>30</v>
      </c>
      <c r="Q919" t="str">
        <f t="shared" si="71"/>
        <v>music</v>
      </c>
      <c r="R919" t="str">
        <f t="shared" si="72"/>
        <v>jazz</v>
      </c>
      <c r="S919" s="12">
        <f t="shared" si="73"/>
        <v>41802.94363425926</v>
      </c>
      <c r="T919" s="12">
        <f t="shared" si="74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7">
        <f t="shared" si="70"/>
        <v>5.0256410256410255</v>
      </c>
      <c r="P920" s="8">
        <f>(E920/L920)</f>
        <v>19.600000000000001</v>
      </c>
      <c r="Q920" t="str">
        <f t="shared" si="71"/>
        <v>music</v>
      </c>
      <c r="R920" t="str">
        <f t="shared" si="72"/>
        <v>jazz</v>
      </c>
      <c r="S920" s="12">
        <f t="shared" si="73"/>
        <v>41944.916215277779</v>
      </c>
      <c r="T920" s="12">
        <f t="shared" si="74"/>
        <v>41974.957881944443</v>
      </c>
    </row>
    <row r="921" spans="1:20" ht="15.75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7">
        <f t="shared" si="70"/>
        <v>0.5</v>
      </c>
      <c r="P921" s="8">
        <f>(E921/L921)</f>
        <v>100</v>
      </c>
      <c r="Q921" t="str">
        <f t="shared" si="71"/>
        <v>music</v>
      </c>
      <c r="R921" t="str">
        <f t="shared" si="72"/>
        <v>jazz</v>
      </c>
      <c r="S921" s="12">
        <f t="shared" si="73"/>
        <v>41227.641724537039</v>
      </c>
      <c r="T921" s="12">
        <f t="shared" si="74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7">
        <f t="shared" si="70"/>
        <v>0</v>
      </c>
      <c r="P922" s="8" t="e">
        <f>(E922/L922)</f>
        <v>#DIV/0!</v>
      </c>
      <c r="Q922" t="str">
        <f t="shared" si="71"/>
        <v>music</v>
      </c>
      <c r="R922" t="str">
        <f t="shared" si="72"/>
        <v>jazz</v>
      </c>
      <c r="S922" s="12">
        <f t="shared" si="73"/>
        <v>41562.67155092593</v>
      </c>
      <c r="T922" s="12">
        <f t="shared" si="74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7">
        <f t="shared" si="70"/>
        <v>30.9</v>
      </c>
      <c r="P923" s="8">
        <f>(E923/L923)</f>
        <v>231.75</v>
      </c>
      <c r="Q923" t="str">
        <f t="shared" si="71"/>
        <v>music</v>
      </c>
      <c r="R923" t="str">
        <f t="shared" si="72"/>
        <v>jazz</v>
      </c>
      <c r="S923" s="12">
        <f t="shared" si="73"/>
        <v>40847.171018518515</v>
      </c>
      <c r="T923" s="12">
        <f t="shared" si="74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7">
        <f t="shared" si="70"/>
        <v>21.037037037037038</v>
      </c>
      <c r="P924" s="8">
        <f>(E924/L924)</f>
        <v>189.33333333333334</v>
      </c>
      <c r="Q924" t="str">
        <f t="shared" si="71"/>
        <v>music</v>
      </c>
      <c r="R924" t="str">
        <f t="shared" si="72"/>
        <v>jazz</v>
      </c>
      <c r="S924" s="12">
        <f t="shared" si="73"/>
        <v>41878.530011574076</v>
      </c>
      <c r="T924" s="12">
        <f t="shared" si="74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7">
        <f t="shared" si="70"/>
        <v>2.1999999999999997</v>
      </c>
      <c r="P925" s="8">
        <f>(E925/L925)</f>
        <v>55</v>
      </c>
      <c r="Q925" t="str">
        <f t="shared" si="71"/>
        <v>music</v>
      </c>
      <c r="R925" t="str">
        <f t="shared" si="72"/>
        <v>jazz</v>
      </c>
      <c r="S925" s="12">
        <f t="shared" si="73"/>
        <v>41934.959756944445</v>
      </c>
      <c r="T925" s="12">
        <f t="shared" si="74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7">
        <f t="shared" si="70"/>
        <v>10.9</v>
      </c>
      <c r="P926" s="8">
        <f>(E926/L926)</f>
        <v>21.8</v>
      </c>
      <c r="Q926" t="str">
        <f t="shared" si="71"/>
        <v>music</v>
      </c>
      <c r="R926" t="str">
        <f t="shared" si="72"/>
        <v>jazz</v>
      </c>
      <c r="S926" s="12">
        <f t="shared" si="73"/>
        <v>41288.942928240744</v>
      </c>
      <c r="T926" s="12">
        <f t="shared" si="74"/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7">
        <f t="shared" si="70"/>
        <v>2.666666666666667</v>
      </c>
      <c r="P927" s="8">
        <f>(E927/L927)</f>
        <v>32</v>
      </c>
      <c r="Q927" t="str">
        <f t="shared" si="71"/>
        <v>music</v>
      </c>
      <c r="R927" t="str">
        <f t="shared" si="72"/>
        <v>jazz</v>
      </c>
      <c r="S927" s="12">
        <f t="shared" si="73"/>
        <v>41575.880914351852</v>
      </c>
      <c r="T927" s="12">
        <f t="shared" si="74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7">
        <f t="shared" si="70"/>
        <v>0</v>
      </c>
      <c r="P928" s="8" t="e">
        <f>(E928/L928)</f>
        <v>#DIV/0!</v>
      </c>
      <c r="Q928" t="str">
        <f t="shared" si="71"/>
        <v>music</v>
      </c>
      <c r="R928" t="str">
        <f t="shared" si="72"/>
        <v>jazz</v>
      </c>
      <c r="S928" s="12">
        <f t="shared" si="73"/>
        <v>40338.02002314815</v>
      </c>
      <c r="T928" s="12">
        <f t="shared" si="74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7">
        <f t="shared" si="70"/>
        <v>0</v>
      </c>
      <c r="P929" s="8" t="e">
        <f>(E929/L929)</f>
        <v>#DIV/0!</v>
      </c>
      <c r="Q929" t="str">
        <f t="shared" si="71"/>
        <v>music</v>
      </c>
      <c r="R929" t="str">
        <f t="shared" si="72"/>
        <v>jazz</v>
      </c>
      <c r="S929" s="12">
        <f t="shared" si="73"/>
        <v>41013.822858796295</v>
      </c>
      <c r="T929" s="12">
        <f t="shared" si="74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7">
        <f t="shared" si="70"/>
        <v>10.86206896551724</v>
      </c>
      <c r="P930" s="8">
        <f>(E930/L930)</f>
        <v>56.25</v>
      </c>
      <c r="Q930" t="str">
        <f t="shared" si="71"/>
        <v>music</v>
      </c>
      <c r="R930" t="str">
        <f t="shared" si="72"/>
        <v>jazz</v>
      </c>
      <c r="S930" s="12">
        <f t="shared" si="73"/>
        <v>41180.86241898148</v>
      </c>
      <c r="T930" s="12">
        <f t="shared" si="74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7">
        <f t="shared" si="70"/>
        <v>0</v>
      </c>
      <c r="P931" s="8" t="e">
        <f>(E931/L931)</f>
        <v>#DIV/0!</v>
      </c>
      <c r="Q931" t="str">
        <f t="shared" si="71"/>
        <v>music</v>
      </c>
      <c r="R931" t="str">
        <f t="shared" si="72"/>
        <v>jazz</v>
      </c>
      <c r="S931" s="12">
        <f t="shared" si="73"/>
        <v>40978.238067129627</v>
      </c>
      <c r="T931" s="12">
        <f t="shared" si="74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7">
        <f t="shared" si="70"/>
        <v>38.333333333333336</v>
      </c>
      <c r="P932" s="8">
        <f>(E932/L932)</f>
        <v>69</v>
      </c>
      <c r="Q932" t="str">
        <f t="shared" si="71"/>
        <v>music</v>
      </c>
      <c r="R932" t="str">
        <f t="shared" si="72"/>
        <v>jazz</v>
      </c>
      <c r="S932" s="12">
        <f t="shared" si="73"/>
        <v>40312.915578703702</v>
      </c>
      <c r="T932" s="12">
        <f t="shared" si="74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7">
        <f t="shared" si="70"/>
        <v>6.5500000000000007</v>
      </c>
      <c r="P933" s="8">
        <f>(E933/L933)</f>
        <v>18.714285714285715</v>
      </c>
      <c r="Q933" t="str">
        <f t="shared" si="71"/>
        <v>music</v>
      </c>
      <c r="R933" t="str">
        <f t="shared" si="72"/>
        <v>jazz</v>
      </c>
      <c r="S933" s="12">
        <f t="shared" si="73"/>
        <v>41680.359976851854</v>
      </c>
      <c r="T933" s="12">
        <f t="shared" si="74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7">
        <f t="shared" si="70"/>
        <v>14.536842105263158</v>
      </c>
      <c r="P934" s="8">
        <f>(E934/L934)</f>
        <v>46.033333333333331</v>
      </c>
      <c r="Q934" t="str">
        <f t="shared" si="71"/>
        <v>music</v>
      </c>
      <c r="R934" t="str">
        <f t="shared" si="72"/>
        <v>jazz</v>
      </c>
      <c r="S934" s="12">
        <f t="shared" si="73"/>
        <v>41310.969270833331</v>
      </c>
      <c r="T934" s="12">
        <f t="shared" si="74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7">
        <f t="shared" si="70"/>
        <v>6</v>
      </c>
      <c r="P935" s="8">
        <f>(E935/L935)</f>
        <v>60</v>
      </c>
      <c r="Q935" t="str">
        <f t="shared" si="71"/>
        <v>music</v>
      </c>
      <c r="R935" t="str">
        <f t="shared" si="72"/>
        <v>jazz</v>
      </c>
      <c r="S935" s="12">
        <f t="shared" si="73"/>
        <v>41711.169085648151</v>
      </c>
      <c r="T935" s="12">
        <f t="shared" si="74"/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7">
        <f t="shared" si="70"/>
        <v>30.4</v>
      </c>
      <c r="P936" s="8">
        <f>(E936/L936)</f>
        <v>50.666666666666664</v>
      </c>
      <c r="Q936" t="str">
        <f t="shared" si="71"/>
        <v>music</v>
      </c>
      <c r="R936" t="str">
        <f t="shared" si="72"/>
        <v>jazz</v>
      </c>
      <c r="S936" s="12">
        <f t="shared" si="73"/>
        <v>41733.737083333333</v>
      </c>
      <c r="T936" s="12">
        <f t="shared" si="74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7">
        <f t="shared" si="70"/>
        <v>1.4285714285714286</v>
      </c>
      <c r="P937" s="8">
        <f>(E937/L937)</f>
        <v>25</v>
      </c>
      <c r="Q937" t="str">
        <f t="shared" si="71"/>
        <v>music</v>
      </c>
      <c r="R937" t="str">
        <f t="shared" si="72"/>
        <v>jazz</v>
      </c>
      <c r="S937" s="12">
        <f t="shared" si="73"/>
        <v>42368.333668981482</v>
      </c>
      <c r="T937" s="12">
        <f t="shared" si="74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7">
        <f t="shared" si="70"/>
        <v>0</v>
      </c>
      <c r="P938" s="8" t="e">
        <f>(E938/L938)</f>
        <v>#DIV/0!</v>
      </c>
      <c r="Q938" t="str">
        <f t="shared" si="71"/>
        <v>music</v>
      </c>
      <c r="R938" t="str">
        <f t="shared" si="72"/>
        <v>jazz</v>
      </c>
      <c r="S938" s="12">
        <f t="shared" si="73"/>
        <v>40883.024178240739</v>
      </c>
      <c r="T938" s="12">
        <f t="shared" si="74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7">
        <f t="shared" si="70"/>
        <v>1.1428571428571428</v>
      </c>
      <c r="P939" s="8">
        <f>(E939/L939)</f>
        <v>20</v>
      </c>
      <c r="Q939" t="str">
        <f t="shared" si="71"/>
        <v>music</v>
      </c>
      <c r="R939" t="str">
        <f t="shared" si="72"/>
        <v>jazz</v>
      </c>
      <c r="S939" s="12">
        <f t="shared" si="73"/>
        <v>41551.798113425924</v>
      </c>
      <c r="T939" s="12">
        <f t="shared" si="74"/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7">
        <f t="shared" si="70"/>
        <v>0.35714285714285715</v>
      </c>
      <c r="P940" s="8">
        <f>(E940/L940)</f>
        <v>25</v>
      </c>
      <c r="Q940" t="str">
        <f t="shared" si="71"/>
        <v>music</v>
      </c>
      <c r="R940" t="str">
        <f t="shared" si="72"/>
        <v>jazz</v>
      </c>
      <c r="S940" s="12">
        <f t="shared" si="73"/>
        <v>41124.479722222226</v>
      </c>
      <c r="T940" s="12">
        <f t="shared" si="74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7">
        <f t="shared" si="70"/>
        <v>1.4545454545454546</v>
      </c>
      <c r="P941" s="8">
        <f>(E941/L941)</f>
        <v>20</v>
      </c>
      <c r="Q941" t="str">
        <f t="shared" si="71"/>
        <v>music</v>
      </c>
      <c r="R941" t="str">
        <f t="shared" si="72"/>
        <v>jazz</v>
      </c>
      <c r="S941" s="12">
        <f t="shared" si="73"/>
        <v>41416.763171296298</v>
      </c>
      <c r="T941" s="12">
        <f t="shared" si="74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7">
        <f t="shared" si="70"/>
        <v>17.155555555555555</v>
      </c>
      <c r="P942" s="8">
        <f>(E942/L942)</f>
        <v>110.28571428571429</v>
      </c>
      <c r="Q942" t="str">
        <f t="shared" si="71"/>
        <v>technology</v>
      </c>
      <c r="R942" t="str">
        <f t="shared" si="72"/>
        <v>wearables</v>
      </c>
      <c r="S942" s="12">
        <f t="shared" si="73"/>
        <v>42182.008402777778</v>
      </c>
      <c r="T942" s="12">
        <f t="shared" si="74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7">
        <f t="shared" si="70"/>
        <v>2.3220000000000001</v>
      </c>
      <c r="P943" s="8">
        <f>(E943/L943)</f>
        <v>37.451612903225808</v>
      </c>
      <c r="Q943" t="str">
        <f t="shared" si="71"/>
        <v>technology</v>
      </c>
      <c r="R943" t="str">
        <f t="shared" si="72"/>
        <v>wearables</v>
      </c>
      <c r="S943" s="12">
        <f t="shared" si="73"/>
        <v>42746.096585648149</v>
      </c>
      <c r="T943" s="12">
        <f t="shared" si="74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7">
        <f t="shared" si="70"/>
        <v>8.9066666666666663</v>
      </c>
      <c r="P944" s="8">
        <f>(E944/L944)</f>
        <v>41.75</v>
      </c>
      <c r="Q944" t="str">
        <f t="shared" si="71"/>
        <v>technology</v>
      </c>
      <c r="R944" t="str">
        <f t="shared" si="72"/>
        <v>wearables</v>
      </c>
      <c r="S944" s="12">
        <f t="shared" si="73"/>
        <v>42382.843287037031</v>
      </c>
      <c r="T944" s="12">
        <f t="shared" si="74"/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7">
        <f t="shared" si="70"/>
        <v>9.6333333333333346</v>
      </c>
      <c r="P945" s="8">
        <f>(E945/L945)</f>
        <v>24.083333333333332</v>
      </c>
      <c r="Q945" t="str">
        <f t="shared" si="71"/>
        <v>technology</v>
      </c>
      <c r="R945" t="str">
        <f t="shared" si="72"/>
        <v>wearables</v>
      </c>
      <c r="S945" s="12">
        <f t="shared" si="73"/>
        <v>42673.66788194445</v>
      </c>
      <c r="T945" s="12">
        <f t="shared" si="74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7">
        <f t="shared" si="70"/>
        <v>13.325999999999999</v>
      </c>
      <c r="P946" s="8">
        <f>(E946/L946)</f>
        <v>69.40625</v>
      </c>
      <c r="Q946" t="str">
        <f t="shared" si="71"/>
        <v>technology</v>
      </c>
      <c r="R946" t="str">
        <f t="shared" si="72"/>
        <v>wearables</v>
      </c>
      <c r="S946" s="12">
        <f t="shared" si="73"/>
        <v>42444.583912037036</v>
      </c>
      <c r="T946" s="12">
        <f t="shared" si="74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7">
        <f t="shared" si="70"/>
        <v>2.484</v>
      </c>
      <c r="P947" s="8">
        <f>(E947/L947)</f>
        <v>155.25</v>
      </c>
      <c r="Q947" t="str">
        <f t="shared" si="71"/>
        <v>technology</v>
      </c>
      <c r="R947" t="str">
        <f t="shared" si="72"/>
        <v>wearables</v>
      </c>
      <c r="S947" s="12">
        <f t="shared" si="73"/>
        <v>42732.872986111113</v>
      </c>
      <c r="T947" s="12">
        <f t="shared" si="74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7">
        <f t="shared" si="70"/>
        <v>1.9066666666666665</v>
      </c>
      <c r="P948" s="8">
        <f>(E948/L948)</f>
        <v>57.2</v>
      </c>
      <c r="Q948" t="str">
        <f t="shared" si="71"/>
        <v>technology</v>
      </c>
      <c r="R948" t="str">
        <f t="shared" si="72"/>
        <v>wearables</v>
      </c>
      <c r="S948" s="12">
        <f t="shared" si="73"/>
        <v>42592.750555555554</v>
      </c>
      <c r="T948" s="12">
        <f t="shared" si="74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7">
        <f t="shared" si="70"/>
        <v>0</v>
      </c>
      <c r="P949" s="8" t="e">
        <f>(E949/L949)</f>
        <v>#DIV/0!</v>
      </c>
      <c r="Q949" t="str">
        <f t="shared" si="71"/>
        <v>technology</v>
      </c>
      <c r="R949" t="str">
        <f t="shared" si="72"/>
        <v>wearables</v>
      </c>
      <c r="S949" s="12">
        <f t="shared" si="73"/>
        <v>42491.781319444446</v>
      </c>
      <c r="T949" s="12">
        <f t="shared" si="74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7">
        <f t="shared" si="70"/>
        <v>12</v>
      </c>
      <c r="P950" s="8">
        <f>(E950/L950)</f>
        <v>60</v>
      </c>
      <c r="Q950" t="str">
        <f t="shared" si="71"/>
        <v>technology</v>
      </c>
      <c r="R950" t="str">
        <f t="shared" si="72"/>
        <v>wearables</v>
      </c>
      <c r="S950" s="12">
        <f t="shared" si="73"/>
        <v>42411.828287037039</v>
      </c>
      <c r="T950" s="12">
        <f t="shared" si="74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7">
        <f t="shared" si="70"/>
        <v>1.365</v>
      </c>
      <c r="P951" s="8">
        <f>(E951/L951)</f>
        <v>39</v>
      </c>
      <c r="Q951" t="str">
        <f t="shared" si="71"/>
        <v>technology</v>
      </c>
      <c r="R951" t="str">
        <f t="shared" si="72"/>
        <v>wearables</v>
      </c>
      <c r="S951" s="12">
        <f t="shared" si="73"/>
        <v>42361.043703703705</v>
      </c>
      <c r="T951" s="12">
        <f t="shared" si="74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7">
        <f t="shared" si="70"/>
        <v>28.04</v>
      </c>
      <c r="P952" s="8">
        <f>(E952/L952)</f>
        <v>58.416666666666664</v>
      </c>
      <c r="Q952" t="str">
        <f t="shared" si="71"/>
        <v>technology</v>
      </c>
      <c r="R952" t="str">
        <f t="shared" si="72"/>
        <v>wearables</v>
      </c>
      <c r="S952" s="12">
        <f t="shared" si="73"/>
        <v>42356.750706018516</v>
      </c>
      <c r="T952" s="12">
        <f t="shared" si="74"/>
        <v>42386.750706018516</v>
      </c>
    </row>
    <row r="953" spans="1:20" ht="15.75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7">
        <f t="shared" si="70"/>
        <v>38.39</v>
      </c>
      <c r="P953" s="8">
        <f>(E953/L953)</f>
        <v>158.63636363636363</v>
      </c>
      <c r="Q953" t="str">
        <f t="shared" si="71"/>
        <v>technology</v>
      </c>
      <c r="R953" t="str">
        <f t="shared" si="72"/>
        <v>wearables</v>
      </c>
      <c r="S953" s="12">
        <f t="shared" si="73"/>
        <v>42480.653611111105</v>
      </c>
      <c r="T953" s="12">
        <f t="shared" si="74"/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7">
        <f t="shared" si="70"/>
        <v>39.942857142857143</v>
      </c>
      <c r="P954" s="8">
        <f>(E954/L954)</f>
        <v>99.857142857142861</v>
      </c>
      <c r="Q954" t="str">
        <f t="shared" si="71"/>
        <v>technology</v>
      </c>
      <c r="R954" t="str">
        <f t="shared" si="72"/>
        <v>wearables</v>
      </c>
      <c r="S954" s="12">
        <f t="shared" si="73"/>
        <v>42662.613564814819</v>
      </c>
      <c r="T954" s="12">
        <f t="shared" si="74"/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7">
        <f t="shared" si="70"/>
        <v>0.84</v>
      </c>
      <c r="P955" s="8">
        <f>(E955/L955)</f>
        <v>25.2</v>
      </c>
      <c r="Q955" t="str">
        <f t="shared" si="71"/>
        <v>technology</v>
      </c>
      <c r="R955" t="str">
        <f t="shared" si="72"/>
        <v>wearables</v>
      </c>
      <c r="S955" s="12">
        <f t="shared" si="73"/>
        <v>41999.164340277777</v>
      </c>
      <c r="T955" s="12">
        <f t="shared" si="74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7">
        <f t="shared" si="70"/>
        <v>43.406666666666666</v>
      </c>
      <c r="P956" s="8">
        <f>(E956/L956)</f>
        <v>89.191780821917803</v>
      </c>
      <c r="Q956" t="str">
        <f t="shared" si="71"/>
        <v>technology</v>
      </c>
      <c r="R956" t="str">
        <f t="shared" si="72"/>
        <v>wearables</v>
      </c>
      <c r="S956" s="12">
        <f t="shared" si="73"/>
        <v>42194.833784722221</v>
      </c>
      <c r="T956" s="12">
        <f t="shared" si="74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7">
        <f t="shared" si="70"/>
        <v>5.6613333333333333</v>
      </c>
      <c r="P957" s="8">
        <f>(E957/L957)</f>
        <v>182.6236559139785</v>
      </c>
      <c r="Q957" t="str">
        <f t="shared" si="71"/>
        <v>technology</v>
      </c>
      <c r="R957" t="str">
        <f t="shared" si="72"/>
        <v>wearables</v>
      </c>
      <c r="S957" s="12">
        <f t="shared" si="73"/>
        <v>42586.295138888891</v>
      </c>
      <c r="T957" s="12">
        <f t="shared" si="74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7">
        <f t="shared" si="70"/>
        <v>1.722</v>
      </c>
      <c r="P958" s="8">
        <f>(E958/L958)</f>
        <v>50.647058823529413</v>
      </c>
      <c r="Q958" t="str">
        <f t="shared" si="71"/>
        <v>technology</v>
      </c>
      <c r="R958" t="str">
        <f t="shared" si="72"/>
        <v>wearables</v>
      </c>
      <c r="S958" s="12">
        <f t="shared" si="73"/>
        <v>42060.913877314815</v>
      </c>
      <c r="T958" s="12">
        <f t="shared" si="74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7">
        <f t="shared" si="70"/>
        <v>1.9416666666666664</v>
      </c>
      <c r="P959" s="8">
        <f>(E959/L959)</f>
        <v>33.285714285714285</v>
      </c>
      <c r="Q959" t="str">
        <f t="shared" si="71"/>
        <v>technology</v>
      </c>
      <c r="R959" t="str">
        <f t="shared" si="72"/>
        <v>wearables</v>
      </c>
      <c r="S959" s="12">
        <f t="shared" si="73"/>
        <v>42660.552465277782</v>
      </c>
      <c r="T959" s="12">
        <f t="shared" si="74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7">
        <f t="shared" si="70"/>
        <v>11.328275684711327</v>
      </c>
      <c r="P960" s="8">
        <f>(E960/L960)</f>
        <v>51.823529411764703</v>
      </c>
      <c r="Q960" t="str">
        <f t="shared" si="71"/>
        <v>technology</v>
      </c>
      <c r="R960" t="str">
        <f t="shared" si="72"/>
        <v>wearables</v>
      </c>
      <c r="S960" s="12">
        <f t="shared" si="73"/>
        <v>42082.802812499998</v>
      </c>
      <c r="T960" s="12">
        <f t="shared" si="74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7">
        <f t="shared" si="70"/>
        <v>38.86</v>
      </c>
      <c r="P961" s="8">
        <f>(E961/L961)</f>
        <v>113.62573099415205</v>
      </c>
      <c r="Q961" t="str">
        <f t="shared" si="71"/>
        <v>technology</v>
      </c>
      <c r="R961" t="str">
        <f t="shared" si="72"/>
        <v>wearables</v>
      </c>
      <c r="S961" s="12">
        <f t="shared" si="73"/>
        <v>41993.174363425926</v>
      </c>
      <c r="T961" s="12">
        <f t="shared" si="74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7">
        <f t="shared" si="70"/>
        <v>46.100628930817614</v>
      </c>
      <c r="P962" s="8">
        <f>(E962/L962)</f>
        <v>136.46276595744681</v>
      </c>
      <c r="Q962" t="str">
        <f t="shared" si="71"/>
        <v>technology</v>
      </c>
      <c r="R962" t="str">
        <f t="shared" si="72"/>
        <v>wearables</v>
      </c>
      <c r="S962" s="12">
        <f t="shared" si="73"/>
        <v>42766.626793981486</v>
      </c>
      <c r="T962" s="12">
        <f t="shared" si="74"/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7">
        <f t="shared" ref="O963:O1026" si="75">((E963/D963)*100)</f>
        <v>42.188421052631583</v>
      </c>
      <c r="P963" s="8">
        <f>(E963/L963)</f>
        <v>364.35454545454547</v>
      </c>
      <c r="Q963" t="str">
        <f t="shared" ref="Q963:Q1026" si="76">LEFT(N963,FIND("/",N963)-1)</f>
        <v>technology</v>
      </c>
      <c r="R963" t="str">
        <f t="shared" ref="R963:R1026" si="77">RIGHT(N963,LEN(N963)-FIND("/",N963))</f>
        <v>wearables</v>
      </c>
      <c r="S963" s="12">
        <f t="shared" ref="S963:S1026" si="78">(((J963/60)/60)/24)+DATE(1970,1,1)</f>
        <v>42740.693692129629</v>
      </c>
      <c r="T963" s="12">
        <f t="shared" ref="T963:T1026" si="79">(((I963/60)/60)/24)+DATE(1970,1,1)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7">
        <f t="shared" si="75"/>
        <v>28.48</v>
      </c>
      <c r="P964" s="8">
        <f>(E964/L964)</f>
        <v>19.243243243243242</v>
      </c>
      <c r="Q964" t="str">
        <f t="shared" si="76"/>
        <v>technology</v>
      </c>
      <c r="R964" t="str">
        <f t="shared" si="77"/>
        <v>wearables</v>
      </c>
      <c r="S964" s="12">
        <f t="shared" si="78"/>
        <v>42373.712418981479</v>
      </c>
      <c r="T964" s="12">
        <f t="shared" si="79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7">
        <f t="shared" si="75"/>
        <v>1.077142857142857</v>
      </c>
      <c r="P965" s="8">
        <f>(E965/L965)</f>
        <v>41.888888888888886</v>
      </c>
      <c r="Q965" t="str">
        <f t="shared" si="76"/>
        <v>technology</v>
      </c>
      <c r="R965" t="str">
        <f t="shared" si="77"/>
        <v>wearables</v>
      </c>
      <c r="S965" s="12">
        <f t="shared" si="78"/>
        <v>42625.635636574079</v>
      </c>
      <c r="T965" s="12">
        <f t="shared" si="79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7">
        <f t="shared" si="75"/>
        <v>0.79909090909090907</v>
      </c>
      <c r="P966" s="8">
        <f>(E966/L966)</f>
        <v>30.310344827586206</v>
      </c>
      <c r="Q966" t="str">
        <f t="shared" si="76"/>
        <v>technology</v>
      </c>
      <c r="R966" t="str">
        <f t="shared" si="77"/>
        <v>wearables</v>
      </c>
      <c r="S966" s="12">
        <f t="shared" si="78"/>
        <v>42208.628692129627</v>
      </c>
      <c r="T966" s="12">
        <f t="shared" si="79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7">
        <f t="shared" si="75"/>
        <v>1.1919999999999999</v>
      </c>
      <c r="P967" s="8">
        <f>(E967/L967)</f>
        <v>49.666666666666664</v>
      </c>
      <c r="Q967" t="str">
        <f t="shared" si="76"/>
        <v>technology</v>
      </c>
      <c r="R967" t="str">
        <f t="shared" si="77"/>
        <v>wearables</v>
      </c>
      <c r="S967" s="12">
        <f t="shared" si="78"/>
        <v>42637.016736111109</v>
      </c>
      <c r="T967" s="12">
        <f t="shared" si="79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7">
        <f t="shared" si="75"/>
        <v>14.799999999999999</v>
      </c>
      <c r="P968" s="8">
        <f>(E968/L968)</f>
        <v>59.2</v>
      </c>
      <c r="Q968" t="str">
        <f t="shared" si="76"/>
        <v>technology</v>
      </c>
      <c r="R968" t="str">
        <f t="shared" si="77"/>
        <v>wearables</v>
      </c>
      <c r="S968" s="12">
        <f t="shared" si="78"/>
        <v>42619.635787037041</v>
      </c>
      <c r="T968" s="12">
        <f t="shared" si="79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7">
        <f t="shared" si="75"/>
        <v>17.810000000000002</v>
      </c>
      <c r="P969" s="8">
        <f>(E969/L969)</f>
        <v>43.97530864197531</v>
      </c>
      <c r="Q969" t="str">
        <f t="shared" si="76"/>
        <v>technology</v>
      </c>
      <c r="R969" t="str">
        <f t="shared" si="77"/>
        <v>wearables</v>
      </c>
      <c r="S969" s="12">
        <f t="shared" si="78"/>
        <v>42422.254328703704</v>
      </c>
      <c r="T969" s="12">
        <f t="shared" si="79"/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7">
        <f t="shared" si="75"/>
        <v>1.325</v>
      </c>
      <c r="P970" s="8">
        <f>(E970/L970)</f>
        <v>26.5</v>
      </c>
      <c r="Q970" t="str">
        <f t="shared" si="76"/>
        <v>technology</v>
      </c>
      <c r="R970" t="str">
        <f t="shared" si="77"/>
        <v>wearables</v>
      </c>
      <c r="S970" s="12">
        <f t="shared" si="78"/>
        <v>41836.847615740742</v>
      </c>
      <c r="T970" s="12">
        <f t="shared" si="79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7">
        <f t="shared" si="75"/>
        <v>46.666666666666664</v>
      </c>
      <c r="P971" s="8">
        <f>(E971/L971)</f>
        <v>1272.7272727272727</v>
      </c>
      <c r="Q971" t="str">
        <f t="shared" si="76"/>
        <v>technology</v>
      </c>
      <c r="R971" t="str">
        <f t="shared" si="77"/>
        <v>wearables</v>
      </c>
      <c r="S971" s="12">
        <f t="shared" si="78"/>
        <v>42742.30332175926</v>
      </c>
      <c r="T971" s="12">
        <f t="shared" si="79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7">
        <f t="shared" si="75"/>
        <v>45.92</v>
      </c>
      <c r="P972" s="8">
        <f>(E972/L972)</f>
        <v>164</v>
      </c>
      <c r="Q972" t="str">
        <f t="shared" si="76"/>
        <v>technology</v>
      </c>
      <c r="R972" t="str">
        <f t="shared" si="77"/>
        <v>wearables</v>
      </c>
      <c r="S972" s="12">
        <f t="shared" si="78"/>
        <v>42721.220520833333</v>
      </c>
      <c r="T972" s="12">
        <f t="shared" si="79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7">
        <f t="shared" si="75"/>
        <v>0.22599999999999998</v>
      </c>
      <c r="P973" s="8">
        <f>(E973/L973)</f>
        <v>45.2</v>
      </c>
      <c r="Q973" t="str">
        <f t="shared" si="76"/>
        <v>technology</v>
      </c>
      <c r="R973" t="str">
        <f t="shared" si="77"/>
        <v>wearables</v>
      </c>
      <c r="S973" s="12">
        <f t="shared" si="78"/>
        <v>42111.709027777775</v>
      </c>
      <c r="T973" s="12">
        <f t="shared" si="79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7">
        <f t="shared" si="75"/>
        <v>34.625</v>
      </c>
      <c r="P974" s="8">
        <f>(E974/L974)</f>
        <v>153.88888888888889</v>
      </c>
      <c r="Q974" t="str">
        <f t="shared" si="76"/>
        <v>technology</v>
      </c>
      <c r="R974" t="str">
        <f t="shared" si="77"/>
        <v>wearables</v>
      </c>
      <c r="S974" s="12">
        <f t="shared" si="78"/>
        <v>41856.865717592591</v>
      </c>
      <c r="T974" s="12">
        <f t="shared" si="79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7">
        <f t="shared" si="75"/>
        <v>2.0549999999999997</v>
      </c>
      <c r="P975" s="8">
        <f>(E975/L975)</f>
        <v>51.375</v>
      </c>
      <c r="Q975" t="str">
        <f t="shared" si="76"/>
        <v>technology</v>
      </c>
      <c r="R975" t="str">
        <f t="shared" si="77"/>
        <v>wearables</v>
      </c>
      <c r="S975" s="12">
        <f t="shared" si="78"/>
        <v>42257.014965277776</v>
      </c>
      <c r="T975" s="12">
        <f t="shared" si="79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7">
        <f t="shared" si="75"/>
        <v>0.55999999999999994</v>
      </c>
      <c r="P976" s="8">
        <f>(E976/L976)</f>
        <v>93.333333333333329</v>
      </c>
      <c r="Q976" t="str">
        <f t="shared" si="76"/>
        <v>technology</v>
      </c>
      <c r="R976" t="str">
        <f t="shared" si="77"/>
        <v>wearables</v>
      </c>
      <c r="S976" s="12">
        <f t="shared" si="78"/>
        <v>42424.749490740738</v>
      </c>
      <c r="T976" s="12">
        <f t="shared" si="79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7">
        <f t="shared" si="75"/>
        <v>2.6069999999999998</v>
      </c>
      <c r="P977" s="8">
        <f>(E977/L977)</f>
        <v>108.625</v>
      </c>
      <c r="Q977" t="str">
        <f t="shared" si="76"/>
        <v>technology</v>
      </c>
      <c r="R977" t="str">
        <f t="shared" si="77"/>
        <v>wearables</v>
      </c>
      <c r="S977" s="12">
        <f t="shared" si="78"/>
        <v>42489.696585648147</v>
      </c>
      <c r="T977" s="12">
        <f t="shared" si="79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7">
        <f t="shared" si="75"/>
        <v>1.9259999999999999</v>
      </c>
      <c r="P978" s="8">
        <f>(E978/L978)</f>
        <v>160.5</v>
      </c>
      <c r="Q978" t="str">
        <f t="shared" si="76"/>
        <v>technology</v>
      </c>
      <c r="R978" t="str">
        <f t="shared" si="77"/>
        <v>wearables</v>
      </c>
      <c r="S978" s="12">
        <f t="shared" si="78"/>
        <v>42185.058993055558</v>
      </c>
      <c r="T978" s="12">
        <f t="shared" si="79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7">
        <f t="shared" si="75"/>
        <v>33.666666666666664</v>
      </c>
      <c r="P979" s="8">
        <f>(E979/L979)</f>
        <v>75.75</v>
      </c>
      <c r="Q979" t="str">
        <f t="shared" si="76"/>
        <v>technology</v>
      </c>
      <c r="R979" t="str">
        <f t="shared" si="77"/>
        <v>wearables</v>
      </c>
      <c r="S979" s="12">
        <f t="shared" si="78"/>
        <v>42391.942094907412</v>
      </c>
      <c r="T979" s="12">
        <f t="shared" si="79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7">
        <f t="shared" si="75"/>
        <v>56.263267182990241</v>
      </c>
      <c r="P980" s="8">
        <f>(E980/L980)</f>
        <v>790.83739837398377</v>
      </c>
      <c r="Q980" t="str">
        <f t="shared" si="76"/>
        <v>technology</v>
      </c>
      <c r="R980" t="str">
        <f t="shared" si="77"/>
        <v>wearables</v>
      </c>
      <c r="S980" s="12">
        <f t="shared" si="78"/>
        <v>42395.309039351851</v>
      </c>
      <c r="T980" s="12">
        <f t="shared" si="79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7">
        <f t="shared" si="75"/>
        <v>82.817599999999999</v>
      </c>
      <c r="P981" s="8">
        <f>(E981/L981)</f>
        <v>301.93916666666667</v>
      </c>
      <c r="Q981" t="str">
        <f t="shared" si="76"/>
        <v>technology</v>
      </c>
      <c r="R981" t="str">
        <f t="shared" si="77"/>
        <v>wearables</v>
      </c>
      <c r="S981" s="12">
        <f t="shared" si="78"/>
        <v>42506.416990740734</v>
      </c>
      <c r="T981" s="12">
        <f t="shared" si="79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7">
        <f t="shared" si="75"/>
        <v>14.860000000000001</v>
      </c>
      <c r="P982" s="8">
        <f>(E982/L982)</f>
        <v>47.935483870967744</v>
      </c>
      <c r="Q982" t="str">
        <f t="shared" si="76"/>
        <v>technology</v>
      </c>
      <c r="R982" t="str">
        <f t="shared" si="77"/>
        <v>wearables</v>
      </c>
      <c r="S982" s="12">
        <f t="shared" si="78"/>
        <v>41928.904189814813</v>
      </c>
      <c r="T982" s="12">
        <f t="shared" si="79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7">
        <f t="shared" si="75"/>
        <v>1.2375123751237513E-2</v>
      </c>
      <c r="P983" s="8">
        <f>(E983/L983)</f>
        <v>2.75</v>
      </c>
      <c r="Q983" t="str">
        <f t="shared" si="76"/>
        <v>technology</v>
      </c>
      <c r="R983" t="str">
        <f t="shared" si="77"/>
        <v>wearables</v>
      </c>
      <c r="S983" s="12">
        <f t="shared" si="78"/>
        <v>41830.947013888886</v>
      </c>
      <c r="T983" s="12">
        <f t="shared" si="79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7">
        <f t="shared" si="75"/>
        <v>1.7142857142857144E-2</v>
      </c>
      <c r="P984" s="8">
        <f>(E984/L984)</f>
        <v>1</v>
      </c>
      <c r="Q984" t="str">
        <f t="shared" si="76"/>
        <v>technology</v>
      </c>
      <c r="R984" t="str">
        <f t="shared" si="77"/>
        <v>wearables</v>
      </c>
      <c r="S984" s="12">
        <f t="shared" si="78"/>
        <v>42615.753310185188</v>
      </c>
      <c r="T984" s="12">
        <f t="shared" si="79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7">
        <f t="shared" si="75"/>
        <v>29.506136117214709</v>
      </c>
      <c r="P985" s="8">
        <f>(E985/L985)</f>
        <v>171.79329608938548</v>
      </c>
      <c r="Q985" t="str">
        <f t="shared" si="76"/>
        <v>technology</v>
      </c>
      <c r="R985" t="str">
        <f t="shared" si="77"/>
        <v>wearables</v>
      </c>
      <c r="S985" s="12">
        <f t="shared" si="78"/>
        <v>42574.667650462965</v>
      </c>
      <c r="T985" s="12">
        <f t="shared" si="79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7">
        <f t="shared" si="75"/>
        <v>1.06</v>
      </c>
      <c r="P986" s="8">
        <f>(E986/L986)</f>
        <v>35.333333333333336</v>
      </c>
      <c r="Q986" t="str">
        <f t="shared" si="76"/>
        <v>technology</v>
      </c>
      <c r="R986" t="str">
        <f t="shared" si="77"/>
        <v>wearables</v>
      </c>
      <c r="S986" s="12">
        <f t="shared" si="78"/>
        <v>42061.11583333333</v>
      </c>
      <c r="T986" s="12">
        <f t="shared" si="79"/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7">
        <f t="shared" si="75"/>
        <v>6.293333333333333</v>
      </c>
      <c r="P987" s="8">
        <f>(E987/L987)</f>
        <v>82.086956521739125</v>
      </c>
      <c r="Q987" t="str">
        <f t="shared" si="76"/>
        <v>technology</v>
      </c>
      <c r="R987" t="str">
        <f t="shared" si="77"/>
        <v>wearables</v>
      </c>
      <c r="S987" s="12">
        <f t="shared" si="78"/>
        <v>42339.967708333337</v>
      </c>
      <c r="T987" s="12">
        <f t="shared" si="79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7">
        <f t="shared" si="75"/>
        <v>12.75</v>
      </c>
      <c r="P988" s="8">
        <f>(E988/L988)</f>
        <v>110.8695652173913</v>
      </c>
      <c r="Q988" t="str">
        <f t="shared" si="76"/>
        <v>technology</v>
      </c>
      <c r="R988" t="str">
        <f t="shared" si="77"/>
        <v>wearables</v>
      </c>
      <c r="S988" s="12">
        <f t="shared" si="78"/>
        <v>42324.767361111109</v>
      </c>
      <c r="T988" s="12">
        <f t="shared" si="79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7">
        <f t="shared" si="75"/>
        <v>13.22</v>
      </c>
      <c r="P989" s="8">
        <f>(E989/L989)</f>
        <v>161.21951219512195</v>
      </c>
      <c r="Q989" t="str">
        <f t="shared" si="76"/>
        <v>technology</v>
      </c>
      <c r="R989" t="str">
        <f t="shared" si="77"/>
        <v>wearables</v>
      </c>
      <c r="S989" s="12">
        <f t="shared" si="78"/>
        <v>41773.294560185182</v>
      </c>
      <c r="T989" s="12">
        <f t="shared" si="79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7">
        <f t="shared" si="75"/>
        <v>0</v>
      </c>
      <c r="P990" s="8" t="e">
        <f>(E990/L990)</f>
        <v>#DIV/0!</v>
      </c>
      <c r="Q990" t="str">
        <f t="shared" si="76"/>
        <v>technology</v>
      </c>
      <c r="R990" t="str">
        <f t="shared" si="77"/>
        <v>wearables</v>
      </c>
      <c r="S990" s="12">
        <f t="shared" si="78"/>
        <v>42614.356770833328</v>
      </c>
      <c r="T990" s="12">
        <f t="shared" si="79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7">
        <f t="shared" si="75"/>
        <v>16.77</v>
      </c>
      <c r="P991" s="8">
        <f>(E991/L991)</f>
        <v>52.40625</v>
      </c>
      <c r="Q991" t="str">
        <f t="shared" si="76"/>
        <v>technology</v>
      </c>
      <c r="R991" t="str">
        <f t="shared" si="77"/>
        <v>wearables</v>
      </c>
      <c r="S991" s="12">
        <f t="shared" si="78"/>
        <v>42611.933969907404</v>
      </c>
      <c r="T991" s="12">
        <f t="shared" si="79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7">
        <f t="shared" si="75"/>
        <v>0.104</v>
      </c>
      <c r="P992" s="8">
        <f>(E992/L992)</f>
        <v>13</v>
      </c>
      <c r="Q992" t="str">
        <f t="shared" si="76"/>
        <v>technology</v>
      </c>
      <c r="R992" t="str">
        <f t="shared" si="77"/>
        <v>wearables</v>
      </c>
      <c r="S992" s="12">
        <f t="shared" si="78"/>
        <v>41855.784305555557</v>
      </c>
      <c r="T992" s="12">
        <f t="shared" si="79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7">
        <f t="shared" si="75"/>
        <v>4.24</v>
      </c>
      <c r="P993" s="8">
        <f>(E993/L993)</f>
        <v>30.285714285714285</v>
      </c>
      <c r="Q993" t="str">
        <f t="shared" si="76"/>
        <v>technology</v>
      </c>
      <c r="R993" t="str">
        <f t="shared" si="77"/>
        <v>wearables</v>
      </c>
      <c r="S993" s="12">
        <f t="shared" si="78"/>
        <v>42538.75680555556</v>
      </c>
      <c r="T993" s="12">
        <f t="shared" si="79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7">
        <f t="shared" si="75"/>
        <v>0.46699999999999997</v>
      </c>
      <c r="P994" s="8">
        <f>(E994/L994)</f>
        <v>116.75</v>
      </c>
      <c r="Q994" t="str">
        <f t="shared" si="76"/>
        <v>technology</v>
      </c>
      <c r="R994" t="str">
        <f t="shared" si="77"/>
        <v>wearables</v>
      </c>
      <c r="S994" s="12">
        <f t="shared" si="78"/>
        <v>42437.924988425926</v>
      </c>
      <c r="T994" s="12">
        <f t="shared" si="79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7">
        <f t="shared" si="75"/>
        <v>25.087142857142858</v>
      </c>
      <c r="P995" s="8">
        <f>(E995/L995)</f>
        <v>89.59693877551021</v>
      </c>
      <c r="Q995" t="str">
        <f t="shared" si="76"/>
        <v>technology</v>
      </c>
      <c r="R995" t="str">
        <f t="shared" si="77"/>
        <v>wearables</v>
      </c>
      <c r="S995" s="12">
        <f t="shared" si="78"/>
        <v>42652.964907407411</v>
      </c>
      <c r="T995" s="12">
        <f t="shared" si="79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7">
        <f t="shared" si="75"/>
        <v>2.3345000000000002</v>
      </c>
      <c r="P996" s="8">
        <f>(E996/L996)</f>
        <v>424.45454545454544</v>
      </c>
      <c r="Q996" t="str">
        <f t="shared" si="76"/>
        <v>technology</v>
      </c>
      <c r="R996" t="str">
        <f t="shared" si="77"/>
        <v>wearables</v>
      </c>
      <c r="S996" s="12">
        <f t="shared" si="78"/>
        <v>41921.263078703705</v>
      </c>
      <c r="T996" s="12">
        <f t="shared" si="79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7">
        <f t="shared" si="75"/>
        <v>7.26</v>
      </c>
      <c r="P997" s="8">
        <f>(E997/L997)</f>
        <v>80.666666666666671</v>
      </c>
      <c r="Q997" t="str">
        <f t="shared" si="76"/>
        <v>technology</v>
      </c>
      <c r="R997" t="str">
        <f t="shared" si="77"/>
        <v>wearables</v>
      </c>
      <c r="S997" s="12">
        <f t="shared" si="78"/>
        <v>41947.940740740742</v>
      </c>
      <c r="T997" s="12">
        <f t="shared" si="79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7">
        <f t="shared" si="75"/>
        <v>1.625</v>
      </c>
      <c r="P998" s="8">
        <f>(E998/L998)</f>
        <v>13</v>
      </c>
      <c r="Q998" t="str">
        <f t="shared" si="76"/>
        <v>technology</v>
      </c>
      <c r="R998" t="str">
        <f t="shared" si="77"/>
        <v>wearables</v>
      </c>
      <c r="S998" s="12">
        <f t="shared" si="78"/>
        <v>41817.866435185184</v>
      </c>
      <c r="T998" s="12">
        <f t="shared" si="79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7">
        <f t="shared" si="75"/>
        <v>1.3</v>
      </c>
      <c r="P999" s="8">
        <f>(E999/L999)</f>
        <v>8.125</v>
      </c>
      <c r="Q999" t="str">
        <f t="shared" si="76"/>
        <v>technology</v>
      </c>
      <c r="R999" t="str">
        <f t="shared" si="77"/>
        <v>wearables</v>
      </c>
      <c r="S999" s="12">
        <f t="shared" si="78"/>
        <v>41941.10297453704</v>
      </c>
      <c r="T999" s="12">
        <f t="shared" si="79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7">
        <f t="shared" si="75"/>
        <v>58.558333333333337</v>
      </c>
      <c r="P1000" s="8">
        <f>(E1000/L1000)</f>
        <v>153.42794759825327</v>
      </c>
      <c r="Q1000" t="str">
        <f t="shared" si="76"/>
        <v>technology</v>
      </c>
      <c r="R1000" t="str">
        <f t="shared" si="77"/>
        <v>wearables</v>
      </c>
      <c r="S1000" s="12">
        <f t="shared" si="78"/>
        <v>42282.168993055559</v>
      </c>
      <c r="T1000" s="12">
        <f t="shared" si="79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7">
        <f t="shared" si="75"/>
        <v>7.7886666666666677</v>
      </c>
      <c r="P1001" s="8">
        <f>(E1001/L1001)</f>
        <v>292.07499999999999</v>
      </c>
      <c r="Q1001" t="str">
        <f t="shared" si="76"/>
        <v>technology</v>
      </c>
      <c r="R1001" t="str">
        <f t="shared" si="77"/>
        <v>wearables</v>
      </c>
      <c r="S1001" s="12">
        <f t="shared" si="78"/>
        <v>41926.29965277778</v>
      </c>
      <c r="T1001" s="12">
        <f t="shared" si="79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7">
        <f t="shared" si="75"/>
        <v>2.2157147647256061</v>
      </c>
      <c r="P1002" s="8">
        <f>(E1002/L1002)</f>
        <v>3304</v>
      </c>
      <c r="Q1002" t="str">
        <f t="shared" si="76"/>
        <v>technology</v>
      </c>
      <c r="R1002" t="str">
        <f t="shared" si="77"/>
        <v>wearables</v>
      </c>
      <c r="S1002" s="12">
        <f t="shared" si="78"/>
        <v>42749.059722222228</v>
      </c>
      <c r="T1002" s="12">
        <f t="shared" si="79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7">
        <f t="shared" si="75"/>
        <v>104</v>
      </c>
      <c r="P1003" s="8">
        <f>(E1003/L1003)</f>
        <v>1300</v>
      </c>
      <c r="Q1003" t="str">
        <f t="shared" si="76"/>
        <v>technology</v>
      </c>
      <c r="R1003" t="str">
        <f t="shared" si="77"/>
        <v>wearables</v>
      </c>
      <c r="S1003" s="12">
        <f t="shared" si="78"/>
        <v>42720.720057870371</v>
      </c>
      <c r="T1003" s="12">
        <f t="shared" si="79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7">
        <f t="shared" si="75"/>
        <v>29.6029602960296</v>
      </c>
      <c r="P1004" s="8">
        <f>(E1004/L1004)</f>
        <v>134.54545454545453</v>
      </c>
      <c r="Q1004" t="str">
        <f t="shared" si="76"/>
        <v>technology</v>
      </c>
      <c r="R1004" t="str">
        <f t="shared" si="77"/>
        <v>wearables</v>
      </c>
      <c r="S1004" s="12">
        <f t="shared" si="78"/>
        <v>42325.684189814812</v>
      </c>
      <c r="T1004" s="12">
        <f t="shared" si="79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7">
        <f t="shared" si="75"/>
        <v>16.055</v>
      </c>
      <c r="P1005" s="8">
        <f>(E1005/L1005)</f>
        <v>214.06666666666666</v>
      </c>
      <c r="Q1005" t="str">
        <f t="shared" si="76"/>
        <v>technology</v>
      </c>
      <c r="R1005" t="str">
        <f t="shared" si="77"/>
        <v>wearables</v>
      </c>
      <c r="S1005" s="12">
        <f t="shared" si="78"/>
        <v>42780.709039351852</v>
      </c>
      <c r="T1005" s="12">
        <f t="shared" si="79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7">
        <f t="shared" si="75"/>
        <v>82.207999999999998</v>
      </c>
      <c r="P1006" s="8">
        <f>(E1006/L1006)</f>
        <v>216.33684210526314</v>
      </c>
      <c r="Q1006" t="str">
        <f t="shared" si="76"/>
        <v>technology</v>
      </c>
      <c r="R1006" t="str">
        <f t="shared" si="77"/>
        <v>wearables</v>
      </c>
      <c r="S1006" s="12">
        <f t="shared" si="78"/>
        <v>42388.708645833336</v>
      </c>
      <c r="T1006" s="12">
        <f t="shared" si="79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7">
        <f t="shared" si="75"/>
        <v>75.051000000000002</v>
      </c>
      <c r="P1007" s="8">
        <f>(E1007/L1007)</f>
        <v>932.31055900621118</v>
      </c>
      <c r="Q1007" t="str">
        <f t="shared" si="76"/>
        <v>technology</v>
      </c>
      <c r="R1007" t="str">
        <f t="shared" si="77"/>
        <v>wearables</v>
      </c>
      <c r="S1007" s="12">
        <f t="shared" si="78"/>
        <v>42276.624803240738</v>
      </c>
      <c r="T1007" s="12">
        <f t="shared" si="79"/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7">
        <f t="shared" si="75"/>
        <v>5.8500000000000005</v>
      </c>
      <c r="P1008" s="8">
        <f>(E1008/L1008)</f>
        <v>29.25</v>
      </c>
      <c r="Q1008" t="str">
        <f t="shared" si="76"/>
        <v>technology</v>
      </c>
      <c r="R1008" t="str">
        <f t="shared" si="77"/>
        <v>wearables</v>
      </c>
      <c r="S1008" s="12">
        <f t="shared" si="78"/>
        <v>41977.040185185186</v>
      </c>
      <c r="T1008" s="12">
        <f t="shared" si="79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7">
        <f t="shared" si="75"/>
        <v>44.32</v>
      </c>
      <c r="P1009" s="8">
        <f>(E1009/L1009)</f>
        <v>174.94736842105263</v>
      </c>
      <c r="Q1009" t="str">
        <f t="shared" si="76"/>
        <v>technology</v>
      </c>
      <c r="R1009" t="str">
        <f t="shared" si="77"/>
        <v>wearables</v>
      </c>
      <c r="S1009" s="12">
        <f t="shared" si="78"/>
        <v>42676.583599537036</v>
      </c>
      <c r="T1009" s="12">
        <f t="shared" si="79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7">
        <f t="shared" si="75"/>
        <v>0.26737967914438499</v>
      </c>
      <c r="P1010" s="8">
        <f>(E1010/L1010)</f>
        <v>250</v>
      </c>
      <c r="Q1010" t="str">
        <f t="shared" si="76"/>
        <v>technology</v>
      </c>
      <c r="R1010" t="str">
        <f t="shared" si="77"/>
        <v>wearables</v>
      </c>
      <c r="S1010" s="12">
        <f t="shared" si="78"/>
        <v>42702.809201388889</v>
      </c>
      <c r="T1010" s="12">
        <f t="shared" si="79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7">
        <f t="shared" si="75"/>
        <v>13.13</v>
      </c>
      <c r="P1011" s="8">
        <f>(E1011/L1011)</f>
        <v>65</v>
      </c>
      <c r="Q1011" t="str">
        <f t="shared" si="76"/>
        <v>technology</v>
      </c>
      <c r="R1011" t="str">
        <f t="shared" si="77"/>
        <v>wearables</v>
      </c>
      <c r="S1011" s="12">
        <f t="shared" si="78"/>
        <v>42510.604699074072</v>
      </c>
      <c r="T1011" s="12">
        <f t="shared" si="79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7">
        <f t="shared" si="75"/>
        <v>0.19088937093275488</v>
      </c>
      <c r="P1012" s="8">
        <f>(E1012/L1012)</f>
        <v>55</v>
      </c>
      <c r="Q1012" t="str">
        <f t="shared" si="76"/>
        <v>technology</v>
      </c>
      <c r="R1012" t="str">
        <f t="shared" si="77"/>
        <v>wearables</v>
      </c>
      <c r="S1012" s="12">
        <f t="shared" si="78"/>
        <v>42561.829421296294</v>
      </c>
      <c r="T1012" s="12">
        <f t="shared" si="79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7">
        <f t="shared" si="75"/>
        <v>0.375</v>
      </c>
      <c r="P1013" s="8">
        <f>(E1013/L1013)</f>
        <v>75</v>
      </c>
      <c r="Q1013" t="str">
        <f t="shared" si="76"/>
        <v>technology</v>
      </c>
      <c r="R1013" t="str">
        <f t="shared" si="77"/>
        <v>wearables</v>
      </c>
      <c r="S1013" s="12">
        <f t="shared" si="78"/>
        <v>41946.898090277777</v>
      </c>
      <c r="T1013" s="12">
        <f t="shared" si="79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7">
        <f t="shared" si="75"/>
        <v>21535.021000000001</v>
      </c>
      <c r="P1014" s="8">
        <f>(E1014/L1014)</f>
        <v>1389.3561935483872</v>
      </c>
      <c r="Q1014" t="str">
        <f t="shared" si="76"/>
        <v>technology</v>
      </c>
      <c r="R1014" t="str">
        <f t="shared" si="77"/>
        <v>wearables</v>
      </c>
      <c r="S1014" s="12">
        <f t="shared" si="78"/>
        <v>42714.440416666665</v>
      </c>
      <c r="T1014" s="12">
        <f t="shared" si="79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7">
        <f t="shared" si="75"/>
        <v>34.527999999999999</v>
      </c>
      <c r="P1015" s="8">
        <f>(E1015/L1015)</f>
        <v>95.911111111111111</v>
      </c>
      <c r="Q1015" t="str">
        <f t="shared" si="76"/>
        <v>technology</v>
      </c>
      <c r="R1015" t="str">
        <f t="shared" si="77"/>
        <v>wearables</v>
      </c>
      <c r="S1015" s="12">
        <f t="shared" si="78"/>
        <v>42339.833981481483</v>
      </c>
      <c r="T1015" s="12">
        <f t="shared" si="79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7">
        <f t="shared" si="75"/>
        <v>30.599999999999998</v>
      </c>
      <c r="P1016" s="8">
        <f>(E1016/L1016)</f>
        <v>191.25</v>
      </c>
      <c r="Q1016" t="str">
        <f t="shared" si="76"/>
        <v>technology</v>
      </c>
      <c r="R1016" t="str">
        <f t="shared" si="77"/>
        <v>wearables</v>
      </c>
      <c r="S1016" s="12">
        <f t="shared" si="78"/>
        <v>41955.002488425926</v>
      </c>
      <c r="T1016" s="12">
        <f t="shared" si="79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7">
        <f t="shared" si="75"/>
        <v>2.666666666666667</v>
      </c>
      <c r="P1017" s="8">
        <f>(E1017/L1017)</f>
        <v>40</v>
      </c>
      <c r="Q1017" t="str">
        <f t="shared" si="76"/>
        <v>technology</v>
      </c>
      <c r="R1017" t="str">
        <f t="shared" si="77"/>
        <v>wearables</v>
      </c>
      <c r="S1017" s="12">
        <f t="shared" si="78"/>
        <v>42303.878414351857</v>
      </c>
      <c r="T1017" s="12">
        <f t="shared" si="79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7">
        <f t="shared" si="75"/>
        <v>2.8420000000000001</v>
      </c>
      <c r="P1018" s="8">
        <f>(E1018/L1018)</f>
        <v>74.78947368421052</v>
      </c>
      <c r="Q1018" t="str">
        <f t="shared" si="76"/>
        <v>technology</v>
      </c>
      <c r="R1018" t="str">
        <f t="shared" si="77"/>
        <v>wearables</v>
      </c>
      <c r="S1018" s="12">
        <f t="shared" si="78"/>
        <v>42422.107129629629</v>
      </c>
      <c r="T1018" s="12">
        <f t="shared" si="79"/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7">
        <f t="shared" si="75"/>
        <v>22.878799999999998</v>
      </c>
      <c r="P1019" s="8">
        <f>(E1019/L1019)</f>
        <v>161.11830985915492</v>
      </c>
      <c r="Q1019" t="str">
        <f t="shared" si="76"/>
        <v>technology</v>
      </c>
      <c r="R1019" t="str">
        <f t="shared" si="77"/>
        <v>wearables</v>
      </c>
      <c r="S1019" s="12">
        <f t="shared" si="78"/>
        <v>42289.675173611111</v>
      </c>
      <c r="T1019" s="12">
        <f t="shared" si="79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7">
        <f t="shared" si="75"/>
        <v>3.105</v>
      </c>
      <c r="P1020" s="8">
        <f>(E1020/L1020)</f>
        <v>88.714285714285708</v>
      </c>
      <c r="Q1020" t="str">
        <f t="shared" si="76"/>
        <v>technology</v>
      </c>
      <c r="R1020" t="str">
        <f t="shared" si="77"/>
        <v>wearables</v>
      </c>
      <c r="S1020" s="12">
        <f t="shared" si="78"/>
        <v>42535.492280092592</v>
      </c>
      <c r="T1020" s="12">
        <f t="shared" si="79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7">
        <f t="shared" si="75"/>
        <v>47.333333333333336</v>
      </c>
      <c r="P1021" s="8">
        <f>(E1021/L1021)</f>
        <v>53.25</v>
      </c>
      <c r="Q1021" t="str">
        <f t="shared" si="76"/>
        <v>technology</v>
      </c>
      <c r="R1021" t="str">
        <f t="shared" si="77"/>
        <v>wearables</v>
      </c>
      <c r="S1021" s="12">
        <f t="shared" si="78"/>
        <v>42009.973946759259</v>
      </c>
      <c r="T1021" s="12">
        <f t="shared" si="79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7">
        <f t="shared" si="75"/>
        <v>205.54838709677421</v>
      </c>
      <c r="P1022" s="8">
        <f>(E1022/L1022)</f>
        <v>106.2</v>
      </c>
      <c r="Q1022" t="str">
        <f t="shared" si="76"/>
        <v>music</v>
      </c>
      <c r="R1022" t="str">
        <f t="shared" si="77"/>
        <v>electronic music</v>
      </c>
      <c r="S1022" s="12">
        <f t="shared" si="78"/>
        <v>42127.069548611107</v>
      </c>
      <c r="T1022" s="12">
        <f t="shared" si="79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7">
        <f t="shared" si="75"/>
        <v>351.80366666666669</v>
      </c>
      <c r="P1023" s="8">
        <f>(E1023/L1023)</f>
        <v>22.079728033472804</v>
      </c>
      <c r="Q1023" t="str">
        <f t="shared" si="76"/>
        <v>music</v>
      </c>
      <c r="R1023" t="str">
        <f t="shared" si="77"/>
        <v>electronic music</v>
      </c>
      <c r="S1023" s="12">
        <f t="shared" si="78"/>
        <v>42271.251979166671</v>
      </c>
      <c r="T1023" s="12">
        <f t="shared" si="79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">
        <f t="shared" si="75"/>
        <v>114.9</v>
      </c>
      <c r="P1024" s="8">
        <f>(E1024/L1024)</f>
        <v>31.054054054054053</v>
      </c>
      <c r="Q1024" t="str">
        <f t="shared" si="76"/>
        <v>music</v>
      </c>
      <c r="R1024" t="str">
        <f t="shared" si="77"/>
        <v>electronic music</v>
      </c>
      <c r="S1024" s="12">
        <f t="shared" si="78"/>
        <v>42111.646724537044</v>
      </c>
      <c r="T1024" s="12">
        <f t="shared" si="79"/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7">
        <f t="shared" si="75"/>
        <v>237.15</v>
      </c>
      <c r="P1025" s="8">
        <f>(E1025/L1025)</f>
        <v>36.206106870229007</v>
      </c>
      <c r="Q1025" t="str">
        <f t="shared" si="76"/>
        <v>music</v>
      </c>
      <c r="R1025" t="str">
        <f t="shared" si="77"/>
        <v>electronic music</v>
      </c>
      <c r="S1025" s="12">
        <f t="shared" si="78"/>
        <v>42145.919687500005</v>
      </c>
      <c r="T1025" s="12">
        <f t="shared" si="79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7">
        <f t="shared" si="75"/>
        <v>118.63774999999998</v>
      </c>
      <c r="P1026" s="8">
        <f>(E1026/L1026)</f>
        <v>388.9762295081967</v>
      </c>
      <c r="Q1026" t="str">
        <f t="shared" si="76"/>
        <v>music</v>
      </c>
      <c r="R1026" t="str">
        <f t="shared" si="77"/>
        <v>electronic music</v>
      </c>
      <c r="S1026" s="12">
        <f t="shared" si="78"/>
        <v>42370.580590277779</v>
      </c>
      <c r="T1026" s="12">
        <f t="shared" si="79"/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7">
        <f t="shared" ref="O1027:O1090" si="80">((E1027/D1027)*100)</f>
        <v>109.92831428571431</v>
      </c>
      <c r="P1027" s="8">
        <f>(E1027/L1027)</f>
        <v>71.848571428571432</v>
      </c>
      <c r="Q1027" t="str">
        <f t="shared" ref="Q1027:Q1090" si="81">LEFT(N1027,FIND("/",N1027)-1)</f>
        <v>music</v>
      </c>
      <c r="R1027" t="str">
        <f t="shared" ref="R1027:R1090" si="82">RIGHT(N1027,LEN(N1027)-FIND("/",N1027))</f>
        <v>electronic music</v>
      </c>
      <c r="S1027" s="12">
        <f t="shared" ref="S1027:S1090" si="83">(((J1027/60)/60)/24)+DATE(1970,1,1)</f>
        <v>42049.833761574075</v>
      </c>
      <c r="T1027" s="12">
        <f t="shared" ref="T1027:T1090" si="84">(((I1027/60)/60)/24)+DATE(1970,1,1)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7">
        <f t="shared" si="80"/>
        <v>100.00828571428571</v>
      </c>
      <c r="P1028" s="8">
        <f>(E1028/L1028)</f>
        <v>57.381803278688523</v>
      </c>
      <c r="Q1028" t="str">
        <f t="shared" si="81"/>
        <v>music</v>
      </c>
      <c r="R1028" t="str">
        <f t="shared" si="82"/>
        <v>electronic music</v>
      </c>
      <c r="S1028" s="12">
        <f t="shared" si="83"/>
        <v>42426.407592592594</v>
      </c>
      <c r="T1028" s="12">
        <f t="shared" si="84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7">
        <f t="shared" si="80"/>
        <v>103.09292094387415</v>
      </c>
      <c r="P1029" s="8">
        <f>(E1029/L1029)</f>
        <v>69.666666666666671</v>
      </c>
      <c r="Q1029" t="str">
        <f t="shared" si="81"/>
        <v>music</v>
      </c>
      <c r="R1029" t="str">
        <f t="shared" si="82"/>
        <v>electronic music</v>
      </c>
      <c r="S1029" s="12">
        <f t="shared" si="83"/>
        <v>41905.034108796295</v>
      </c>
      <c r="T1029" s="12">
        <f t="shared" si="84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7">
        <f t="shared" si="80"/>
        <v>117.27000000000001</v>
      </c>
      <c r="P1030" s="8">
        <f>(E1030/L1030)</f>
        <v>45.988235294117644</v>
      </c>
      <c r="Q1030" t="str">
        <f t="shared" si="81"/>
        <v>music</v>
      </c>
      <c r="R1030" t="str">
        <f t="shared" si="82"/>
        <v>electronic music</v>
      </c>
      <c r="S1030" s="12">
        <f t="shared" si="83"/>
        <v>42755.627372685187</v>
      </c>
      <c r="T1030" s="12">
        <f t="shared" si="84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7">
        <f t="shared" si="80"/>
        <v>111.75999999999999</v>
      </c>
      <c r="P1031" s="8">
        <f>(E1031/L1031)</f>
        <v>79.262411347517727</v>
      </c>
      <c r="Q1031" t="str">
        <f t="shared" si="81"/>
        <v>music</v>
      </c>
      <c r="R1031" t="str">
        <f t="shared" si="82"/>
        <v>electronic music</v>
      </c>
      <c r="S1031" s="12">
        <f t="shared" si="83"/>
        <v>42044.711886574078</v>
      </c>
      <c r="T1031" s="12">
        <f t="shared" si="84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7">
        <f t="shared" si="80"/>
        <v>342.09999999999997</v>
      </c>
      <c r="P1032" s="8">
        <f>(E1032/L1032)</f>
        <v>43.031446540880502</v>
      </c>
      <c r="Q1032" t="str">
        <f t="shared" si="81"/>
        <v>music</v>
      </c>
      <c r="R1032" t="str">
        <f t="shared" si="82"/>
        <v>electronic music</v>
      </c>
      <c r="S1032" s="12">
        <f t="shared" si="83"/>
        <v>42611.483206018514</v>
      </c>
      <c r="T1032" s="12">
        <f t="shared" si="84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7">
        <f t="shared" si="80"/>
        <v>107.4</v>
      </c>
      <c r="P1033" s="8">
        <f>(E1033/L1033)</f>
        <v>108.48484848484848</v>
      </c>
      <c r="Q1033" t="str">
        <f t="shared" si="81"/>
        <v>music</v>
      </c>
      <c r="R1033" t="str">
        <f t="shared" si="82"/>
        <v>electronic music</v>
      </c>
      <c r="S1033" s="12">
        <f t="shared" si="83"/>
        <v>42324.764004629629</v>
      </c>
      <c r="T1033" s="12">
        <f t="shared" si="84"/>
        <v>42354.764004629629</v>
      </c>
    </row>
    <row r="1034" spans="1:20" ht="15.75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7">
        <f t="shared" si="80"/>
        <v>108.49703703703703</v>
      </c>
      <c r="P1034" s="8">
        <f>(E1034/L1034)</f>
        <v>61.029583333333335</v>
      </c>
      <c r="Q1034" t="str">
        <f t="shared" si="81"/>
        <v>music</v>
      </c>
      <c r="R1034" t="str">
        <f t="shared" si="82"/>
        <v>electronic music</v>
      </c>
      <c r="S1034" s="12">
        <f t="shared" si="83"/>
        <v>42514.666956018518</v>
      </c>
      <c r="T1034" s="12">
        <f t="shared" si="84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7">
        <f t="shared" si="80"/>
        <v>102.86144578313252</v>
      </c>
      <c r="P1035" s="8">
        <f>(E1035/L1035)</f>
        <v>50.592592592592595</v>
      </c>
      <c r="Q1035" t="str">
        <f t="shared" si="81"/>
        <v>music</v>
      </c>
      <c r="R1035" t="str">
        <f t="shared" si="82"/>
        <v>electronic music</v>
      </c>
      <c r="S1035" s="12">
        <f t="shared" si="83"/>
        <v>42688.732407407413</v>
      </c>
      <c r="T1035" s="12">
        <f t="shared" si="84"/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7">
        <f t="shared" si="80"/>
        <v>130.0018</v>
      </c>
      <c r="P1036" s="8">
        <f>(E1036/L1036)</f>
        <v>39.157168674698795</v>
      </c>
      <c r="Q1036" t="str">
        <f t="shared" si="81"/>
        <v>music</v>
      </c>
      <c r="R1036" t="str">
        <f t="shared" si="82"/>
        <v>electronic music</v>
      </c>
      <c r="S1036" s="12">
        <f t="shared" si="83"/>
        <v>42555.166712962964</v>
      </c>
      <c r="T1036" s="12">
        <f t="shared" si="84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7">
        <f t="shared" si="80"/>
        <v>107.65217391304347</v>
      </c>
      <c r="P1037" s="8">
        <f>(E1037/L1037)</f>
        <v>65.15789473684211</v>
      </c>
      <c r="Q1037" t="str">
        <f t="shared" si="81"/>
        <v>music</v>
      </c>
      <c r="R1037" t="str">
        <f t="shared" si="82"/>
        <v>electronic music</v>
      </c>
      <c r="S1037" s="12">
        <f t="shared" si="83"/>
        <v>42016.641435185185</v>
      </c>
      <c r="T1037" s="12">
        <f t="shared" si="84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7">
        <f t="shared" si="80"/>
        <v>112.36044444444444</v>
      </c>
      <c r="P1038" s="8">
        <f>(E1038/L1038)</f>
        <v>23.963127962085309</v>
      </c>
      <c r="Q1038" t="str">
        <f t="shared" si="81"/>
        <v>music</v>
      </c>
      <c r="R1038" t="str">
        <f t="shared" si="82"/>
        <v>electronic music</v>
      </c>
      <c r="S1038" s="12">
        <f t="shared" si="83"/>
        <v>41249.448958333334</v>
      </c>
      <c r="T1038" s="12">
        <f t="shared" si="84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7">
        <f t="shared" si="80"/>
        <v>102.1</v>
      </c>
      <c r="P1039" s="8">
        <f>(E1039/L1039)</f>
        <v>48.61904761904762</v>
      </c>
      <c r="Q1039" t="str">
        <f t="shared" si="81"/>
        <v>music</v>
      </c>
      <c r="R1039" t="str">
        <f t="shared" si="82"/>
        <v>electronic music</v>
      </c>
      <c r="S1039" s="12">
        <f t="shared" si="83"/>
        <v>42119.822476851856</v>
      </c>
      <c r="T1039" s="12">
        <f t="shared" si="84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7">
        <f t="shared" si="80"/>
        <v>145.33333333333334</v>
      </c>
      <c r="P1040" s="8">
        <f>(E1040/L1040)</f>
        <v>35.73770491803279</v>
      </c>
      <c r="Q1040" t="str">
        <f t="shared" si="81"/>
        <v>music</v>
      </c>
      <c r="R1040" t="str">
        <f t="shared" si="82"/>
        <v>electronic music</v>
      </c>
      <c r="S1040" s="12">
        <f t="shared" si="83"/>
        <v>42418.231747685189</v>
      </c>
      <c r="T1040" s="12">
        <f t="shared" si="84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7">
        <f t="shared" si="80"/>
        <v>128.19999999999999</v>
      </c>
      <c r="P1041" s="8">
        <f>(E1041/L1041)</f>
        <v>21.366666666666667</v>
      </c>
      <c r="Q1041" t="str">
        <f t="shared" si="81"/>
        <v>music</v>
      </c>
      <c r="R1041" t="str">
        <f t="shared" si="82"/>
        <v>electronic music</v>
      </c>
      <c r="S1041" s="12">
        <f t="shared" si="83"/>
        <v>42692.109328703707</v>
      </c>
      <c r="T1041" s="12">
        <f t="shared" si="84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7">
        <f t="shared" si="80"/>
        <v>0.29411764705882354</v>
      </c>
      <c r="P1042" s="8">
        <f>(E1042/L1042)</f>
        <v>250</v>
      </c>
      <c r="Q1042" t="str">
        <f t="shared" si="81"/>
        <v>journalism</v>
      </c>
      <c r="R1042" t="str">
        <f t="shared" si="82"/>
        <v>audio</v>
      </c>
      <c r="S1042" s="12">
        <f t="shared" si="83"/>
        <v>42579.708437499998</v>
      </c>
      <c r="T1042" s="12">
        <f t="shared" si="84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7">
        <f t="shared" si="80"/>
        <v>0</v>
      </c>
      <c r="P1043" s="8" t="e">
        <f>(E1043/L1043)</f>
        <v>#DIV/0!</v>
      </c>
      <c r="Q1043" t="str">
        <f t="shared" si="81"/>
        <v>journalism</v>
      </c>
      <c r="R1043" t="str">
        <f t="shared" si="82"/>
        <v>audio</v>
      </c>
      <c r="S1043" s="12">
        <f t="shared" si="83"/>
        <v>41831.060092592597</v>
      </c>
      <c r="T1043" s="12">
        <f t="shared" si="84"/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7">
        <f t="shared" si="80"/>
        <v>1.5384615384615385</v>
      </c>
      <c r="P1044" s="8">
        <f>(E1044/L1044)</f>
        <v>10</v>
      </c>
      <c r="Q1044" t="str">
        <f t="shared" si="81"/>
        <v>journalism</v>
      </c>
      <c r="R1044" t="str">
        <f t="shared" si="82"/>
        <v>audio</v>
      </c>
      <c r="S1044" s="12">
        <f t="shared" si="83"/>
        <v>41851.696157407408</v>
      </c>
      <c r="T1044" s="12">
        <f t="shared" si="84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7">
        <f t="shared" si="80"/>
        <v>8.5370000000000008</v>
      </c>
      <c r="P1045" s="8">
        <f>(E1045/L1045)</f>
        <v>29.236301369863014</v>
      </c>
      <c r="Q1045" t="str">
        <f t="shared" si="81"/>
        <v>journalism</v>
      </c>
      <c r="R1045" t="str">
        <f t="shared" si="82"/>
        <v>audio</v>
      </c>
      <c r="S1045" s="12">
        <f t="shared" si="83"/>
        <v>42114.252951388888</v>
      </c>
      <c r="T1045" s="12">
        <f t="shared" si="84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7">
        <f t="shared" si="80"/>
        <v>8.5714285714285715E-2</v>
      </c>
      <c r="P1046" s="8">
        <f>(E1046/L1046)</f>
        <v>3</v>
      </c>
      <c r="Q1046" t="str">
        <f t="shared" si="81"/>
        <v>journalism</v>
      </c>
      <c r="R1046" t="str">
        <f t="shared" si="82"/>
        <v>audio</v>
      </c>
      <c r="S1046" s="12">
        <f t="shared" si="83"/>
        <v>42011.925937499997</v>
      </c>
      <c r="T1046" s="12">
        <f t="shared" si="84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7">
        <f t="shared" si="80"/>
        <v>2.6599999999999997</v>
      </c>
      <c r="P1047" s="8">
        <f>(E1047/L1047)</f>
        <v>33.25</v>
      </c>
      <c r="Q1047" t="str">
        <f t="shared" si="81"/>
        <v>journalism</v>
      </c>
      <c r="R1047" t="str">
        <f t="shared" si="82"/>
        <v>audio</v>
      </c>
      <c r="S1047" s="12">
        <f t="shared" si="83"/>
        <v>41844.874421296299</v>
      </c>
      <c r="T1047" s="12">
        <f t="shared" si="84"/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7">
        <f t="shared" si="80"/>
        <v>0</v>
      </c>
      <c r="P1048" s="8" t="e">
        <f>(E1048/L1048)</f>
        <v>#DIV/0!</v>
      </c>
      <c r="Q1048" t="str">
        <f t="shared" si="81"/>
        <v>journalism</v>
      </c>
      <c r="R1048" t="str">
        <f t="shared" si="82"/>
        <v>audio</v>
      </c>
      <c r="S1048" s="12">
        <f t="shared" si="83"/>
        <v>42319.851388888885</v>
      </c>
      <c r="T1048" s="12">
        <f t="shared" si="84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7">
        <f t="shared" si="80"/>
        <v>0.05</v>
      </c>
      <c r="P1049" s="8">
        <f>(E1049/L1049)</f>
        <v>1</v>
      </c>
      <c r="Q1049" t="str">
        <f t="shared" si="81"/>
        <v>journalism</v>
      </c>
      <c r="R1049" t="str">
        <f t="shared" si="82"/>
        <v>audio</v>
      </c>
      <c r="S1049" s="12">
        <f t="shared" si="83"/>
        <v>41918.818460648145</v>
      </c>
      <c r="T1049" s="12">
        <f t="shared" si="84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7">
        <f t="shared" si="80"/>
        <v>1.4133333333333333</v>
      </c>
      <c r="P1050" s="8">
        <f>(E1050/L1050)</f>
        <v>53</v>
      </c>
      <c r="Q1050" t="str">
        <f t="shared" si="81"/>
        <v>journalism</v>
      </c>
      <c r="R1050" t="str">
        <f t="shared" si="82"/>
        <v>audio</v>
      </c>
      <c r="S1050" s="12">
        <f t="shared" si="83"/>
        <v>42598.053113425922</v>
      </c>
      <c r="T1050" s="12">
        <f t="shared" si="84"/>
        <v>42638.053113425922</v>
      </c>
    </row>
    <row r="1051" spans="1:20" ht="15.75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7">
        <f t="shared" si="80"/>
        <v>0</v>
      </c>
      <c r="P1051" s="8" t="e">
        <f>(E1051/L1051)</f>
        <v>#DIV/0!</v>
      </c>
      <c r="Q1051" t="str">
        <f t="shared" si="81"/>
        <v>journalism</v>
      </c>
      <c r="R1051" t="str">
        <f t="shared" si="82"/>
        <v>audio</v>
      </c>
      <c r="S1051" s="12">
        <f t="shared" si="83"/>
        <v>42382.431076388893</v>
      </c>
      <c r="T1051" s="12">
        <f t="shared" si="84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7">
        <f t="shared" si="80"/>
        <v>0</v>
      </c>
      <c r="P1052" s="8" t="e">
        <f>(E1052/L1052)</f>
        <v>#DIV/0!</v>
      </c>
      <c r="Q1052" t="str">
        <f t="shared" si="81"/>
        <v>journalism</v>
      </c>
      <c r="R1052" t="str">
        <f t="shared" si="82"/>
        <v>audio</v>
      </c>
      <c r="S1052" s="12">
        <f t="shared" si="83"/>
        <v>42231.7971875</v>
      </c>
      <c r="T1052" s="12">
        <f t="shared" si="84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7">
        <f t="shared" si="80"/>
        <v>0</v>
      </c>
      <c r="P1053" s="8" t="e">
        <f>(E1053/L1053)</f>
        <v>#DIV/0!</v>
      </c>
      <c r="Q1053" t="str">
        <f t="shared" si="81"/>
        <v>journalism</v>
      </c>
      <c r="R1053" t="str">
        <f t="shared" si="82"/>
        <v>audio</v>
      </c>
      <c r="S1053" s="12">
        <f t="shared" si="83"/>
        <v>41850.014178240745</v>
      </c>
      <c r="T1053" s="12">
        <f t="shared" si="84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7">
        <f t="shared" si="80"/>
        <v>0</v>
      </c>
      <c r="P1054" s="8" t="e">
        <f>(E1054/L1054)</f>
        <v>#DIV/0!</v>
      </c>
      <c r="Q1054" t="str">
        <f t="shared" si="81"/>
        <v>journalism</v>
      </c>
      <c r="R1054" t="str">
        <f t="shared" si="82"/>
        <v>audio</v>
      </c>
      <c r="S1054" s="12">
        <f t="shared" si="83"/>
        <v>42483.797395833331</v>
      </c>
      <c r="T1054" s="12">
        <f t="shared" si="84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7">
        <f t="shared" si="80"/>
        <v>1</v>
      </c>
      <c r="P1055" s="8">
        <f>(E1055/L1055)</f>
        <v>15</v>
      </c>
      <c r="Q1055" t="str">
        <f t="shared" si="81"/>
        <v>journalism</v>
      </c>
      <c r="R1055" t="str">
        <f t="shared" si="82"/>
        <v>audio</v>
      </c>
      <c r="S1055" s="12">
        <f t="shared" si="83"/>
        <v>42775.172824074078</v>
      </c>
      <c r="T1055" s="12">
        <f t="shared" si="84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7">
        <f t="shared" si="80"/>
        <v>0</v>
      </c>
      <c r="P1056" s="8" t="e">
        <f>(E1056/L1056)</f>
        <v>#DIV/0!</v>
      </c>
      <c r="Q1056" t="str">
        <f t="shared" si="81"/>
        <v>journalism</v>
      </c>
      <c r="R1056" t="str">
        <f t="shared" si="82"/>
        <v>audio</v>
      </c>
      <c r="S1056" s="12">
        <f t="shared" si="83"/>
        <v>41831.851840277777</v>
      </c>
      <c r="T1056" s="12">
        <f t="shared" si="84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7">
        <f t="shared" si="80"/>
        <v>0</v>
      </c>
      <c r="P1057" s="8" t="e">
        <f>(E1057/L1057)</f>
        <v>#DIV/0!</v>
      </c>
      <c r="Q1057" t="str">
        <f t="shared" si="81"/>
        <v>journalism</v>
      </c>
      <c r="R1057" t="str">
        <f t="shared" si="82"/>
        <v>audio</v>
      </c>
      <c r="S1057" s="12">
        <f t="shared" si="83"/>
        <v>42406.992418981477</v>
      </c>
      <c r="T1057" s="12">
        <f t="shared" si="84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7">
        <f t="shared" si="80"/>
        <v>0</v>
      </c>
      <c r="P1058" s="8" t="e">
        <f>(E1058/L1058)</f>
        <v>#DIV/0!</v>
      </c>
      <c r="Q1058" t="str">
        <f t="shared" si="81"/>
        <v>journalism</v>
      </c>
      <c r="R1058" t="str">
        <f t="shared" si="82"/>
        <v>audio</v>
      </c>
      <c r="S1058" s="12">
        <f t="shared" si="83"/>
        <v>42058.719641203701</v>
      </c>
      <c r="T1058" s="12">
        <f t="shared" si="84"/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7">
        <f t="shared" si="80"/>
        <v>0</v>
      </c>
      <c r="P1059" s="8" t="e">
        <f>(E1059/L1059)</f>
        <v>#DIV/0!</v>
      </c>
      <c r="Q1059" t="str">
        <f t="shared" si="81"/>
        <v>journalism</v>
      </c>
      <c r="R1059" t="str">
        <f t="shared" si="82"/>
        <v>audio</v>
      </c>
      <c r="S1059" s="12">
        <f t="shared" si="83"/>
        <v>42678.871331018512</v>
      </c>
      <c r="T1059" s="12">
        <f t="shared" si="84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7">
        <f t="shared" si="80"/>
        <v>0</v>
      </c>
      <c r="P1060" s="8" t="e">
        <f>(E1060/L1060)</f>
        <v>#DIV/0!</v>
      </c>
      <c r="Q1060" t="str">
        <f t="shared" si="81"/>
        <v>journalism</v>
      </c>
      <c r="R1060" t="str">
        <f t="shared" si="82"/>
        <v>audio</v>
      </c>
      <c r="S1060" s="12">
        <f t="shared" si="83"/>
        <v>42047.900960648149</v>
      </c>
      <c r="T1060" s="12">
        <f t="shared" si="84"/>
        <v>42089</v>
      </c>
    </row>
    <row r="1061" spans="1:20" ht="15.75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7">
        <f t="shared" si="80"/>
        <v>0</v>
      </c>
      <c r="P1061" s="8" t="e">
        <f>(E1061/L1061)</f>
        <v>#DIV/0!</v>
      </c>
      <c r="Q1061" t="str">
        <f t="shared" si="81"/>
        <v>journalism</v>
      </c>
      <c r="R1061" t="str">
        <f t="shared" si="82"/>
        <v>audio</v>
      </c>
      <c r="S1061" s="12">
        <f t="shared" si="83"/>
        <v>42046.79</v>
      </c>
      <c r="T1061" s="12">
        <f t="shared" si="84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7">
        <f t="shared" si="80"/>
        <v>1</v>
      </c>
      <c r="P1062" s="8">
        <f>(E1062/L1062)</f>
        <v>50</v>
      </c>
      <c r="Q1062" t="str">
        <f t="shared" si="81"/>
        <v>journalism</v>
      </c>
      <c r="R1062" t="str">
        <f t="shared" si="82"/>
        <v>audio</v>
      </c>
      <c r="S1062" s="12">
        <f t="shared" si="83"/>
        <v>42079.913113425922</v>
      </c>
      <c r="T1062" s="12">
        <f t="shared" si="84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7">
        <f t="shared" si="80"/>
        <v>0</v>
      </c>
      <c r="P1063" s="8" t="e">
        <f>(E1063/L1063)</f>
        <v>#DIV/0!</v>
      </c>
      <c r="Q1063" t="str">
        <f t="shared" si="81"/>
        <v>journalism</v>
      </c>
      <c r="R1063" t="str">
        <f t="shared" si="82"/>
        <v>audio</v>
      </c>
      <c r="S1063" s="12">
        <f t="shared" si="83"/>
        <v>42432.276712962965</v>
      </c>
      <c r="T1063" s="12">
        <f t="shared" si="84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7">
        <f t="shared" si="80"/>
        <v>95.477386934673376</v>
      </c>
      <c r="P1064" s="8">
        <f>(E1064/L1064)</f>
        <v>47.5</v>
      </c>
      <c r="Q1064" t="str">
        <f t="shared" si="81"/>
        <v>journalism</v>
      </c>
      <c r="R1064" t="str">
        <f t="shared" si="82"/>
        <v>audio</v>
      </c>
      <c r="S1064" s="12">
        <f t="shared" si="83"/>
        <v>42556.807187500002</v>
      </c>
      <c r="T1064" s="12">
        <f t="shared" si="84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7">
        <f t="shared" si="80"/>
        <v>0</v>
      </c>
      <c r="P1065" s="8" t="e">
        <f>(E1065/L1065)</f>
        <v>#DIV/0!</v>
      </c>
      <c r="Q1065" t="str">
        <f t="shared" si="81"/>
        <v>journalism</v>
      </c>
      <c r="R1065" t="str">
        <f t="shared" si="82"/>
        <v>audio</v>
      </c>
      <c r="S1065" s="12">
        <f t="shared" si="83"/>
        <v>42583.030810185184</v>
      </c>
      <c r="T1065" s="12">
        <f t="shared" si="84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7">
        <f t="shared" si="80"/>
        <v>8.974444444444444</v>
      </c>
      <c r="P1066" s="8">
        <f>(E1066/L1066)</f>
        <v>65.666666666666671</v>
      </c>
      <c r="Q1066" t="str">
        <f t="shared" si="81"/>
        <v>games</v>
      </c>
      <c r="R1066" t="str">
        <f t="shared" si="82"/>
        <v>video games</v>
      </c>
      <c r="S1066" s="12">
        <f t="shared" si="83"/>
        <v>41417.228043981479</v>
      </c>
      <c r="T1066" s="12">
        <f t="shared" si="84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7">
        <f t="shared" si="80"/>
        <v>2.7</v>
      </c>
      <c r="P1067" s="8">
        <f>(E1067/L1067)</f>
        <v>16.2</v>
      </c>
      <c r="Q1067" t="str">
        <f t="shared" si="81"/>
        <v>games</v>
      </c>
      <c r="R1067" t="str">
        <f t="shared" si="82"/>
        <v>video games</v>
      </c>
      <c r="S1067" s="12">
        <f t="shared" si="83"/>
        <v>41661.381041666667</v>
      </c>
      <c r="T1067" s="12">
        <f t="shared" si="84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7">
        <f t="shared" si="80"/>
        <v>3.3673333333333333</v>
      </c>
      <c r="P1068" s="8">
        <f>(E1068/L1068)</f>
        <v>34.128378378378379</v>
      </c>
      <c r="Q1068" t="str">
        <f t="shared" si="81"/>
        <v>games</v>
      </c>
      <c r="R1068" t="str">
        <f t="shared" si="82"/>
        <v>video games</v>
      </c>
      <c r="S1068" s="12">
        <f t="shared" si="83"/>
        <v>41445.962754629632</v>
      </c>
      <c r="T1068" s="12">
        <f t="shared" si="84"/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7">
        <f t="shared" si="80"/>
        <v>26</v>
      </c>
      <c r="P1069" s="8">
        <f>(E1069/L1069)</f>
        <v>13</v>
      </c>
      <c r="Q1069" t="str">
        <f t="shared" si="81"/>
        <v>games</v>
      </c>
      <c r="R1069" t="str">
        <f t="shared" si="82"/>
        <v>video games</v>
      </c>
      <c r="S1069" s="12">
        <f t="shared" si="83"/>
        <v>41599.855682870373</v>
      </c>
      <c r="T1069" s="12">
        <f t="shared" si="84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7">
        <f t="shared" si="80"/>
        <v>0.15</v>
      </c>
      <c r="P1070" s="8">
        <f>(E1070/L1070)</f>
        <v>11.25</v>
      </c>
      <c r="Q1070" t="str">
        <f t="shared" si="81"/>
        <v>games</v>
      </c>
      <c r="R1070" t="str">
        <f t="shared" si="82"/>
        <v>video games</v>
      </c>
      <c r="S1070" s="12">
        <f t="shared" si="83"/>
        <v>42440.371111111104</v>
      </c>
      <c r="T1070" s="12">
        <f t="shared" si="84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7">
        <f t="shared" si="80"/>
        <v>38.636363636363633</v>
      </c>
      <c r="P1071" s="8">
        <f>(E1071/L1071)</f>
        <v>40.476190476190474</v>
      </c>
      <c r="Q1071" t="str">
        <f t="shared" si="81"/>
        <v>games</v>
      </c>
      <c r="R1071" t="str">
        <f t="shared" si="82"/>
        <v>video games</v>
      </c>
      <c r="S1071" s="12">
        <f t="shared" si="83"/>
        <v>41572.229849537034</v>
      </c>
      <c r="T1071" s="12">
        <f t="shared" si="84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7">
        <f t="shared" si="80"/>
        <v>0.70000000000000007</v>
      </c>
      <c r="P1072" s="8">
        <f>(E1072/L1072)</f>
        <v>35</v>
      </c>
      <c r="Q1072" t="str">
        <f t="shared" si="81"/>
        <v>games</v>
      </c>
      <c r="R1072" t="str">
        <f t="shared" si="82"/>
        <v>video games</v>
      </c>
      <c r="S1072" s="12">
        <f t="shared" si="83"/>
        <v>41163.011828703704</v>
      </c>
      <c r="T1072" s="12">
        <f t="shared" si="84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7">
        <f t="shared" si="80"/>
        <v>0</v>
      </c>
      <c r="P1073" s="8" t="e">
        <f>(E1073/L1073)</f>
        <v>#DIV/0!</v>
      </c>
      <c r="Q1073" t="str">
        <f t="shared" si="81"/>
        <v>games</v>
      </c>
      <c r="R1073" t="str">
        <f t="shared" si="82"/>
        <v>video games</v>
      </c>
      <c r="S1073" s="12">
        <f t="shared" si="83"/>
        <v>42295.753391203703</v>
      </c>
      <c r="T1073" s="12">
        <f t="shared" si="84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7">
        <f t="shared" si="80"/>
        <v>6.8000000000000005E-2</v>
      </c>
      <c r="P1074" s="8">
        <f>(E1074/L1074)</f>
        <v>12.75</v>
      </c>
      <c r="Q1074" t="str">
        <f t="shared" si="81"/>
        <v>games</v>
      </c>
      <c r="R1074" t="str">
        <f t="shared" si="82"/>
        <v>video games</v>
      </c>
      <c r="S1074" s="12">
        <f t="shared" si="83"/>
        <v>41645.832141203704</v>
      </c>
      <c r="T1074" s="12">
        <f t="shared" si="84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7">
        <f t="shared" si="80"/>
        <v>1.3333333333333335</v>
      </c>
      <c r="P1075" s="8">
        <f>(E1075/L1075)</f>
        <v>10</v>
      </c>
      <c r="Q1075" t="str">
        <f t="shared" si="81"/>
        <v>games</v>
      </c>
      <c r="R1075" t="str">
        <f t="shared" si="82"/>
        <v>video games</v>
      </c>
      <c r="S1075" s="12">
        <f t="shared" si="83"/>
        <v>40802.964594907404</v>
      </c>
      <c r="T1075" s="12">
        <f t="shared" si="84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7">
        <f t="shared" si="80"/>
        <v>6.3092592592592585</v>
      </c>
      <c r="P1076" s="8">
        <f>(E1076/L1076)</f>
        <v>113.56666666666666</v>
      </c>
      <c r="Q1076" t="str">
        <f t="shared" si="81"/>
        <v>games</v>
      </c>
      <c r="R1076" t="str">
        <f t="shared" si="82"/>
        <v>video games</v>
      </c>
      <c r="S1076" s="12">
        <f t="shared" si="83"/>
        <v>41613.172974537039</v>
      </c>
      <c r="T1076" s="12">
        <f t="shared" si="84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7">
        <f t="shared" si="80"/>
        <v>4.5</v>
      </c>
      <c r="P1077" s="8">
        <f>(E1077/L1077)</f>
        <v>15</v>
      </c>
      <c r="Q1077" t="str">
        <f t="shared" si="81"/>
        <v>games</v>
      </c>
      <c r="R1077" t="str">
        <f t="shared" si="82"/>
        <v>video games</v>
      </c>
      <c r="S1077" s="12">
        <f t="shared" si="83"/>
        <v>41005.904120370367</v>
      </c>
      <c r="T1077" s="12">
        <f t="shared" si="84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7">
        <f t="shared" si="80"/>
        <v>62.765333333333331</v>
      </c>
      <c r="P1078" s="8">
        <f>(E1078/L1078)</f>
        <v>48.281025641025643</v>
      </c>
      <c r="Q1078" t="str">
        <f t="shared" si="81"/>
        <v>games</v>
      </c>
      <c r="R1078" t="str">
        <f t="shared" si="82"/>
        <v>video games</v>
      </c>
      <c r="S1078" s="12">
        <f t="shared" si="83"/>
        <v>41838.377893518518</v>
      </c>
      <c r="T1078" s="12">
        <f t="shared" si="84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7">
        <f t="shared" si="80"/>
        <v>29.376000000000001</v>
      </c>
      <c r="P1079" s="8">
        <f>(E1079/L1079)</f>
        <v>43.976047904191617</v>
      </c>
      <c r="Q1079" t="str">
        <f t="shared" si="81"/>
        <v>games</v>
      </c>
      <c r="R1079" t="str">
        <f t="shared" si="82"/>
        <v>video games</v>
      </c>
      <c r="S1079" s="12">
        <f t="shared" si="83"/>
        <v>42353.16679398148</v>
      </c>
      <c r="T1079" s="12">
        <f t="shared" si="84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7">
        <f t="shared" si="80"/>
        <v>7.5</v>
      </c>
      <c r="P1080" s="8">
        <f>(E1080/L1080)</f>
        <v>9</v>
      </c>
      <c r="Q1080" t="str">
        <f t="shared" si="81"/>
        <v>games</v>
      </c>
      <c r="R1080" t="str">
        <f t="shared" si="82"/>
        <v>video games</v>
      </c>
      <c r="S1080" s="12">
        <f t="shared" si="83"/>
        <v>40701.195844907408</v>
      </c>
      <c r="T1080" s="12">
        <f t="shared" si="84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7">
        <f t="shared" si="80"/>
        <v>2.6076923076923078</v>
      </c>
      <c r="P1081" s="8">
        <f>(E1081/L1081)</f>
        <v>37.666666666666664</v>
      </c>
      <c r="Q1081" t="str">
        <f t="shared" si="81"/>
        <v>games</v>
      </c>
      <c r="R1081" t="str">
        <f t="shared" si="82"/>
        <v>video games</v>
      </c>
      <c r="S1081" s="12">
        <f t="shared" si="83"/>
        <v>42479.566388888896</v>
      </c>
      <c r="T1081" s="12">
        <f t="shared" si="84"/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7">
        <f t="shared" si="80"/>
        <v>9.1050000000000004</v>
      </c>
      <c r="P1082" s="8">
        <f>(E1082/L1082)</f>
        <v>18.581632653061224</v>
      </c>
      <c r="Q1082" t="str">
        <f t="shared" si="81"/>
        <v>games</v>
      </c>
      <c r="R1082" t="str">
        <f t="shared" si="82"/>
        <v>video games</v>
      </c>
      <c r="S1082" s="12">
        <f t="shared" si="83"/>
        <v>41740.138113425928</v>
      </c>
      <c r="T1082" s="12">
        <f t="shared" si="84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7">
        <f t="shared" si="80"/>
        <v>1.7647058823529412E-2</v>
      </c>
      <c r="P1083" s="8">
        <f>(E1083/L1083)</f>
        <v>3</v>
      </c>
      <c r="Q1083" t="str">
        <f t="shared" si="81"/>
        <v>games</v>
      </c>
      <c r="R1083" t="str">
        <f t="shared" si="82"/>
        <v>video games</v>
      </c>
      <c r="S1083" s="12">
        <f t="shared" si="83"/>
        <v>42002.926990740743</v>
      </c>
      <c r="T1083" s="12">
        <f t="shared" si="84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7">
        <f t="shared" si="80"/>
        <v>0.55999999999999994</v>
      </c>
      <c r="P1084" s="8">
        <f>(E1084/L1084)</f>
        <v>18.666666666666668</v>
      </c>
      <c r="Q1084" t="str">
        <f t="shared" si="81"/>
        <v>games</v>
      </c>
      <c r="R1084" t="str">
        <f t="shared" si="82"/>
        <v>video games</v>
      </c>
      <c r="S1084" s="12">
        <f t="shared" si="83"/>
        <v>41101.906111111115</v>
      </c>
      <c r="T1084" s="12">
        <f t="shared" si="84"/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7">
        <f t="shared" si="80"/>
        <v>0.82000000000000006</v>
      </c>
      <c r="P1085" s="8">
        <f>(E1085/L1085)</f>
        <v>410</v>
      </c>
      <c r="Q1085" t="str">
        <f t="shared" si="81"/>
        <v>games</v>
      </c>
      <c r="R1085" t="str">
        <f t="shared" si="82"/>
        <v>video games</v>
      </c>
      <c r="S1085" s="12">
        <f t="shared" si="83"/>
        <v>41793.659525462965</v>
      </c>
      <c r="T1085" s="12">
        <f t="shared" si="84"/>
        <v>41853.659525462965</v>
      </c>
    </row>
    <row r="1086" spans="1:20" ht="15.75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7">
        <f t="shared" si="80"/>
        <v>0</v>
      </c>
      <c r="P1086" s="8" t="e">
        <f>(E1086/L1086)</f>
        <v>#DIV/0!</v>
      </c>
      <c r="Q1086" t="str">
        <f t="shared" si="81"/>
        <v>games</v>
      </c>
      <c r="R1086" t="str">
        <f t="shared" si="82"/>
        <v>video games</v>
      </c>
      <c r="S1086" s="12">
        <f t="shared" si="83"/>
        <v>41829.912083333329</v>
      </c>
      <c r="T1086" s="12">
        <f t="shared" si="84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7">
        <f t="shared" si="80"/>
        <v>3.42</v>
      </c>
      <c r="P1087" s="8">
        <f>(E1087/L1087)</f>
        <v>114</v>
      </c>
      <c r="Q1087" t="str">
        <f t="shared" si="81"/>
        <v>games</v>
      </c>
      <c r="R1087" t="str">
        <f t="shared" si="82"/>
        <v>video games</v>
      </c>
      <c r="S1087" s="12">
        <f t="shared" si="83"/>
        <v>42413.671006944445</v>
      </c>
      <c r="T1087" s="12">
        <f t="shared" si="84"/>
        <v>42443.629340277781</v>
      </c>
    </row>
    <row r="1088" spans="1:20" ht="15.75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7">
        <f t="shared" si="80"/>
        <v>8.3333333333333343E-2</v>
      </c>
      <c r="P1088" s="8">
        <f>(E1088/L1088)</f>
        <v>7.5</v>
      </c>
      <c r="Q1088" t="str">
        <f t="shared" si="81"/>
        <v>games</v>
      </c>
      <c r="R1088" t="str">
        <f t="shared" si="82"/>
        <v>video games</v>
      </c>
      <c r="S1088" s="12">
        <f t="shared" si="83"/>
        <v>41845.866793981484</v>
      </c>
      <c r="T1088" s="12">
        <f t="shared" si="84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7">
        <f t="shared" si="80"/>
        <v>0</v>
      </c>
      <c r="P1089" s="8" t="e">
        <f>(E1089/L1089)</f>
        <v>#DIV/0!</v>
      </c>
      <c r="Q1089" t="str">
        <f t="shared" si="81"/>
        <v>games</v>
      </c>
      <c r="R1089" t="str">
        <f t="shared" si="82"/>
        <v>video games</v>
      </c>
      <c r="S1089" s="12">
        <f t="shared" si="83"/>
        <v>41775.713969907411</v>
      </c>
      <c r="T1089" s="12">
        <f t="shared" si="84"/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7">
        <f t="shared" si="80"/>
        <v>14.182977777777777</v>
      </c>
      <c r="P1090" s="8">
        <f>(E1090/L1090)</f>
        <v>43.41727891156463</v>
      </c>
      <c r="Q1090" t="str">
        <f t="shared" si="81"/>
        <v>games</v>
      </c>
      <c r="R1090" t="str">
        <f t="shared" si="82"/>
        <v>video games</v>
      </c>
      <c r="S1090" s="12">
        <f t="shared" si="83"/>
        <v>41723.799386574072</v>
      </c>
      <c r="T1090" s="12">
        <f t="shared" si="84"/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7">
        <f t="shared" ref="O1091:O1154" si="85">((E1091/D1091)*100)</f>
        <v>7.8266666666666662</v>
      </c>
      <c r="P1091" s="8">
        <f>(E1091/L1091)</f>
        <v>23.959183673469386</v>
      </c>
      <c r="Q1091" t="str">
        <f t="shared" ref="Q1091:Q1154" si="86">LEFT(N1091,FIND("/",N1091)-1)</f>
        <v>games</v>
      </c>
      <c r="R1091" t="str">
        <f t="shared" ref="R1091:R1154" si="87">RIGHT(N1091,LEN(N1091)-FIND("/",N1091))</f>
        <v>video games</v>
      </c>
      <c r="S1091" s="12">
        <f t="shared" ref="S1091:S1154" si="88">(((J1091/60)/60)/24)+DATE(1970,1,1)</f>
        <v>42151.189525462964</v>
      </c>
      <c r="T1091" s="12">
        <f t="shared" ref="T1091:T1154" si="89">(((I1091/60)/60)/24)+DATE(1970,1,1)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7">
        <f t="shared" si="85"/>
        <v>3.8464497269020695E-2</v>
      </c>
      <c r="P1092" s="8">
        <f>(E1092/L1092)</f>
        <v>5</v>
      </c>
      <c r="Q1092" t="str">
        <f t="shared" si="86"/>
        <v>games</v>
      </c>
      <c r="R1092" t="str">
        <f t="shared" si="87"/>
        <v>video games</v>
      </c>
      <c r="S1092" s="12">
        <f t="shared" si="88"/>
        <v>42123.185798611114</v>
      </c>
      <c r="T1092" s="12">
        <f t="shared" si="89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7">
        <f t="shared" si="85"/>
        <v>12.5</v>
      </c>
      <c r="P1093" s="8">
        <f>(E1093/L1093)</f>
        <v>12.5</v>
      </c>
      <c r="Q1093" t="str">
        <f t="shared" si="86"/>
        <v>games</v>
      </c>
      <c r="R1093" t="str">
        <f t="shared" si="87"/>
        <v>video games</v>
      </c>
      <c r="S1093" s="12">
        <f t="shared" si="88"/>
        <v>42440.820277777777</v>
      </c>
      <c r="T1093" s="12">
        <f t="shared" si="89"/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7">
        <f t="shared" si="85"/>
        <v>1.05</v>
      </c>
      <c r="P1094" s="8">
        <f>(E1094/L1094)</f>
        <v>3</v>
      </c>
      <c r="Q1094" t="str">
        <f t="shared" si="86"/>
        <v>games</v>
      </c>
      <c r="R1094" t="str">
        <f t="shared" si="87"/>
        <v>video games</v>
      </c>
      <c r="S1094" s="12">
        <f t="shared" si="88"/>
        <v>41250.025902777779</v>
      </c>
      <c r="T1094" s="12">
        <f t="shared" si="89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7">
        <f t="shared" si="85"/>
        <v>14.083333333333334</v>
      </c>
      <c r="P1095" s="8">
        <f>(E1095/L1095)</f>
        <v>10.5625</v>
      </c>
      <c r="Q1095" t="str">
        <f t="shared" si="86"/>
        <v>games</v>
      </c>
      <c r="R1095" t="str">
        <f t="shared" si="87"/>
        <v>video games</v>
      </c>
      <c r="S1095" s="12">
        <f t="shared" si="88"/>
        <v>42396.973807870367</v>
      </c>
      <c r="T1095" s="12">
        <f t="shared" si="89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7">
        <f t="shared" si="85"/>
        <v>18.300055555555556</v>
      </c>
      <c r="P1096" s="8">
        <f>(E1096/L1096)</f>
        <v>122.00037037037038</v>
      </c>
      <c r="Q1096" t="str">
        <f t="shared" si="86"/>
        <v>games</v>
      </c>
      <c r="R1096" t="str">
        <f t="shared" si="87"/>
        <v>video games</v>
      </c>
      <c r="S1096" s="12">
        <f t="shared" si="88"/>
        <v>40795.713344907403</v>
      </c>
      <c r="T1096" s="12">
        <f t="shared" si="89"/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7">
        <f t="shared" si="85"/>
        <v>5.0347999999999997</v>
      </c>
      <c r="P1097" s="8">
        <f>(E1097/L1097)</f>
        <v>267.80851063829789</v>
      </c>
      <c r="Q1097" t="str">
        <f t="shared" si="86"/>
        <v>games</v>
      </c>
      <c r="R1097" t="str">
        <f t="shared" si="87"/>
        <v>video games</v>
      </c>
      <c r="S1097" s="12">
        <f t="shared" si="88"/>
        <v>41486.537268518521</v>
      </c>
      <c r="T1097" s="12">
        <f t="shared" si="89"/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7">
        <f t="shared" si="85"/>
        <v>17.933333333333334</v>
      </c>
      <c r="P1098" s="8">
        <f>(E1098/L1098)</f>
        <v>74.206896551724142</v>
      </c>
      <c r="Q1098" t="str">
        <f t="shared" si="86"/>
        <v>games</v>
      </c>
      <c r="R1098" t="str">
        <f t="shared" si="87"/>
        <v>video games</v>
      </c>
      <c r="S1098" s="12">
        <f t="shared" si="88"/>
        <v>41885.51798611111</v>
      </c>
      <c r="T1098" s="12">
        <f t="shared" si="89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7">
        <f t="shared" si="85"/>
        <v>4.7E-2</v>
      </c>
      <c r="P1099" s="8">
        <f>(E1099/L1099)</f>
        <v>6.7142857142857144</v>
      </c>
      <c r="Q1099" t="str">
        <f t="shared" si="86"/>
        <v>games</v>
      </c>
      <c r="R1099" t="str">
        <f t="shared" si="87"/>
        <v>video games</v>
      </c>
      <c r="S1099" s="12">
        <f t="shared" si="88"/>
        <v>41660.792557870373</v>
      </c>
      <c r="T1099" s="12">
        <f t="shared" si="89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7">
        <f t="shared" si="85"/>
        <v>7.2120000000000006</v>
      </c>
      <c r="P1100" s="8">
        <f>(E1100/L1100)</f>
        <v>81.954545454545453</v>
      </c>
      <c r="Q1100" t="str">
        <f t="shared" si="86"/>
        <v>games</v>
      </c>
      <c r="R1100" t="str">
        <f t="shared" si="87"/>
        <v>video games</v>
      </c>
      <c r="S1100" s="12">
        <f t="shared" si="88"/>
        <v>41712.762673611112</v>
      </c>
      <c r="T1100" s="12">
        <f t="shared" si="89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7">
        <f t="shared" si="85"/>
        <v>0.5</v>
      </c>
      <c r="P1101" s="8">
        <f>(E1101/L1101)</f>
        <v>25</v>
      </c>
      <c r="Q1101" t="str">
        <f t="shared" si="86"/>
        <v>games</v>
      </c>
      <c r="R1101" t="str">
        <f t="shared" si="87"/>
        <v>video games</v>
      </c>
      <c r="S1101" s="12">
        <f t="shared" si="88"/>
        <v>42107.836435185185</v>
      </c>
      <c r="T1101" s="12">
        <f t="shared" si="89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7">
        <f t="shared" si="85"/>
        <v>2.5</v>
      </c>
      <c r="P1102" s="8">
        <f>(E1102/L1102)</f>
        <v>10</v>
      </c>
      <c r="Q1102" t="str">
        <f t="shared" si="86"/>
        <v>games</v>
      </c>
      <c r="R1102" t="str">
        <f t="shared" si="87"/>
        <v>video games</v>
      </c>
      <c r="S1102" s="12">
        <f t="shared" si="88"/>
        <v>42384.110775462963</v>
      </c>
      <c r="T1102" s="12">
        <f t="shared" si="89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7">
        <f t="shared" si="85"/>
        <v>4.1000000000000002E-2</v>
      </c>
      <c r="P1103" s="8">
        <f>(E1103/L1103)</f>
        <v>6.833333333333333</v>
      </c>
      <c r="Q1103" t="str">
        <f t="shared" si="86"/>
        <v>games</v>
      </c>
      <c r="R1103" t="str">
        <f t="shared" si="87"/>
        <v>video games</v>
      </c>
      <c r="S1103" s="12">
        <f t="shared" si="88"/>
        <v>42538.77243055556</v>
      </c>
      <c r="T1103" s="12">
        <f t="shared" si="89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7">
        <f t="shared" si="85"/>
        <v>5.3125</v>
      </c>
      <c r="P1104" s="8">
        <f>(E1104/L1104)</f>
        <v>17.708333333333332</v>
      </c>
      <c r="Q1104" t="str">
        <f t="shared" si="86"/>
        <v>games</v>
      </c>
      <c r="R1104" t="str">
        <f t="shared" si="87"/>
        <v>video games</v>
      </c>
      <c r="S1104" s="12">
        <f t="shared" si="88"/>
        <v>41577.045428240745</v>
      </c>
      <c r="T1104" s="12">
        <f t="shared" si="89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7">
        <f t="shared" si="85"/>
        <v>1.6199999999999999</v>
      </c>
      <c r="P1105" s="8">
        <f>(E1105/L1105)</f>
        <v>16.2</v>
      </c>
      <c r="Q1105" t="str">
        <f t="shared" si="86"/>
        <v>games</v>
      </c>
      <c r="R1105" t="str">
        <f t="shared" si="87"/>
        <v>video games</v>
      </c>
      <c r="S1105" s="12">
        <f t="shared" si="88"/>
        <v>42479.22210648148</v>
      </c>
      <c r="T1105" s="12">
        <f t="shared" si="89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7">
        <f t="shared" si="85"/>
        <v>4.9516666666666671</v>
      </c>
      <c r="P1106" s="8">
        <f>(E1106/L1106)</f>
        <v>80.297297297297291</v>
      </c>
      <c r="Q1106" t="str">
        <f t="shared" si="86"/>
        <v>games</v>
      </c>
      <c r="R1106" t="str">
        <f t="shared" si="87"/>
        <v>video games</v>
      </c>
      <c r="S1106" s="12">
        <f t="shared" si="88"/>
        <v>41771.40996527778</v>
      </c>
      <c r="T1106" s="12">
        <f t="shared" si="89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7">
        <f t="shared" si="85"/>
        <v>0.159</v>
      </c>
      <c r="P1107" s="8">
        <f>(E1107/L1107)</f>
        <v>71.55</v>
      </c>
      <c r="Q1107" t="str">
        <f t="shared" si="86"/>
        <v>games</v>
      </c>
      <c r="R1107" t="str">
        <f t="shared" si="87"/>
        <v>video games</v>
      </c>
      <c r="S1107" s="12">
        <f t="shared" si="88"/>
        <v>41692.135729166665</v>
      </c>
      <c r="T1107" s="12">
        <f t="shared" si="89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7">
        <f t="shared" si="85"/>
        <v>41.25</v>
      </c>
      <c r="P1108" s="8">
        <f>(E1108/L1108)</f>
        <v>23.571428571428573</v>
      </c>
      <c r="Q1108" t="str">
        <f t="shared" si="86"/>
        <v>games</v>
      </c>
      <c r="R1108" t="str">
        <f t="shared" si="87"/>
        <v>video games</v>
      </c>
      <c r="S1108" s="12">
        <f t="shared" si="88"/>
        <v>40973.740451388891</v>
      </c>
      <c r="T1108" s="12">
        <f t="shared" si="89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7">
        <f t="shared" si="85"/>
        <v>0</v>
      </c>
      <c r="P1109" s="8" t="e">
        <f>(E1109/L1109)</f>
        <v>#DIV/0!</v>
      </c>
      <c r="Q1109" t="str">
        <f t="shared" si="86"/>
        <v>games</v>
      </c>
      <c r="R1109" t="str">
        <f t="shared" si="87"/>
        <v>video games</v>
      </c>
      <c r="S1109" s="12">
        <f t="shared" si="88"/>
        <v>41813.861388888887</v>
      </c>
      <c r="T1109" s="12">
        <f t="shared" si="89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7">
        <f t="shared" si="85"/>
        <v>2.93</v>
      </c>
      <c r="P1110" s="8">
        <f>(E1110/L1110)</f>
        <v>34.88095238095238</v>
      </c>
      <c r="Q1110" t="str">
        <f t="shared" si="86"/>
        <v>games</v>
      </c>
      <c r="R1110" t="str">
        <f t="shared" si="87"/>
        <v>video games</v>
      </c>
      <c r="S1110" s="12">
        <f t="shared" si="88"/>
        <v>40952.636979166666</v>
      </c>
      <c r="T1110" s="12">
        <f t="shared" si="89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7">
        <f t="shared" si="85"/>
        <v>0.44999999999999996</v>
      </c>
      <c r="P1111" s="8">
        <f>(E1111/L1111)</f>
        <v>15</v>
      </c>
      <c r="Q1111" t="str">
        <f t="shared" si="86"/>
        <v>games</v>
      </c>
      <c r="R1111" t="str">
        <f t="shared" si="87"/>
        <v>video games</v>
      </c>
      <c r="S1111" s="12">
        <f t="shared" si="88"/>
        <v>42662.752199074079</v>
      </c>
      <c r="T1111" s="12">
        <f t="shared" si="89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7">
        <f t="shared" si="85"/>
        <v>0.51</v>
      </c>
      <c r="P1112" s="8">
        <f>(E1112/L1112)</f>
        <v>23.181818181818183</v>
      </c>
      <c r="Q1112" t="str">
        <f t="shared" si="86"/>
        <v>games</v>
      </c>
      <c r="R1112" t="str">
        <f t="shared" si="87"/>
        <v>video games</v>
      </c>
      <c r="S1112" s="12">
        <f t="shared" si="88"/>
        <v>41220.933124999996</v>
      </c>
      <c r="T1112" s="12">
        <f t="shared" si="89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7">
        <f t="shared" si="85"/>
        <v>0.04</v>
      </c>
      <c r="P1113" s="8">
        <f>(E1113/L1113)</f>
        <v>1</v>
      </c>
      <c r="Q1113" t="str">
        <f t="shared" si="86"/>
        <v>games</v>
      </c>
      <c r="R1113" t="str">
        <f t="shared" si="87"/>
        <v>video games</v>
      </c>
      <c r="S1113" s="12">
        <f t="shared" si="88"/>
        <v>42347.203587962969</v>
      </c>
      <c r="T1113" s="12">
        <f t="shared" si="89"/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7">
        <f t="shared" si="85"/>
        <v>35.537409090909087</v>
      </c>
      <c r="P1114" s="8">
        <f>(E1114/L1114)</f>
        <v>100.23371794871794</v>
      </c>
      <c r="Q1114" t="str">
        <f t="shared" si="86"/>
        <v>games</v>
      </c>
      <c r="R1114" t="str">
        <f t="shared" si="87"/>
        <v>video games</v>
      </c>
      <c r="S1114" s="12">
        <f t="shared" si="88"/>
        <v>41963.759386574078</v>
      </c>
      <c r="T1114" s="12">
        <f t="shared" si="89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7">
        <f t="shared" si="85"/>
        <v>0.5</v>
      </c>
      <c r="P1115" s="8">
        <f>(E1115/L1115)</f>
        <v>5</v>
      </c>
      <c r="Q1115" t="str">
        <f t="shared" si="86"/>
        <v>games</v>
      </c>
      <c r="R1115" t="str">
        <f t="shared" si="87"/>
        <v>video games</v>
      </c>
      <c r="S1115" s="12">
        <f t="shared" si="88"/>
        <v>41835.977083333331</v>
      </c>
      <c r="T1115" s="12">
        <f t="shared" si="89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7">
        <f t="shared" si="85"/>
        <v>0.16666666666666669</v>
      </c>
      <c r="P1116" s="8">
        <f>(E1116/L1116)</f>
        <v>3.3333333333333335</v>
      </c>
      <c r="Q1116" t="str">
        <f t="shared" si="86"/>
        <v>games</v>
      </c>
      <c r="R1116" t="str">
        <f t="shared" si="87"/>
        <v>video games</v>
      </c>
      <c r="S1116" s="12">
        <f t="shared" si="88"/>
        <v>41526.345914351856</v>
      </c>
      <c r="T1116" s="12">
        <f t="shared" si="89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7">
        <f t="shared" si="85"/>
        <v>0.13250000000000001</v>
      </c>
      <c r="P1117" s="8">
        <f>(E1117/L1117)</f>
        <v>13.25</v>
      </c>
      <c r="Q1117" t="str">
        <f t="shared" si="86"/>
        <v>games</v>
      </c>
      <c r="R1117" t="str">
        <f t="shared" si="87"/>
        <v>video games</v>
      </c>
      <c r="S1117" s="12">
        <f t="shared" si="88"/>
        <v>42429.695543981477</v>
      </c>
      <c r="T1117" s="12">
        <f t="shared" si="89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7">
        <f t="shared" si="85"/>
        <v>3.5704000000000007E-2</v>
      </c>
      <c r="P1118" s="8">
        <f>(E1118/L1118)</f>
        <v>17.852</v>
      </c>
      <c r="Q1118" t="str">
        <f t="shared" si="86"/>
        <v>games</v>
      </c>
      <c r="R1118" t="str">
        <f t="shared" si="87"/>
        <v>video games</v>
      </c>
      <c r="S1118" s="12">
        <f t="shared" si="88"/>
        <v>41009.847314814811</v>
      </c>
      <c r="T1118" s="12">
        <f t="shared" si="89"/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7">
        <f t="shared" si="85"/>
        <v>8.3000000000000007</v>
      </c>
      <c r="P1119" s="8">
        <f>(E1119/L1119)</f>
        <v>10.375</v>
      </c>
      <c r="Q1119" t="str">
        <f t="shared" si="86"/>
        <v>games</v>
      </c>
      <c r="R1119" t="str">
        <f t="shared" si="87"/>
        <v>video games</v>
      </c>
      <c r="S1119" s="12">
        <f t="shared" si="88"/>
        <v>42333.598530092597</v>
      </c>
      <c r="T1119" s="12">
        <f t="shared" si="89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7">
        <f t="shared" si="85"/>
        <v>2.4222222222222221</v>
      </c>
      <c r="P1120" s="8">
        <f>(E1120/L1120)</f>
        <v>36.333333333333336</v>
      </c>
      <c r="Q1120" t="str">
        <f t="shared" si="86"/>
        <v>games</v>
      </c>
      <c r="R1120" t="str">
        <f t="shared" si="87"/>
        <v>video games</v>
      </c>
      <c r="S1120" s="12">
        <f t="shared" si="88"/>
        <v>41704.16642361111</v>
      </c>
      <c r="T1120" s="12">
        <f t="shared" si="89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7">
        <f t="shared" si="85"/>
        <v>0.23809523809523811</v>
      </c>
      <c r="P1121" s="8">
        <f>(E1121/L1121)</f>
        <v>5</v>
      </c>
      <c r="Q1121" t="str">
        <f t="shared" si="86"/>
        <v>games</v>
      </c>
      <c r="R1121" t="str">
        <f t="shared" si="87"/>
        <v>video games</v>
      </c>
      <c r="S1121" s="12">
        <f t="shared" si="88"/>
        <v>41722.792407407411</v>
      </c>
      <c r="T1121" s="12">
        <f t="shared" si="89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7">
        <f t="shared" si="85"/>
        <v>0</v>
      </c>
      <c r="P1122" s="8" t="e">
        <f>(E1122/L1122)</f>
        <v>#DIV/0!</v>
      </c>
      <c r="Q1122" t="str">
        <f t="shared" si="86"/>
        <v>games</v>
      </c>
      <c r="R1122" t="str">
        <f t="shared" si="87"/>
        <v>video games</v>
      </c>
      <c r="S1122" s="12">
        <f t="shared" si="88"/>
        <v>40799.872685185182</v>
      </c>
      <c r="T1122" s="12">
        <f t="shared" si="89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7">
        <f t="shared" si="85"/>
        <v>1.1599999999999999E-2</v>
      </c>
      <c r="P1123" s="8">
        <f>(E1123/L1123)</f>
        <v>5.8</v>
      </c>
      <c r="Q1123" t="str">
        <f t="shared" si="86"/>
        <v>games</v>
      </c>
      <c r="R1123" t="str">
        <f t="shared" si="87"/>
        <v>video games</v>
      </c>
      <c r="S1123" s="12">
        <f t="shared" si="88"/>
        <v>42412.934212962966</v>
      </c>
      <c r="T1123" s="12">
        <f t="shared" si="89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7">
        <f t="shared" si="85"/>
        <v>0</v>
      </c>
      <c r="P1124" s="8" t="e">
        <f>(E1124/L1124)</f>
        <v>#DIV/0!</v>
      </c>
      <c r="Q1124" t="str">
        <f t="shared" si="86"/>
        <v>games</v>
      </c>
      <c r="R1124" t="str">
        <f t="shared" si="87"/>
        <v>video games</v>
      </c>
      <c r="S1124" s="12">
        <f t="shared" si="88"/>
        <v>41410.703993055555</v>
      </c>
      <c r="T1124" s="12">
        <f t="shared" si="89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7">
        <f t="shared" si="85"/>
        <v>0.22</v>
      </c>
      <c r="P1125" s="8">
        <f>(E1125/L1125)</f>
        <v>3.6666666666666665</v>
      </c>
      <c r="Q1125" t="str">
        <f t="shared" si="86"/>
        <v>games</v>
      </c>
      <c r="R1125" t="str">
        <f t="shared" si="87"/>
        <v>video games</v>
      </c>
      <c r="S1125" s="12">
        <f t="shared" si="88"/>
        <v>41718.5237037037</v>
      </c>
      <c r="T1125" s="12">
        <f t="shared" si="89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7">
        <f t="shared" si="85"/>
        <v>0.47222222222222221</v>
      </c>
      <c r="P1126" s="8">
        <f>(E1126/L1126)</f>
        <v>60.714285714285715</v>
      </c>
      <c r="Q1126" t="str">
        <f t="shared" si="86"/>
        <v>games</v>
      </c>
      <c r="R1126" t="str">
        <f t="shared" si="87"/>
        <v>mobile games</v>
      </c>
      <c r="S1126" s="12">
        <f t="shared" si="88"/>
        <v>42094.667256944449</v>
      </c>
      <c r="T1126" s="12">
        <f t="shared" si="89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7">
        <f t="shared" si="85"/>
        <v>0</v>
      </c>
      <c r="P1127" s="8" t="e">
        <f>(E1127/L1127)</f>
        <v>#DIV/0!</v>
      </c>
      <c r="Q1127" t="str">
        <f t="shared" si="86"/>
        <v>games</v>
      </c>
      <c r="R1127" t="str">
        <f t="shared" si="87"/>
        <v>mobile games</v>
      </c>
      <c r="S1127" s="12">
        <f t="shared" si="88"/>
        <v>42212.624189814815</v>
      </c>
      <c r="T1127" s="12">
        <f t="shared" si="89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7">
        <f t="shared" si="85"/>
        <v>0.5</v>
      </c>
      <c r="P1128" s="8">
        <f>(E1128/L1128)</f>
        <v>5</v>
      </c>
      <c r="Q1128" t="str">
        <f t="shared" si="86"/>
        <v>games</v>
      </c>
      <c r="R1128" t="str">
        <f t="shared" si="87"/>
        <v>mobile games</v>
      </c>
      <c r="S1128" s="12">
        <f t="shared" si="88"/>
        <v>42535.327476851846</v>
      </c>
      <c r="T1128" s="12">
        <f t="shared" si="89"/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7">
        <f t="shared" si="85"/>
        <v>1.6714285714285713</v>
      </c>
      <c r="P1129" s="8">
        <f>(E1129/L1129)</f>
        <v>25.434782608695652</v>
      </c>
      <c r="Q1129" t="str">
        <f t="shared" si="86"/>
        <v>games</v>
      </c>
      <c r="R1129" t="str">
        <f t="shared" si="87"/>
        <v>mobile games</v>
      </c>
      <c r="S1129" s="12">
        <f t="shared" si="88"/>
        <v>41926.854166666664</v>
      </c>
      <c r="T1129" s="12">
        <f t="shared" si="89"/>
        <v>41957.895833333328</v>
      </c>
    </row>
    <row r="1130" spans="1:20" ht="15.75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7">
        <f t="shared" si="85"/>
        <v>0.1</v>
      </c>
      <c r="P1130" s="8">
        <f>(E1130/L1130)</f>
        <v>1</v>
      </c>
      <c r="Q1130" t="str">
        <f t="shared" si="86"/>
        <v>games</v>
      </c>
      <c r="R1130" t="str">
        <f t="shared" si="87"/>
        <v>mobile games</v>
      </c>
      <c r="S1130" s="12">
        <f t="shared" si="88"/>
        <v>41828.649502314816</v>
      </c>
      <c r="T1130" s="12">
        <f t="shared" si="89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7">
        <f t="shared" si="85"/>
        <v>0.105</v>
      </c>
      <c r="P1131" s="8">
        <f>(E1131/L1131)</f>
        <v>10.5</v>
      </c>
      <c r="Q1131" t="str">
        <f t="shared" si="86"/>
        <v>games</v>
      </c>
      <c r="R1131" t="str">
        <f t="shared" si="87"/>
        <v>mobile games</v>
      </c>
      <c r="S1131" s="12">
        <f t="shared" si="88"/>
        <v>42496.264965277776</v>
      </c>
      <c r="T1131" s="12">
        <f t="shared" si="89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7">
        <f t="shared" si="85"/>
        <v>0.22</v>
      </c>
      <c r="P1132" s="8">
        <f>(E1132/L1132)</f>
        <v>3.6666666666666665</v>
      </c>
      <c r="Q1132" t="str">
        <f t="shared" si="86"/>
        <v>games</v>
      </c>
      <c r="R1132" t="str">
        <f t="shared" si="87"/>
        <v>mobile games</v>
      </c>
      <c r="S1132" s="12">
        <f t="shared" si="88"/>
        <v>41908.996527777781</v>
      </c>
      <c r="T1132" s="12">
        <f t="shared" si="89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7">
        <f t="shared" si="85"/>
        <v>0</v>
      </c>
      <c r="P1133" s="8" t="e">
        <f>(E1133/L1133)</f>
        <v>#DIV/0!</v>
      </c>
      <c r="Q1133" t="str">
        <f t="shared" si="86"/>
        <v>games</v>
      </c>
      <c r="R1133" t="str">
        <f t="shared" si="87"/>
        <v>mobile games</v>
      </c>
      <c r="S1133" s="12">
        <f t="shared" si="88"/>
        <v>42332.908194444448</v>
      </c>
      <c r="T1133" s="12">
        <f t="shared" si="89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7">
        <f t="shared" si="85"/>
        <v>14.38</v>
      </c>
      <c r="P1134" s="8">
        <f>(E1134/L1134)</f>
        <v>110.61538461538461</v>
      </c>
      <c r="Q1134" t="str">
        <f t="shared" si="86"/>
        <v>games</v>
      </c>
      <c r="R1134" t="str">
        <f t="shared" si="87"/>
        <v>mobile games</v>
      </c>
      <c r="S1134" s="12">
        <f t="shared" si="88"/>
        <v>42706.115405092598</v>
      </c>
      <c r="T1134" s="12">
        <f t="shared" si="89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7">
        <f t="shared" si="85"/>
        <v>0.66666666666666674</v>
      </c>
      <c r="P1135" s="8">
        <f>(E1135/L1135)</f>
        <v>20</v>
      </c>
      <c r="Q1135" t="str">
        <f t="shared" si="86"/>
        <v>games</v>
      </c>
      <c r="R1135" t="str">
        <f t="shared" si="87"/>
        <v>mobile games</v>
      </c>
      <c r="S1135" s="12">
        <f t="shared" si="88"/>
        <v>41821.407187500001</v>
      </c>
      <c r="T1135" s="12">
        <f t="shared" si="89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7">
        <f t="shared" si="85"/>
        <v>4.0000000000000001E-3</v>
      </c>
      <c r="P1136" s="8">
        <f>(E1136/L1136)</f>
        <v>1</v>
      </c>
      <c r="Q1136" t="str">
        <f t="shared" si="86"/>
        <v>games</v>
      </c>
      <c r="R1136" t="str">
        <f t="shared" si="87"/>
        <v>mobile games</v>
      </c>
      <c r="S1136" s="12">
        <f t="shared" si="88"/>
        <v>41958.285046296296</v>
      </c>
      <c r="T1136" s="12">
        <f t="shared" si="89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7">
        <f t="shared" si="85"/>
        <v>5</v>
      </c>
      <c r="P1137" s="8">
        <f>(E1137/L1137)</f>
        <v>50</v>
      </c>
      <c r="Q1137" t="str">
        <f t="shared" si="86"/>
        <v>games</v>
      </c>
      <c r="R1137" t="str">
        <f t="shared" si="87"/>
        <v>mobile games</v>
      </c>
      <c r="S1137" s="12">
        <f t="shared" si="88"/>
        <v>42558.989513888882</v>
      </c>
      <c r="T1137" s="12">
        <f t="shared" si="89"/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7">
        <f t="shared" si="85"/>
        <v>6.4439140811455857</v>
      </c>
      <c r="P1138" s="8">
        <f>(E1138/L1138)</f>
        <v>45</v>
      </c>
      <c r="Q1138" t="str">
        <f t="shared" si="86"/>
        <v>games</v>
      </c>
      <c r="R1138" t="str">
        <f t="shared" si="87"/>
        <v>mobile games</v>
      </c>
      <c r="S1138" s="12">
        <f t="shared" si="88"/>
        <v>42327.671631944439</v>
      </c>
      <c r="T1138" s="12">
        <f t="shared" si="89"/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7">
        <f t="shared" si="85"/>
        <v>39.5</v>
      </c>
      <c r="P1139" s="8">
        <f>(E1139/L1139)</f>
        <v>253.2051282051282</v>
      </c>
      <c r="Q1139" t="str">
        <f t="shared" si="86"/>
        <v>games</v>
      </c>
      <c r="R1139" t="str">
        <f t="shared" si="87"/>
        <v>mobile games</v>
      </c>
      <c r="S1139" s="12">
        <f t="shared" si="88"/>
        <v>42453.819687499999</v>
      </c>
      <c r="T1139" s="12">
        <f t="shared" si="89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7">
        <f t="shared" si="85"/>
        <v>0.35714285714285715</v>
      </c>
      <c r="P1140" s="8">
        <f>(E1140/L1140)</f>
        <v>31.25</v>
      </c>
      <c r="Q1140" t="str">
        <f t="shared" si="86"/>
        <v>games</v>
      </c>
      <c r="R1140" t="str">
        <f t="shared" si="87"/>
        <v>mobile games</v>
      </c>
      <c r="S1140" s="12">
        <f t="shared" si="88"/>
        <v>42736.9066087963</v>
      </c>
      <c r="T1140" s="12">
        <f t="shared" si="89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7">
        <f t="shared" si="85"/>
        <v>6.25E-2</v>
      </c>
      <c r="P1141" s="8">
        <f>(E1141/L1141)</f>
        <v>5</v>
      </c>
      <c r="Q1141" t="str">
        <f t="shared" si="86"/>
        <v>games</v>
      </c>
      <c r="R1141" t="str">
        <f t="shared" si="87"/>
        <v>mobile games</v>
      </c>
      <c r="S1141" s="12">
        <f t="shared" si="88"/>
        <v>41975.347523148142</v>
      </c>
      <c r="T1141" s="12">
        <f t="shared" si="89"/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7">
        <f t="shared" si="85"/>
        <v>0</v>
      </c>
      <c r="P1142" s="8" t="e">
        <f>(E1142/L1142)</f>
        <v>#DIV/0!</v>
      </c>
      <c r="Q1142" t="str">
        <f t="shared" si="86"/>
        <v>games</v>
      </c>
      <c r="R1142" t="str">
        <f t="shared" si="87"/>
        <v>mobile games</v>
      </c>
      <c r="S1142" s="12">
        <f t="shared" si="88"/>
        <v>42192.462048611109</v>
      </c>
      <c r="T1142" s="12">
        <f t="shared" si="89"/>
        <v>42222.462048611109</v>
      </c>
    </row>
    <row r="1143" spans="1:20" ht="15.75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7">
        <f t="shared" si="85"/>
        <v>0</v>
      </c>
      <c r="P1143" s="8" t="e">
        <f>(E1143/L1143)</f>
        <v>#DIV/0!</v>
      </c>
      <c r="Q1143" t="str">
        <f t="shared" si="86"/>
        <v>games</v>
      </c>
      <c r="R1143" t="str">
        <f t="shared" si="87"/>
        <v>mobile games</v>
      </c>
      <c r="S1143" s="12">
        <f t="shared" si="88"/>
        <v>42164.699652777781</v>
      </c>
      <c r="T1143" s="12">
        <f t="shared" si="89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7">
        <f t="shared" si="85"/>
        <v>0</v>
      </c>
      <c r="P1144" s="8" t="e">
        <f>(E1144/L1144)</f>
        <v>#DIV/0!</v>
      </c>
      <c r="Q1144" t="str">
        <f t="shared" si="86"/>
        <v>games</v>
      </c>
      <c r="R1144" t="str">
        <f t="shared" si="87"/>
        <v>mobile games</v>
      </c>
      <c r="S1144" s="12">
        <f t="shared" si="88"/>
        <v>42022.006099537044</v>
      </c>
      <c r="T1144" s="12">
        <f t="shared" si="89"/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7">
        <f t="shared" si="85"/>
        <v>0.41333333333333333</v>
      </c>
      <c r="P1145" s="8">
        <f>(E1145/L1145)</f>
        <v>23.25</v>
      </c>
      <c r="Q1145" t="str">
        <f t="shared" si="86"/>
        <v>games</v>
      </c>
      <c r="R1145" t="str">
        <f t="shared" si="87"/>
        <v>mobile games</v>
      </c>
      <c r="S1145" s="12">
        <f t="shared" si="88"/>
        <v>42325.19358796296</v>
      </c>
      <c r="T1145" s="12">
        <f t="shared" si="89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7">
        <f t="shared" si="85"/>
        <v>0</v>
      </c>
      <c r="P1146" s="8" t="e">
        <f>(E1146/L1146)</f>
        <v>#DIV/0!</v>
      </c>
      <c r="Q1146" t="str">
        <f t="shared" si="86"/>
        <v>food</v>
      </c>
      <c r="R1146" t="str">
        <f t="shared" si="87"/>
        <v>food trucks</v>
      </c>
      <c r="S1146" s="12">
        <f t="shared" si="88"/>
        <v>42093.181944444441</v>
      </c>
      <c r="T1146" s="12">
        <f t="shared" si="89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7">
        <f t="shared" si="85"/>
        <v>0.125</v>
      </c>
      <c r="P1147" s="8">
        <f>(E1147/L1147)</f>
        <v>100</v>
      </c>
      <c r="Q1147" t="str">
        <f t="shared" si="86"/>
        <v>food</v>
      </c>
      <c r="R1147" t="str">
        <f t="shared" si="87"/>
        <v>food trucks</v>
      </c>
      <c r="S1147" s="12">
        <f t="shared" si="88"/>
        <v>41854.747592592597</v>
      </c>
      <c r="T1147" s="12">
        <f t="shared" si="89"/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7">
        <f t="shared" si="85"/>
        <v>8.8333333333333339</v>
      </c>
      <c r="P1148" s="8">
        <f>(E1148/L1148)</f>
        <v>44.166666666666664</v>
      </c>
      <c r="Q1148" t="str">
        <f t="shared" si="86"/>
        <v>food</v>
      </c>
      <c r="R1148" t="str">
        <f t="shared" si="87"/>
        <v>food trucks</v>
      </c>
      <c r="S1148" s="12">
        <f t="shared" si="88"/>
        <v>41723.9533912037</v>
      </c>
      <c r="T1148" s="12">
        <f t="shared" si="89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7">
        <f t="shared" si="85"/>
        <v>0</v>
      </c>
      <c r="P1149" s="8" t="e">
        <f>(E1149/L1149)</f>
        <v>#DIV/0!</v>
      </c>
      <c r="Q1149" t="str">
        <f t="shared" si="86"/>
        <v>food</v>
      </c>
      <c r="R1149" t="str">
        <f t="shared" si="87"/>
        <v>food trucks</v>
      </c>
      <c r="S1149" s="12">
        <f t="shared" si="88"/>
        <v>41871.972025462965</v>
      </c>
      <c r="T1149" s="12">
        <f t="shared" si="89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7">
        <f t="shared" si="85"/>
        <v>0.48666666666666669</v>
      </c>
      <c r="P1150" s="8">
        <f>(E1150/L1150)</f>
        <v>24.333333333333332</v>
      </c>
      <c r="Q1150" t="str">
        <f t="shared" si="86"/>
        <v>food</v>
      </c>
      <c r="R1150" t="str">
        <f t="shared" si="87"/>
        <v>food trucks</v>
      </c>
      <c r="S1150" s="12">
        <f t="shared" si="88"/>
        <v>42675.171076388884</v>
      </c>
      <c r="T1150" s="12">
        <f t="shared" si="89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7">
        <f t="shared" si="85"/>
        <v>0.15</v>
      </c>
      <c r="P1151" s="8">
        <f>(E1151/L1151)</f>
        <v>37.5</v>
      </c>
      <c r="Q1151" t="str">
        <f t="shared" si="86"/>
        <v>food</v>
      </c>
      <c r="R1151" t="str">
        <f t="shared" si="87"/>
        <v>food trucks</v>
      </c>
      <c r="S1151" s="12">
        <f t="shared" si="88"/>
        <v>42507.71025462963</v>
      </c>
      <c r="T1151" s="12">
        <f t="shared" si="89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7">
        <f t="shared" si="85"/>
        <v>10.08</v>
      </c>
      <c r="P1152" s="8">
        <f>(E1152/L1152)</f>
        <v>42</v>
      </c>
      <c r="Q1152" t="str">
        <f t="shared" si="86"/>
        <v>food</v>
      </c>
      <c r="R1152" t="str">
        <f t="shared" si="87"/>
        <v>food trucks</v>
      </c>
      <c r="S1152" s="12">
        <f t="shared" si="88"/>
        <v>42317.954571759255</v>
      </c>
      <c r="T1152" s="12">
        <f t="shared" si="89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7">
        <f t="shared" si="85"/>
        <v>0</v>
      </c>
      <c r="P1153" s="8" t="e">
        <f>(E1153/L1153)</f>
        <v>#DIV/0!</v>
      </c>
      <c r="Q1153" t="str">
        <f t="shared" si="86"/>
        <v>food</v>
      </c>
      <c r="R1153" t="str">
        <f t="shared" si="87"/>
        <v>food trucks</v>
      </c>
      <c r="S1153" s="12">
        <f t="shared" si="88"/>
        <v>42224.102581018517</v>
      </c>
      <c r="T1153" s="12">
        <f t="shared" si="89"/>
        <v>42254.102581018517</v>
      </c>
    </row>
    <row r="1154" spans="1:20" ht="15.75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7">
        <f t="shared" si="85"/>
        <v>5.6937500000000005</v>
      </c>
      <c r="P1154" s="8">
        <f>(E1154/L1154)</f>
        <v>60.733333333333334</v>
      </c>
      <c r="Q1154" t="str">
        <f t="shared" si="86"/>
        <v>food</v>
      </c>
      <c r="R1154" t="str">
        <f t="shared" si="87"/>
        <v>food trucks</v>
      </c>
      <c r="S1154" s="12">
        <f t="shared" si="88"/>
        <v>42109.709629629629</v>
      </c>
      <c r="T1154" s="12">
        <f t="shared" si="89"/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7">
        <f t="shared" ref="O1155:O1218" si="90">((E1155/D1155)*100)</f>
        <v>0.625</v>
      </c>
      <c r="P1155" s="8">
        <f>(E1155/L1155)</f>
        <v>50</v>
      </c>
      <c r="Q1155" t="str">
        <f t="shared" ref="Q1155:Q1218" si="91">LEFT(N1155,FIND("/",N1155)-1)</f>
        <v>food</v>
      </c>
      <c r="R1155" t="str">
        <f t="shared" ref="R1155:R1218" si="92">RIGHT(N1155,LEN(N1155)-FIND("/",N1155))</f>
        <v>food trucks</v>
      </c>
      <c r="S1155" s="12">
        <f t="shared" ref="S1155:S1218" si="93">(((J1155/60)/60)/24)+DATE(1970,1,1)</f>
        <v>42143.714178240742</v>
      </c>
      <c r="T1155" s="12">
        <f t="shared" ref="T1155:T1218" si="94">(((I1155/60)/60)/24)+DATE(1970,1,1)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7">
        <f t="shared" si="90"/>
        <v>6.5</v>
      </c>
      <c r="P1156" s="8">
        <f>(E1156/L1156)</f>
        <v>108.33333333333333</v>
      </c>
      <c r="Q1156" t="str">
        <f t="shared" si="91"/>
        <v>food</v>
      </c>
      <c r="R1156" t="str">
        <f t="shared" si="92"/>
        <v>food trucks</v>
      </c>
      <c r="S1156" s="12">
        <f t="shared" si="93"/>
        <v>42223.108865740738</v>
      </c>
      <c r="T1156" s="12">
        <f t="shared" si="94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7">
        <f t="shared" si="90"/>
        <v>0.752</v>
      </c>
      <c r="P1157" s="8">
        <f>(E1157/L1157)</f>
        <v>23.5</v>
      </c>
      <c r="Q1157" t="str">
        <f t="shared" si="91"/>
        <v>food</v>
      </c>
      <c r="R1157" t="str">
        <f t="shared" si="92"/>
        <v>food trucks</v>
      </c>
      <c r="S1157" s="12">
        <f t="shared" si="93"/>
        <v>41835.763981481483</v>
      </c>
      <c r="T1157" s="12">
        <f t="shared" si="94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7">
        <f t="shared" si="90"/>
        <v>0</v>
      </c>
      <c r="P1158" s="8" t="e">
        <f>(E1158/L1158)</f>
        <v>#DIV/0!</v>
      </c>
      <c r="Q1158" t="str">
        <f t="shared" si="91"/>
        <v>food</v>
      </c>
      <c r="R1158" t="str">
        <f t="shared" si="92"/>
        <v>food trucks</v>
      </c>
      <c r="S1158" s="12">
        <f t="shared" si="93"/>
        <v>42029.07131944444</v>
      </c>
      <c r="T1158" s="12">
        <f t="shared" si="94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7">
        <f t="shared" si="90"/>
        <v>1.51</v>
      </c>
      <c r="P1159" s="8">
        <f>(E1159/L1159)</f>
        <v>50.333333333333336</v>
      </c>
      <c r="Q1159" t="str">
        <f t="shared" si="91"/>
        <v>food</v>
      </c>
      <c r="R1159" t="str">
        <f t="shared" si="92"/>
        <v>food trucks</v>
      </c>
      <c r="S1159" s="12">
        <f t="shared" si="93"/>
        <v>41918.628240740742</v>
      </c>
      <c r="T1159" s="12">
        <f t="shared" si="94"/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7">
        <f t="shared" si="90"/>
        <v>0.46666666666666673</v>
      </c>
      <c r="P1160" s="8">
        <f>(E1160/L1160)</f>
        <v>11.666666666666666</v>
      </c>
      <c r="Q1160" t="str">
        <f t="shared" si="91"/>
        <v>food</v>
      </c>
      <c r="R1160" t="str">
        <f t="shared" si="92"/>
        <v>food trucks</v>
      </c>
      <c r="S1160" s="12">
        <f t="shared" si="93"/>
        <v>41952.09175925926</v>
      </c>
      <c r="T1160" s="12">
        <f t="shared" si="94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7">
        <f t="shared" si="90"/>
        <v>0</v>
      </c>
      <c r="P1161" s="8" t="e">
        <f>(E1161/L1161)</f>
        <v>#DIV/0!</v>
      </c>
      <c r="Q1161" t="str">
        <f t="shared" si="91"/>
        <v>food</v>
      </c>
      <c r="R1161" t="str">
        <f t="shared" si="92"/>
        <v>food trucks</v>
      </c>
      <c r="S1161" s="12">
        <f t="shared" si="93"/>
        <v>42154.726446759261</v>
      </c>
      <c r="T1161" s="12">
        <f t="shared" si="94"/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7">
        <f t="shared" si="90"/>
        <v>3.85</v>
      </c>
      <c r="P1162" s="8">
        <f>(E1162/L1162)</f>
        <v>60.789473684210527</v>
      </c>
      <c r="Q1162" t="str">
        <f t="shared" si="91"/>
        <v>food</v>
      </c>
      <c r="R1162" t="str">
        <f t="shared" si="92"/>
        <v>food trucks</v>
      </c>
      <c r="S1162" s="12">
        <f t="shared" si="93"/>
        <v>42061.154930555553</v>
      </c>
      <c r="T1162" s="12">
        <f t="shared" si="94"/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7">
        <f t="shared" si="90"/>
        <v>0</v>
      </c>
      <c r="P1163" s="8" t="e">
        <f>(E1163/L1163)</f>
        <v>#DIV/0!</v>
      </c>
      <c r="Q1163" t="str">
        <f t="shared" si="91"/>
        <v>food</v>
      </c>
      <c r="R1163" t="str">
        <f t="shared" si="92"/>
        <v>food trucks</v>
      </c>
      <c r="S1163" s="12">
        <f t="shared" si="93"/>
        <v>42122.629502314812</v>
      </c>
      <c r="T1163" s="12">
        <f t="shared" si="94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7">
        <f t="shared" si="90"/>
        <v>5.8333333333333341E-2</v>
      </c>
      <c r="P1164" s="8">
        <f>(E1164/L1164)</f>
        <v>17.5</v>
      </c>
      <c r="Q1164" t="str">
        <f t="shared" si="91"/>
        <v>food</v>
      </c>
      <c r="R1164" t="str">
        <f t="shared" si="92"/>
        <v>food trucks</v>
      </c>
      <c r="S1164" s="12">
        <f t="shared" si="93"/>
        <v>41876.683611111112</v>
      </c>
      <c r="T1164" s="12">
        <f t="shared" si="94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7">
        <f t="shared" si="90"/>
        <v>0</v>
      </c>
      <c r="P1165" s="8" t="e">
        <f>(E1165/L1165)</f>
        <v>#DIV/0!</v>
      </c>
      <c r="Q1165" t="str">
        <f t="shared" si="91"/>
        <v>food</v>
      </c>
      <c r="R1165" t="str">
        <f t="shared" si="92"/>
        <v>food trucks</v>
      </c>
      <c r="S1165" s="12">
        <f t="shared" si="93"/>
        <v>41830.723611111112</v>
      </c>
      <c r="T1165" s="12">
        <f t="shared" si="94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7">
        <f t="shared" si="90"/>
        <v>0</v>
      </c>
      <c r="P1166" s="8" t="e">
        <f>(E1166/L1166)</f>
        <v>#DIV/0!</v>
      </c>
      <c r="Q1166" t="str">
        <f t="shared" si="91"/>
        <v>food</v>
      </c>
      <c r="R1166" t="str">
        <f t="shared" si="92"/>
        <v>food trucks</v>
      </c>
      <c r="S1166" s="12">
        <f t="shared" si="93"/>
        <v>42509.724328703705</v>
      </c>
      <c r="T1166" s="12">
        <f t="shared" si="94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7">
        <f t="shared" si="90"/>
        <v>20.705000000000002</v>
      </c>
      <c r="P1167" s="8">
        <f>(E1167/L1167)</f>
        <v>82.82</v>
      </c>
      <c r="Q1167" t="str">
        <f t="shared" si="91"/>
        <v>food</v>
      </c>
      <c r="R1167" t="str">
        <f t="shared" si="92"/>
        <v>food trucks</v>
      </c>
      <c r="S1167" s="12">
        <f t="shared" si="93"/>
        <v>41792.214467592588</v>
      </c>
      <c r="T1167" s="12">
        <f t="shared" si="94"/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7">
        <f t="shared" si="90"/>
        <v>19.139999999999997</v>
      </c>
      <c r="P1168" s="8">
        <f>(E1168/L1168)</f>
        <v>358.875</v>
      </c>
      <c r="Q1168" t="str">
        <f t="shared" si="91"/>
        <v>food</v>
      </c>
      <c r="R1168" t="str">
        <f t="shared" si="92"/>
        <v>food trucks</v>
      </c>
      <c r="S1168" s="12">
        <f t="shared" si="93"/>
        <v>42150.485439814816</v>
      </c>
      <c r="T1168" s="12">
        <f t="shared" si="94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7">
        <f t="shared" si="90"/>
        <v>1.6316666666666666</v>
      </c>
      <c r="P1169" s="8">
        <f>(E1169/L1169)</f>
        <v>61.1875</v>
      </c>
      <c r="Q1169" t="str">
        <f t="shared" si="91"/>
        <v>food</v>
      </c>
      <c r="R1169" t="str">
        <f t="shared" si="92"/>
        <v>food trucks</v>
      </c>
      <c r="S1169" s="12">
        <f t="shared" si="93"/>
        <v>41863.734895833331</v>
      </c>
      <c r="T1169" s="12">
        <f t="shared" si="94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7">
        <f t="shared" si="90"/>
        <v>5.6666666666666661</v>
      </c>
      <c r="P1170" s="8">
        <f>(E1170/L1170)</f>
        <v>340</v>
      </c>
      <c r="Q1170" t="str">
        <f t="shared" si="91"/>
        <v>food</v>
      </c>
      <c r="R1170" t="str">
        <f t="shared" si="92"/>
        <v>food trucks</v>
      </c>
      <c r="S1170" s="12">
        <f t="shared" si="93"/>
        <v>42605.053993055553</v>
      </c>
      <c r="T1170" s="12">
        <f t="shared" si="94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7">
        <f t="shared" si="90"/>
        <v>0.16999999999999998</v>
      </c>
      <c r="P1171" s="8">
        <f>(E1171/L1171)</f>
        <v>5.666666666666667</v>
      </c>
      <c r="Q1171" t="str">
        <f t="shared" si="91"/>
        <v>food</v>
      </c>
      <c r="R1171" t="str">
        <f t="shared" si="92"/>
        <v>food trucks</v>
      </c>
      <c r="S1171" s="12">
        <f t="shared" si="93"/>
        <v>42027.353738425925</v>
      </c>
      <c r="T1171" s="12">
        <f t="shared" si="94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7">
        <f t="shared" si="90"/>
        <v>0.4</v>
      </c>
      <c r="P1172" s="8">
        <f>(E1172/L1172)</f>
        <v>50</v>
      </c>
      <c r="Q1172" t="str">
        <f t="shared" si="91"/>
        <v>food</v>
      </c>
      <c r="R1172" t="str">
        <f t="shared" si="92"/>
        <v>food trucks</v>
      </c>
      <c r="S1172" s="12">
        <f t="shared" si="93"/>
        <v>42124.893182870372</v>
      </c>
      <c r="T1172" s="12">
        <f t="shared" si="94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7">
        <f t="shared" si="90"/>
        <v>0.1</v>
      </c>
      <c r="P1173" s="8">
        <f>(E1173/L1173)</f>
        <v>25</v>
      </c>
      <c r="Q1173" t="str">
        <f t="shared" si="91"/>
        <v>food</v>
      </c>
      <c r="R1173" t="str">
        <f t="shared" si="92"/>
        <v>food trucks</v>
      </c>
      <c r="S1173" s="12">
        <f t="shared" si="93"/>
        <v>41938.804710648146</v>
      </c>
      <c r="T1173" s="12">
        <f t="shared" si="94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7">
        <f t="shared" si="90"/>
        <v>0</v>
      </c>
      <c r="P1174" s="8" t="e">
        <f>(E1174/L1174)</f>
        <v>#DIV/0!</v>
      </c>
      <c r="Q1174" t="str">
        <f t="shared" si="91"/>
        <v>food</v>
      </c>
      <c r="R1174" t="str">
        <f t="shared" si="92"/>
        <v>food trucks</v>
      </c>
      <c r="S1174" s="12">
        <f t="shared" si="93"/>
        <v>41841.682314814818</v>
      </c>
      <c r="T1174" s="12">
        <f t="shared" si="94"/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7">
        <f t="shared" si="90"/>
        <v>2.4E-2</v>
      </c>
      <c r="P1175" s="8">
        <f>(E1175/L1175)</f>
        <v>30</v>
      </c>
      <c r="Q1175" t="str">
        <f t="shared" si="91"/>
        <v>food</v>
      </c>
      <c r="R1175" t="str">
        <f t="shared" si="92"/>
        <v>food trucks</v>
      </c>
      <c r="S1175" s="12">
        <f t="shared" si="93"/>
        <v>42184.185844907406</v>
      </c>
      <c r="T1175" s="12">
        <f t="shared" si="94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7">
        <f t="shared" si="90"/>
        <v>5.9066666666666672</v>
      </c>
      <c r="P1176" s="8">
        <f>(E1176/L1176)</f>
        <v>46.631578947368418</v>
      </c>
      <c r="Q1176" t="str">
        <f t="shared" si="91"/>
        <v>food</v>
      </c>
      <c r="R1176" t="str">
        <f t="shared" si="92"/>
        <v>food trucks</v>
      </c>
      <c r="S1176" s="12">
        <f t="shared" si="93"/>
        <v>42468.84174768519</v>
      </c>
      <c r="T1176" s="12">
        <f t="shared" si="94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7">
        <f t="shared" si="90"/>
        <v>2.9250000000000003</v>
      </c>
      <c r="P1177" s="8">
        <f>(E1177/L1177)</f>
        <v>65</v>
      </c>
      <c r="Q1177" t="str">
        <f t="shared" si="91"/>
        <v>food</v>
      </c>
      <c r="R1177" t="str">
        <f t="shared" si="92"/>
        <v>food trucks</v>
      </c>
      <c r="S1177" s="12">
        <f t="shared" si="93"/>
        <v>42170.728460648148</v>
      </c>
      <c r="T1177" s="12">
        <f t="shared" si="94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7">
        <f t="shared" si="90"/>
        <v>5.7142857142857143E-3</v>
      </c>
      <c r="P1178" s="8">
        <f>(E1178/L1178)</f>
        <v>10</v>
      </c>
      <c r="Q1178" t="str">
        <f t="shared" si="91"/>
        <v>food</v>
      </c>
      <c r="R1178" t="str">
        <f t="shared" si="92"/>
        <v>food trucks</v>
      </c>
      <c r="S1178" s="12">
        <f t="shared" si="93"/>
        <v>42746.019652777773</v>
      </c>
      <c r="T1178" s="12">
        <f t="shared" si="94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7">
        <f t="shared" si="90"/>
        <v>0</v>
      </c>
      <c r="P1179" s="8" t="e">
        <f>(E1179/L1179)</f>
        <v>#DIV/0!</v>
      </c>
      <c r="Q1179" t="str">
        <f t="shared" si="91"/>
        <v>food</v>
      </c>
      <c r="R1179" t="str">
        <f t="shared" si="92"/>
        <v>food trucks</v>
      </c>
      <c r="S1179" s="12">
        <f t="shared" si="93"/>
        <v>41897.660833333335</v>
      </c>
      <c r="T1179" s="12">
        <f t="shared" si="94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7">
        <f t="shared" si="90"/>
        <v>6.6666666666666671E-3</v>
      </c>
      <c r="P1180" s="8">
        <f>(E1180/L1180)</f>
        <v>5</v>
      </c>
      <c r="Q1180" t="str">
        <f t="shared" si="91"/>
        <v>food</v>
      </c>
      <c r="R1180" t="str">
        <f t="shared" si="92"/>
        <v>food trucks</v>
      </c>
      <c r="S1180" s="12">
        <f t="shared" si="93"/>
        <v>41837.905694444446</v>
      </c>
      <c r="T1180" s="12">
        <f t="shared" si="94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7">
        <f t="shared" si="90"/>
        <v>5.3333333333333339</v>
      </c>
      <c r="P1181" s="8">
        <f>(E1181/L1181)</f>
        <v>640</v>
      </c>
      <c r="Q1181" t="str">
        <f t="shared" si="91"/>
        <v>food</v>
      </c>
      <c r="R1181" t="str">
        <f t="shared" si="92"/>
        <v>food trucks</v>
      </c>
      <c r="S1181" s="12">
        <f t="shared" si="93"/>
        <v>42275.720219907409</v>
      </c>
      <c r="T1181" s="12">
        <f t="shared" si="94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7">
        <f t="shared" si="90"/>
        <v>11.75</v>
      </c>
      <c r="P1182" s="8">
        <f>(E1182/L1182)</f>
        <v>69.117647058823536</v>
      </c>
      <c r="Q1182" t="str">
        <f t="shared" si="91"/>
        <v>food</v>
      </c>
      <c r="R1182" t="str">
        <f t="shared" si="92"/>
        <v>food trucks</v>
      </c>
      <c r="S1182" s="12">
        <f t="shared" si="93"/>
        <v>41781.806875000002</v>
      </c>
      <c r="T1182" s="12">
        <f t="shared" si="94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7">
        <f t="shared" si="90"/>
        <v>8.0000000000000002E-3</v>
      </c>
      <c r="P1183" s="8">
        <f>(E1183/L1183)</f>
        <v>1.3333333333333333</v>
      </c>
      <c r="Q1183" t="str">
        <f t="shared" si="91"/>
        <v>food</v>
      </c>
      <c r="R1183" t="str">
        <f t="shared" si="92"/>
        <v>food trucks</v>
      </c>
      <c r="S1183" s="12">
        <f t="shared" si="93"/>
        <v>42034.339363425926</v>
      </c>
      <c r="T1183" s="12">
        <f t="shared" si="94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7">
        <f t="shared" si="90"/>
        <v>4.2</v>
      </c>
      <c r="P1184" s="8">
        <f>(E1184/L1184)</f>
        <v>10.5</v>
      </c>
      <c r="Q1184" t="str">
        <f t="shared" si="91"/>
        <v>food</v>
      </c>
      <c r="R1184" t="str">
        <f t="shared" si="92"/>
        <v>food trucks</v>
      </c>
      <c r="S1184" s="12">
        <f t="shared" si="93"/>
        <v>42728.827407407407</v>
      </c>
      <c r="T1184" s="12">
        <f t="shared" si="94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7">
        <f t="shared" si="90"/>
        <v>4</v>
      </c>
      <c r="P1185" s="8">
        <f>(E1185/L1185)</f>
        <v>33.333333333333336</v>
      </c>
      <c r="Q1185" t="str">
        <f t="shared" si="91"/>
        <v>food</v>
      </c>
      <c r="R1185" t="str">
        <f t="shared" si="92"/>
        <v>food trucks</v>
      </c>
      <c r="S1185" s="12">
        <f t="shared" si="93"/>
        <v>42656.86137731481</v>
      </c>
      <c r="T1185" s="12">
        <f t="shared" si="94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7">
        <f t="shared" si="90"/>
        <v>104.93636363636362</v>
      </c>
      <c r="P1186" s="8">
        <f>(E1186/L1186)</f>
        <v>61.562666666666665</v>
      </c>
      <c r="Q1186" t="str">
        <f t="shared" si="91"/>
        <v>photography</v>
      </c>
      <c r="R1186" t="str">
        <f t="shared" si="92"/>
        <v>photobooks</v>
      </c>
      <c r="S1186" s="12">
        <f t="shared" si="93"/>
        <v>42741.599664351852</v>
      </c>
      <c r="T1186" s="12">
        <f t="shared" si="94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7">
        <f t="shared" si="90"/>
        <v>105.44</v>
      </c>
      <c r="P1187" s="8">
        <f>(E1187/L1187)</f>
        <v>118.73873873873873</v>
      </c>
      <c r="Q1187" t="str">
        <f t="shared" si="91"/>
        <v>photography</v>
      </c>
      <c r="R1187" t="str">
        <f t="shared" si="92"/>
        <v>photobooks</v>
      </c>
      <c r="S1187" s="12">
        <f t="shared" si="93"/>
        <v>42130.865150462967</v>
      </c>
      <c r="T1187" s="12">
        <f t="shared" si="94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7">
        <f t="shared" si="90"/>
        <v>106.73333333333332</v>
      </c>
      <c r="P1188" s="8">
        <f>(E1188/L1188)</f>
        <v>65.081300813008127</v>
      </c>
      <c r="Q1188" t="str">
        <f t="shared" si="91"/>
        <v>photography</v>
      </c>
      <c r="R1188" t="str">
        <f t="shared" si="92"/>
        <v>photobooks</v>
      </c>
      <c r="S1188" s="12">
        <f t="shared" si="93"/>
        <v>42123.86336805555</v>
      </c>
      <c r="T1188" s="12">
        <f t="shared" si="94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7">
        <f t="shared" si="90"/>
        <v>104.12571428571428</v>
      </c>
      <c r="P1189" s="8">
        <f>(E1189/L1189)</f>
        <v>130.15714285714284</v>
      </c>
      <c r="Q1189" t="str">
        <f t="shared" si="91"/>
        <v>photography</v>
      </c>
      <c r="R1189" t="str">
        <f t="shared" si="92"/>
        <v>photobooks</v>
      </c>
      <c r="S1189" s="12">
        <f t="shared" si="93"/>
        <v>42109.894942129627</v>
      </c>
      <c r="T1189" s="12">
        <f t="shared" si="94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7">
        <f t="shared" si="90"/>
        <v>160.54999999999998</v>
      </c>
      <c r="P1190" s="8">
        <f>(E1190/L1190)</f>
        <v>37.776470588235291</v>
      </c>
      <c r="Q1190" t="str">
        <f t="shared" si="91"/>
        <v>photography</v>
      </c>
      <c r="R1190" t="str">
        <f t="shared" si="92"/>
        <v>photobooks</v>
      </c>
      <c r="S1190" s="12">
        <f t="shared" si="93"/>
        <v>42711.700694444444</v>
      </c>
      <c r="T1190" s="12">
        <f t="shared" si="94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7">
        <f t="shared" si="90"/>
        <v>107.77777777777777</v>
      </c>
      <c r="P1191" s="8">
        <f>(E1191/L1191)</f>
        <v>112.79069767441861</v>
      </c>
      <c r="Q1191" t="str">
        <f t="shared" si="91"/>
        <v>photography</v>
      </c>
      <c r="R1191" t="str">
        <f t="shared" si="92"/>
        <v>photobooks</v>
      </c>
      <c r="S1191" s="12">
        <f t="shared" si="93"/>
        <v>42529.979108796295</v>
      </c>
      <c r="T1191" s="12">
        <f t="shared" si="94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7">
        <f t="shared" si="90"/>
        <v>135</v>
      </c>
      <c r="P1192" s="8">
        <f>(E1192/L1192)</f>
        <v>51.92307692307692</v>
      </c>
      <c r="Q1192" t="str">
        <f t="shared" si="91"/>
        <v>photography</v>
      </c>
      <c r="R1192" t="str">
        <f t="shared" si="92"/>
        <v>photobooks</v>
      </c>
      <c r="S1192" s="12">
        <f t="shared" si="93"/>
        <v>41852.665798611109</v>
      </c>
      <c r="T1192" s="12">
        <f t="shared" si="94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7">
        <f t="shared" si="90"/>
        <v>109.07407407407408</v>
      </c>
      <c r="P1193" s="8">
        <f>(E1193/L1193)</f>
        <v>89.242424242424249</v>
      </c>
      <c r="Q1193" t="str">
        <f t="shared" si="91"/>
        <v>photography</v>
      </c>
      <c r="R1193" t="str">
        <f t="shared" si="92"/>
        <v>photobooks</v>
      </c>
      <c r="S1193" s="12">
        <f t="shared" si="93"/>
        <v>42419.603703703702</v>
      </c>
      <c r="T1193" s="12">
        <f t="shared" si="94"/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7">
        <f t="shared" si="90"/>
        <v>290</v>
      </c>
      <c r="P1194" s="8">
        <f>(E1194/L1194)</f>
        <v>19.333333333333332</v>
      </c>
      <c r="Q1194" t="str">
        <f t="shared" si="91"/>
        <v>photography</v>
      </c>
      <c r="R1194" t="str">
        <f t="shared" si="92"/>
        <v>photobooks</v>
      </c>
      <c r="S1194" s="12">
        <f t="shared" si="93"/>
        <v>42747.506689814814</v>
      </c>
      <c r="T1194" s="12">
        <f t="shared" si="94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7">
        <f t="shared" si="90"/>
        <v>103.95714285714286</v>
      </c>
      <c r="P1195" s="8">
        <f>(E1195/L1195)</f>
        <v>79.967032967032964</v>
      </c>
      <c r="Q1195" t="str">
        <f t="shared" si="91"/>
        <v>photography</v>
      </c>
      <c r="R1195" t="str">
        <f t="shared" si="92"/>
        <v>photobooks</v>
      </c>
      <c r="S1195" s="12">
        <f t="shared" si="93"/>
        <v>42409.776076388895</v>
      </c>
      <c r="T1195" s="12">
        <f t="shared" si="94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7">
        <f t="shared" si="90"/>
        <v>322.24</v>
      </c>
      <c r="P1196" s="8">
        <f>(E1196/L1196)</f>
        <v>56.414565826330531</v>
      </c>
      <c r="Q1196" t="str">
        <f t="shared" si="91"/>
        <v>photography</v>
      </c>
      <c r="R1196" t="str">
        <f t="shared" si="92"/>
        <v>photobooks</v>
      </c>
      <c r="S1196" s="12">
        <f t="shared" si="93"/>
        <v>42072.488182870366</v>
      </c>
      <c r="T1196" s="12">
        <f t="shared" si="94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7">
        <f t="shared" si="90"/>
        <v>135</v>
      </c>
      <c r="P1197" s="8">
        <f>(E1197/L1197)</f>
        <v>79.411764705882348</v>
      </c>
      <c r="Q1197" t="str">
        <f t="shared" si="91"/>
        <v>photography</v>
      </c>
      <c r="R1197" t="str">
        <f t="shared" si="92"/>
        <v>photobooks</v>
      </c>
      <c r="S1197" s="12">
        <f t="shared" si="93"/>
        <v>42298.34783564815</v>
      </c>
      <c r="T1197" s="12">
        <f t="shared" si="94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7">
        <f t="shared" si="90"/>
        <v>269.91034482758624</v>
      </c>
      <c r="P1198" s="8">
        <f>(E1198/L1198)</f>
        <v>76.439453125</v>
      </c>
      <c r="Q1198" t="str">
        <f t="shared" si="91"/>
        <v>photography</v>
      </c>
      <c r="R1198" t="str">
        <f t="shared" si="92"/>
        <v>photobooks</v>
      </c>
      <c r="S1198" s="12">
        <f t="shared" si="93"/>
        <v>42326.818738425922</v>
      </c>
      <c r="T1198" s="12">
        <f t="shared" si="94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7">
        <f t="shared" si="90"/>
        <v>253.29333333333332</v>
      </c>
      <c r="P1199" s="8">
        <f>(E1199/L1199)</f>
        <v>121</v>
      </c>
      <c r="Q1199" t="str">
        <f t="shared" si="91"/>
        <v>photography</v>
      </c>
      <c r="R1199" t="str">
        <f t="shared" si="92"/>
        <v>photobooks</v>
      </c>
      <c r="S1199" s="12">
        <f t="shared" si="93"/>
        <v>42503.66474537037</v>
      </c>
      <c r="T1199" s="12">
        <f t="shared" si="94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7">
        <f t="shared" si="90"/>
        <v>260.59999999999997</v>
      </c>
      <c r="P1200" s="8">
        <f>(E1200/L1200)</f>
        <v>54.616766467065865</v>
      </c>
      <c r="Q1200" t="str">
        <f t="shared" si="91"/>
        <v>photography</v>
      </c>
      <c r="R1200" t="str">
        <f t="shared" si="92"/>
        <v>photobooks</v>
      </c>
      <c r="S1200" s="12">
        <f t="shared" si="93"/>
        <v>42333.619050925925</v>
      </c>
      <c r="T1200" s="12">
        <f t="shared" si="94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7">
        <f t="shared" si="90"/>
        <v>101.31677953348381</v>
      </c>
      <c r="P1201" s="8">
        <f>(E1201/L1201)</f>
        <v>299.22222222222223</v>
      </c>
      <c r="Q1201" t="str">
        <f t="shared" si="91"/>
        <v>photography</v>
      </c>
      <c r="R1201" t="str">
        <f t="shared" si="92"/>
        <v>photobooks</v>
      </c>
      <c r="S1201" s="12">
        <f t="shared" si="93"/>
        <v>42161.770833333328</v>
      </c>
      <c r="T1201" s="12">
        <f t="shared" si="94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">
        <f t="shared" si="90"/>
        <v>125.60416666666667</v>
      </c>
      <c r="P1202" s="8">
        <f>(E1202/L1202)</f>
        <v>58.533980582524272</v>
      </c>
      <c r="Q1202" t="str">
        <f t="shared" si="91"/>
        <v>photography</v>
      </c>
      <c r="R1202" t="str">
        <f t="shared" si="92"/>
        <v>photobooks</v>
      </c>
      <c r="S1202" s="12">
        <f t="shared" si="93"/>
        <v>42089.477500000001</v>
      </c>
      <c r="T1202" s="12">
        <f t="shared" si="94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">
        <f t="shared" si="90"/>
        <v>102.43783333333334</v>
      </c>
      <c r="P1203" s="8">
        <f>(E1203/L1203)</f>
        <v>55.371801801801809</v>
      </c>
      <c r="Q1203" t="str">
        <f t="shared" si="91"/>
        <v>photography</v>
      </c>
      <c r="R1203" t="str">
        <f t="shared" si="92"/>
        <v>photobooks</v>
      </c>
      <c r="S1203" s="12">
        <f t="shared" si="93"/>
        <v>42536.60701388889</v>
      </c>
      <c r="T1203" s="12">
        <f t="shared" si="94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7">
        <f t="shared" si="90"/>
        <v>199.244</v>
      </c>
      <c r="P1204" s="8">
        <f>(E1204/L1204)</f>
        <v>183.80442804428046</v>
      </c>
      <c r="Q1204" t="str">
        <f t="shared" si="91"/>
        <v>photography</v>
      </c>
      <c r="R1204" t="str">
        <f t="shared" si="92"/>
        <v>photobooks</v>
      </c>
      <c r="S1204" s="12">
        <f t="shared" si="93"/>
        <v>42152.288819444439</v>
      </c>
      <c r="T1204" s="12">
        <f t="shared" si="94"/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">
        <f t="shared" si="90"/>
        <v>102.45398773006136</v>
      </c>
      <c r="P1205" s="8">
        <f>(E1205/L1205)</f>
        <v>165.34653465346534</v>
      </c>
      <c r="Q1205" t="str">
        <f t="shared" si="91"/>
        <v>photography</v>
      </c>
      <c r="R1205" t="str">
        <f t="shared" si="92"/>
        <v>photobooks</v>
      </c>
      <c r="S1205" s="12">
        <f t="shared" si="93"/>
        <v>42125.614895833336</v>
      </c>
      <c r="T1205" s="12">
        <f t="shared" si="94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7">
        <f t="shared" si="90"/>
        <v>102.94615384615385</v>
      </c>
      <c r="P1206" s="8">
        <f>(E1206/L1206)</f>
        <v>234.78947368421052</v>
      </c>
      <c r="Q1206" t="str">
        <f t="shared" si="91"/>
        <v>photography</v>
      </c>
      <c r="R1206" t="str">
        <f t="shared" si="92"/>
        <v>photobooks</v>
      </c>
      <c r="S1206" s="12">
        <f t="shared" si="93"/>
        <v>42297.748067129629</v>
      </c>
      <c r="T1206" s="12">
        <f t="shared" si="94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7">
        <f t="shared" si="90"/>
        <v>100.86153846153847</v>
      </c>
      <c r="P1207" s="8">
        <f>(E1207/L1207)</f>
        <v>211.48387096774192</v>
      </c>
      <c r="Q1207" t="str">
        <f t="shared" si="91"/>
        <v>photography</v>
      </c>
      <c r="R1207" t="str">
        <f t="shared" si="92"/>
        <v>photobooks</v>
      </c>
      <c r="S1207" s="12">
        <f t="shared" si="93"/>
        <v>42138.506377314814</v>
      </c>
      <c r="T1207" s="12">
        <f t="shared" si="94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">
        <f t="shared" si="90"/>
        <v>114.99999999999999</v>
      </c>
      <c r="P1208" s="8">
        <f>(E1208/L1208)</f>
        <v>32.34375</v>
      </c>
      <c r="Q1208" t="str">
        <f t="shared" si="91"/>
        <v>photography</v>
      </c>
      <c r="R1208" t="str">
        <f t="shared" si="92"/>
        <v>photobooks</v>
      </c>
      <c r="S1208" s="12">
        <f t="shared" si="93"/>
        <v>42772.776076388895</v>
      </c>
      <c r="T1208" s="12">
        <f t="shared" si="94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7">
        <f t="shared" si="90"/>
        <v>104.16766467065868</v>
      </c>
      <c r="P1209" s="8">
        <f>(E1209/L1209)</f>
        <v>123.37588652482269</v>
      </c>
      <c r="Q1209" t="str">
        <f t="shared" si="91"/>
        <v>photography</v>
      </c>
      <c r="R1209" t="str">
        <f t="shared" si="92"/>
        <v>photobooks</v>
      </c>
      <c r="S1209" s="12">
        <f t="shared" si="93"/>
        <v>42430.430243055554</v>
      </c>
      <c r="T1209" s="12">
        <f t="shared" si="94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7">
        <f t="shared" si="90"/>
        <v>155.29999999999998</v>
      </c>
      <c r="P1210" s="8">
        <f>(E1210/L1210)</f>
        <v>207.06666666666666</v>
      </c>
      <c r="Q1210" t="str">
        <f t="shared" si="91"/>
        <v>photography</v>
      </c>
      <c r="R1210" t="str">
        <f t="shared" si="92"/>
        <v>photobooks</v>
      </c>
      <c r="S1210" s="12">
        <f t="shared" si="93"/>
        <v>42423.709074074075</v>
      </c>
      <c r="T1210" s="12">
        <f t="shared" si="94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7">
        <f t="shared" si="90"/>
        <v>106</v>
      </c>
      <c r="P1211" s="8">
        <f>(E1211/L1211)</f>
        <v>138.2608695652174</v>
      </c>
      <c r="Q1211" t="str">
        <f t="shared" si="91"/>
        <v>photography</v>
      </c>
      <c r="R1211" t="str">
        <f t="shared" si="92"/>
        <v>photobooks</v>
      </c>
      <c r="S1211" s="12">
        <f t="shared" si="93"/>
        <v>42761.846122685187</v>
      </c>
      <c r="T1211" s="12">
        <f t="shared" si="94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7">
        <f t="shared" si="90"/>
        <v>254.31499999999997</v>
      </c>
      <c r="P1212" s="8">
        <f>(E1212/L1212)</f>
        <v>493.81553398058253</v>
      </c>
      <c r="Q1212" t="str">
        <f t="shared" si="91"/>
        <v>photography</v>
      </c>
      <c r="R1212" t="str">
        <f t="shared" si="92"/>
        <v>photobooks</v>
      </c>
      <c r="S1212" s="12">
        <f t="shared" si="93"/>
        <v>42132.941805555558</v>
      </c>
      <c r="T1212" s="12">
        <f t="shared" si="94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7">
        <f t="shared" si="90"/>
        <v>101.1</v>
      </c>
      <c r="P1213" s="8">
        <f>(E1213/L1213)</f>
        <v>168.5</v>
      </c>
      <c r="Q1213" t="str">
        <f t="shared" si="91"/>
        <v>photography</v>
      </c>
      <c r="R1213" t="str">
        <f t="shared" si="92"/>
        <v>photobooks</v>
      </c>
      <c r="S1213" s="12">
        <f t="shared" si="93"/>
        <v>42515.866446759261</v>
      </c>
      <c r="T1213" s="12">
        <f t="shared" si="94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7">
        <f t="shared" si="90"/>
        <v>129.04</v>
      </c>
      <c r="P1214" s="8">
        <f>(E1214/L1214)</f>
        <v>38.867469879518069</v>
      </c>
      <c r="Q1214" t="str">
        <f t="shared" si="91"/>
        <v>photography</v>
      </c>
      <c r="R1214" t="str">
        <f t="shared" si="92"/>
        <v>photobooks</v>
      </c>
      <c r="S1214" s="12">
        <f t="shared" si="93"/>
        <v>42318.950173611112</v>
      </c>
      <c r="T1214" s="12">
        <f t="shared" si="94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">
        <f t="shared" si="90"/>
        <v>102.23076923076924</v>
      </c>
      <c r="P1215" s="8">
        <f>(E1215/L1215)</f>
        <v>61.527777777777779</v>
      </c>
      <c r="Q1215" t="str">
        <f t="shared" si="91"/>
        <v>photography</v>
      </c>
      <c r="R1215" t="str">
        <f t="shared" si="92"/>
        <v>photobooks</v>
      </c>
      <c r="S1215" s="12">
        <f t="shared" si="93"/>
        <v>42731.755787037036</v>
      </c>
      <c r="T1215" s="12">
        <f t="shared" si="94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7">
        <f t="shared" si="90"/>
        <v>131.80000000000001</v>
      </c>
      <c r="P1216" s="8">
        <f>(E1216/L1216)</f>
        <v>105.44</v>
      </c>
      <c r="Q1216" t="str">
        <f t="shared" si="91"/>
        <v>photography</v>
      </c>
      <c r="R1216" t="str">
        <f t="shared" si="92"/>
        <v>photobooks</v>
      </c>
      <c r="S1216" s="12">
        <f t="shared" si="93"/>
        <v>42104.840335648143</v>
      </c>
      <c r="T1216" s="12">
        <f t="shared" si="94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7">
        <f t="shared" si="90"/>
        <v>786.0802000000001</v>
      </c>
      <c r="P1217" s="8">
        <f>(E1217/L1217)</f>
        <v>71.592003642987251</v>
      </c>
      <c r="Q1217" t="str">
        <f t="shared" si="91"/>
        <v>photography</v>
      </c>
      <c r="R1217" t="str">
        <f t="shared" si="92"/>
        <v>photobooks</v>
      </c>
      <c r="S1217" s="12">
        <f t="shared" si="93"/>
        <v>41759.923101851848</v>
      </c>
      <c r="T1217" s="12">
        <f t="shared" si="94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7">
        <f t="shared" si="90"/>
        <v>145.70000000000002</v>
      </c>
      <c r="P1218" s="8">
        <f>(E1218/L1218)</f>
        <v>91.882882882882882</v>
      </c>
      <c r="Q1218" t="str">
        <f t="shared" si="91"/>
        <v>photography</v>
      </c>
      <c r="R1218" t="str">
        <f t="shared" si="92"/>
        <v>photobooks</v>
      </c>
      <c r="S1218" s="12">
        <f t="shared" si="93"/>
        <v>42247.616400462968</v>
      </c>
      <c r="T1218" s="12">
        <f t="shared" si="94"/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7">
        <f t="shared" ref="O1219:O1282" si="95">((E1219/D1219)*100)</f>
        <v>102.60000000000001</v>
      </c>
      <c r="P1219" s="8">
        <f>(E1219/L1219)</f>
        <v>148.57377049180329</v>
      </c>
      <c r="Q1219" t="str">
        <f t="shared" ref="Q1219:Q1282" si="96">LEFT(N1219,FIND("/",N1219)-1)</f>
        <v>photography</v>
      </c>
      <c r="R1219" t="str">
        <f t="shared" ref="R1219:R1282" si="97">RIGHT(N1219,LEN(N1219)-FIND("/",N1219))</f>
        <v>photobooks</v>
      </c>
      <c r="S1219" s="12">
        <f t="shared" ref="S1219:S1282" si="98">(((J1219/60)/60)/24)+DATE(1970,1,1)</f>
        <v>42535.809490740736</v>
      </c>
      <c r="T1219" s="12">
        <f t="shared" ref="T1219:T1282" si="99">(((I1219/60)/60)/24)+DATE(1970,1,1)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7">
        <f t="shared" si="95"/>
        <v>172.27777777777777</v>
      </c>
      <c r="P1220" s="8">
        <f>(E1220/L1220)</f>
        <v>174.2134831460674</v>
      </c>
      <c r="Q1220" t="str">
        <f t="shared" si="96"/>
        <v>photography</v>
      </c>
      <c r="R1220" t="str">
        <f t="shared" si="97"/>
        <v>photobooks</v>
      </c>
      <c r="S1220" s="12">
        <f t="shared" si="98"/>
        <v>42278.662037037036</v>
      </c>
      <c r="T1220" s="12">
        <f t="shared" si="99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7">
        <f t="shared" si="95"/>
        <v>159.16819571865443</v>
      </c>
      <c r="P1221" s="8">
        <f>(E1221/L1221)</f>
        <v>102.86166007905139</v>
      </c>
      <c r="Q1221" t="str">
        <f t="shared" si="96"/>
        <v>photography</v>
      </c>
      <c r="R1221" t="str">
        <f t="shared" si="97"/>
        <v>photobooks</v>
      </c>
      <c r="S1221" s="12">
        <f t="shared" si="98"/>
        <v>42633.461956018517</v>
      </c>
      <c r="T1221" s="12">
        <f t="shared" si="99"/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7">
        <f t="shared" si="95"/>
        <v>103.76666666666668</v>
      </c>
      <c r="P1222" s="8">
        <f>(E1222/L1222)</f>
        <v>111.17857142857143</v>
      </c>
      <c r="Q1222" t="str">
        <f t="shared" si="96"/>
        <v>photography</v>
      </c>
      <c r="R1222" t="str">
        <f t="shared" si="97"/>
        <v>photobooks</v>
      </c>
      <c r="S1222" s="12">
        <f t="shared" si="98"/>
        <v>42211.628611111111</v>
      </c>
      <c r="T1222" s="12">
        <f t="shared" si="99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7">
        <f t="shared" si="95"/>
        <v>111.40954545454547</v>
      </c>
      <c r="P1223" s="8">
        <f>(E1223/L1223)</f>
        <v>23.796213592233013</v>
      </c>
      <c r="Q1223" t="str">
        <f t="shared" si="96"/>
        <v>photography</v>
      </c>
      <c r="R1223" t="str">
        <f t="shared" si="97"/>
        <v>photobooks</v>
      </c>
      <c r="S1223" s="12">
        <f t="shared" si="98"/>
        <v>42680.47555555556</v>
      </c>
      <c r="T1223" s="12">
        <f t="shared" si="99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7">
        <f t="shared" si="95"/>
        <v>280.375</v>
      </c>
      <c r="P1224" s="8">
        <f>(E1224/L1224)</f>
        <v>81.268115942028984</v>
      </c>
      <c r="Q1224" t="str">
        <f t="shared" si="96"/>
        <v>photography</v>
      </c>
      <c r="R1224" t="str">
        <f t="shared" si="97"/>
        <v>photobooks</v>
      </c>
      <c r="S1224" s="12">
        <f t="shared" si="98"/>
        <v>42430.720451388886</v>
      </c>
      <c r="T1224" s="12">
        <f t="shared" si="99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7">
        <f t="shared" si="95"/>
        <v>112.10606060606061</v>
      </c>
      <c r="P1225" s="8">
        <f>(E1225/L1225)</f>
        <v>116.21465968586388</v>
      </c>
      <c r="Q1225" t="str">
        <f t="shared" si="96"/>
        <v>photography</v>
      </c>
      <c r="R1225" t="str">
        <f t="shared" si="97"/>
        <v>photobooks</v>
      </c>
      <c r="S1225" s="12">
        <f t="shared" si="98"/>
        <v>42654.177187499998</v>
      </c>
      <c r="T1225" s="12">
        <f t="shared" si="99"/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7">
        <f t="shared" si="95"/>
        <v>7.0666666666666673</v>
      </c>
      <c r="P1226" s="8">
        <f>(E1226/L1226)</f>
        <v>58.888888888888886</v>
      </c>
      <c r="Q1226" t="str">
        <f t="shared" si="96"/>
        <v>music</v>
      </c>
      <c r="R1226" t="str">
        <f t="shared" si="97"/>
        <v>world music</v>
      </c>
      <c r="S1226" s="12">
        <f t="shared" si="98"/>
        <v>41736.549791666665</v>
      </c>
      <c r="T1226" s="12">
        <f t="shared" si="99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7">
        <f t="shared" si="95"/>
        <v>4.3999999999999995</v>
      </c>
      <c r="P1227" s="8">
        <f>(E1227/L1227)</f>
        <v>44</v>
      </c>
      <c r="Q1227" t="str">
        <f t="shared" si="96"/>
        <v>music</v>
      </c>
      <c r="R1227" t="str">
        <f t="shared" si="97"/>
        <v>world music</v>
      </c>
      <c r="S1227" s="12">
        <f t="shared" si="98"/>
        <v>41509.905995370369</v>
      </c>
      <c r="T1227" s="12">
        <f t="shared" si="99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7">
        <f t="shared" si="95"/>
        <v>3.8739999999999997</v>
      </c>
      <c r="P1228" s="8">
        <f>(E1228/L1228)</f>
        <v>48.424999999999997</v>
      </c>
      <c r="Q1228" t="str">
        <f t="shared" si="96"/>
        <v>music</v>
      </c>
      <c r="R1228" t="str">
        <f t="shared" si="97"/>
        <v>world music</v>
      </c>
      <c r="S1228" s="12">
        <f t="shared" si="98"/>
        <v>41715.874780092592</v>
      </c>
      <c r="T1228" s="12">
        <f t="shared" si="99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7">
        <f t="shared" si="95"/>
        <v>0</v>
      </c>
      <c r="P1229" s="8" t="e">
        <f>(E1229/L1229)</f>
        <v>#DIV/0!</v>
      </c>
      <c r="Q1229" t="str">
        <f t="shared" si="96"/>
        <v>music</v>
      </c>
      <c r="R1229" t="str">
        <f t="shared" si="97"/>
        <v>world music</v>
      </c>
      <c r="S1229" s="12">
        <f t="shared" si="98"/>
        <v>41827.919166666667</v>
      </c>
      <c r="T1229" s="12">
        <f t="shared" si="99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7">
        <f t="shared" si="95"/>
        <v>29.299999999999997</v>
      </c>
      <c r="P1230" s="8">
        <f>(E1230/L1230)</f>
        <v>61.041666666666664</v>
      </c>
      <c r="Q1230" t="str">
        <f t="shared" si="96"/>
        <v>music</v>
      </c>
      <c r="R1230" t="str">
        <f t="shared" si="97"/>
        <v>world music</v>
      </c>
      <c r="S1230" s="12">
        <f t="shared" si="98"/>
        <v>40754.729259259257</v>
      </c>
      <c r="T1230" s="12">
        <f t="shared" si="99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7">
        <f t="shared" si="95"/>
        <v>0.90909090909090906</v>
      </c>
      <c r="P1231" s="8">
        <f>(E1231/L1231)</f>
        <v>25</v>
      </c>
      <c r="Q1231" t="str">
        <f t="shared" si="96"/>
        <v>music</v>
      </c>
      <c r="R1231" t="str">
        <f t="shared" si="97"/>
        <v>world music</v>
      </c>
      <c r="S1231" s="12">
        <f t="shared" si="98"/>
        <v>40985.459803240738</v>
      </c>
      <c r="T1231" s="12">
        <f t="shared" si="99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7">
        <f t="shared" si="95"/>
        <v>0</v>
      </c>
      <c r="P1232" s="8" t="e">
        <f>(E1232/L1232)</f>
        <v>#DIV/0!</v>
      </c>
      <c r="Q1232" t="str">
        <f t="shared" si="96"/>
        <v>music</v>
      </c>
      <c r="R1232" t="str">
        <f t="shared" si="97"/>
        <v>world music</v>
      </c>
      <c r="S1232" s="12">
        <f t="shared" si="98"/>
        <v>40568.972569444442</v>
      </c>
      <c r="T1232" s="12">
        <f t="shared" si="99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7">
        <f t="shared" si="95"/>
        <v>0</v>
      </c>
      <c r="P1233" s="8" t="e">
        <f>(E1233/L1233)</f>
        <v>#DIV/0!</v>
      </c>
      <c r="Q1233" t="str">
        <f t="shared" si="96"/>
        <v>music</v>
      </c>
      <c r="R1233" t="str">
        <f t="shared" si="97"/>
        <v>world music</v>
      </c>
      <c r="S1233" s="12">
        <f t="shared" si="98"/>
        <v>42193.941759259258</v>
      </c>
      <c r="T1233" s="12">
        <f t="shared" si="99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7">
        <f t="shared" si="95"/>
        <v>0.8</v>
      </c>
      <c r="P1234" s="8">
        <f>(E1234/L1234)</f>
        <v>40</v>
      </c>
      <c r="Q1234" t="str">
        <f t="shared" si="96"/>
        <v>music</v>
      </c>
      <c r="R1234" t="str">
        <f t="shared" si="97"/>
        <v>world music</v>
      </c>
      <c r="S1234" s="12">
        <f t="shared" si="98"/>
        <v>41506.848032407412</v>
      </c>
      <c r="T1234" s="12">
        <f t="shared" si="99"/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7">
        <f t="shared" si="95"/>
        <v>11.600000000000001</v>
      </c>
      <c r="P1235" s="8">
        <f>(E1235/L1235)</f>
        <v>19.333333333333332</v>
      </c>
      <c r="Q1235" t="str">
        <f t="shared" si="96"/>
        <v>music</v>
      </c>
      <c r="R1235" t="str">
        <f t="shared" si="97"/>
        <v>world music</v>
      </c>
      <c r="S1235" s="12">
        <f t="shared" si="98"/>
        <v>40939.948773148149</v>
      </c>
      <c r="T1235" s="12">
        <f t="shared" si="99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7">
        <f t="shared" si="95"/>
        <v>0</v>
      </c>
      <c r="P1236" s="8" t="e">
        <f>(E1236/L1236)</f>
        <v>#DIV/0!</v>
      </c>
      <c r="Q1236" t="str">
        <f t="shared" si="96"/>
        <v>music</v>
      </c>
      <c r="R1236" t="str">
        <f t="shared" si="97"/>
        <v>world music</v>
      </c>
      <c r="S1236" s="12">
        <f t="shared" si="98"/>
        <v>42007.788680555561</v>
      </c>
      <c r="T1236" s="12">
        <f t="shared" si="99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7">
        <f t="shared" si="95"/>
        <v>2.7873639500929119</v>
      </c>
      <c r="P1237" s="8">
        <f>(E1237/L1237)</f>
        <v>35</v>
      </c>
      <c r="Q1237" t="str">
        <f t="shared" si="96"/>
        <v>music</v>
      </c>
      <c r="R1237" t="str">
        <f t="shared" si="97"/>
        <v>world music</v>
      </c>
      <c r="S1237" s="12">
        <f t="shared" si="98"/>
        <v>41583.135405092595</v>
      </c>
      <c r="T1237" s="12">
        <f t="shared" si="99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7">
        <f t="shared" si="95"/>
        <v>0</v>
      </c>
      <c r="P1238" s="8" t="e">
        <f>(E1238/L1238)</f>
        <v>#DIV/0!</v>
      </c>
      <c r="Q1238" t="str">
        <f t="shared" si="96"/>
        <v>music</v>
      </c>
      <c r="R1238" t="str">
        <f t="shared" si="97"/>
        <v>world music</v>
      </c>
      <c r="S1238" s="12">
        <f t="shared" si="98"/>
        <v>41110.680138888885</v>
      </c>
      <c r="T1238" s="12">
        <f t="shared" si="99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7">
        <f t="shared" si="95"/>
        <v>0</v>
      </c>
      <c r="P1239" s="8" t="e">
        <f>(E1239/L1239)</f>
        <v>#DIV/0!</v>
      </c>
      <c r="Q1239" t="str">
        <f t="shared" si="96"/>
        <v>music</v>
      </c>
      <c r="R1239" t="str">
        <f t="shared" si="97"/>
        <v>world music</v>
      </c>
      <c r="S1239" s="12">
        <f t="shared" si="98"/>
        <v>41125.283159722225</v>
      </c>
      <c r="T1239" s="12">
        <f t="shared" si="99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7">
        <f t="shared" si="95"/>
        <v>17.8</v>
      </c>
      <c r="P1240" s="8">
        <f>(E1240/L1240)</f>
        <v>59.333333333333336</v>
      </c>
      <c r="Q1240" t="str">
        <f t="shared" si="96"/>
        <v>music</v>
      </c>
      <c r="R1240" t="str">
        <f t="shared" si="97"/>
        <v>world music</v>
      </c>
      <c r="S1240" s="12">
        <f t="shared" si="98"/>
        <v>40731.61037037037</v>
      </c>
      <c r="T1240" s="12">
        <f t="shared" si="99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7">
        <f t="shared" si="95"/>
        <v>0</v>
      </c>
      <c r="P1241" s="8" t="e">
        <f>(E1241/L1241)</f>
        <v>#DIV/0!</v>
      </c>
      <c r="Q1241" t="str">
        <f t="shared" si="96"/>
        <v>music</v>
      </c>
      <c r="R1241" t="str">
        <f t="shared" si="97"/>
        <v>world music</v>
      </c>
      <c r="S1241" s="12">
        <f t="shared" si="98"/>
        <v>40883.962581018517</v>
      </c>
      <c r="T1241" s="12">
        <f t="shared" si="99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7">
        <f t="shared" si="95"/>
        <v>3.0124999999999997</v>
      </c>
      <c r="P1242" s="8">
        <f>(E1242/L1242)</f>
        <v>30.125</v>
      </c>
      <c r="Q1242" t="str">
        <f t="shared" si="96"/>
        <v>music</v>
      </c>
      <c r="R1242" t="str">
        <f t="shared" si="97"/>
        <v>world music</v>
      </c>
      <c r="S1242" s="12">
        <f t="shared" si="98"/>
        <v>41409.040011574078</v>
      </c>
      <c r="T1242" s="12">
        <f t="shared" si="99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7">
        <f t="shared" si="95"/>
        <v>50.739999999999995</v>
      </c>
      <c r="P1243" s="8">
        <f>(E1243/L1243)</f>
        <v>74.617647058823536</v>
      </c>
      <c r="Q1243" t="str">
        <f t="shared" si="96"/>
        <v>music</v>
      </c>
      <c r="R1243" t="str">
        <f t="shared" si="97"/>
        <v>world music</v>
      </c>
      <c r="S1243" s="12">
        <f t="shared" si="98"/>
        <v>41923.837731481479</v>
      </c>
      <c r="T1243" s="12">
        <f t="shared" si="99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7">
        <f t="shared" si="95"/>
        <v>0.54884742041712409</v>
      </c>
      <c r="P1244" s="8">
        <f>(E1244/L1244)</f>
        <v>5</v>
      </c>
      <c r="Q1244" t="str">
        <f t="shared" si="96"/>
        <v>music</v>
      </c>
      <c r="R1244" t="str">
        <f t="shared" si="97"/>
        <v>world music</v>
      </c>
      <c r="S1244" s="12">
        <f t="shared" si="98"/>
        <v>40782.165532407409</v>
      </c>
      <c r="T1244" s="12">
        <f t="shared" si="99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7">
        <f t="shared" si="95"/>
        <v>14.091666666666667</v>
      </c>
      <c r="P1245" s="8">
        <f>(E1245/L1245)</f>
        <v>44.5</v>
      </c>
      <c r="Q1245" t="str">
        <f t="shared" si="96"/>
        <v>music</v>
      </c>
      <c r="R1245" t="str">
        <f t="shared" si="97"/>
        <v>world music</v>
      </c>
      <c r="S1245" s="12">
        <f t="shared" si="98"/>
        <v>40671.879293981481</v>
      </c>
      <c r="T1245" s="12">
        <f t="shared" si="99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7">
        <f t="shared" si="95"/>
        <v>103.8</v>
      </c>
      <c r="P1246" s="8">
        <f>(E1246/L1246)</f>
        <v>46.133333333333333</v>
      </c>
      <c r="Q1246" t="str">
        <f t="shared" si="96"/>
        <v>music</v>
      </c>
      <c r="R1246" t="str">
        <f t="shared" si="97"/>
        <v>rock</v>
      </c>
      <c r="S1246" s="12">
        <f t="shared" si="98"/>
        <v>41355.825497685182</v>
      </c>
      <c r="T1246" s="12">
        <f t="shared" si="99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7">
        <f t="shared" si="95"/>
        <v>120.24999999999999</v>
      </c>
      <c r="P1247" s="8">
        <f>(E1247/L1247)</f>
        <v>141.47058823529412</v>
      </c>
      <c r="Q1247" t="str">
        <f t="shared" si="96"/>
        <v>music</v>
      </c>
      <c r="R1247" t="str">
        <f t="shared" si="97"/>
        <v>rock</v>
      </c>
      <c r="S1247" s="12">
        <f t="shared" si="98"/>
        <v>41774.599930555552</v>
      </c>
      <c r="T1247" s="12">
        <f t="shared" si="99"/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7">
        <f t="shared" si="95"/>
        <v>117</v>
      </c>
      <c r="P1248" s="8">
        <f>(E1248/L1248)</f>
        <v>75.483870967741936</v>
      </c>
      <c r="Q1248" t="str">
        <f t="shared" si="96"/>
        <v>music</v>
      </c>
      <c r="R1248" t="str">
        <f t="shared" si="97"/>
        <v>rock</v>
      </c>
      <c r="S1248" s="12">
        <f t="shared" si="98"/>
        <v>40838.043391203704</v>
      </c>
      <c r="T1248" s="12">
        <f t="shared" si="99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7">
        <f t="shared" si="95"/>
        <v>122.14285714285715</v>
      </c>
      <c r="P1249" s="8">
        <f>(E1249/L1249)</f>
        <v>85.5</v>
      </c>
      <c r="Q1249" t="str">
        <f t="shared" si="96"/>
        <v>music</v>
      </c>
      <c r="R1249" t="str">
        <f t="shared" si="97"/>
        <v>rock</v>
      </c>
      <c r="S1249" s="12">
        <f t="shared" si="98"/>
        <v>41370.292303240742</v>
      </c>
      <c r="T1249" s="12">
        <f t="shared" si="99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7">
        <f t="shared" si="95"/>
        <v>151.63999999999999</v>
      </c>
      <c r="P1250" s="8">
        <f>(E1250/L1250)</f>
        <v>64.254237288135599</v>
      </c>
      <c r="Q1250" t="str">
        <f t="shared" si="96"/>
        <v>music</v>
      </c>
      <c r="R1250" t="str">
        <f t="shared" si="97"/>
        <v>rock</v>
      </c>
      <c r="S1250" s="12">
        <f t="shared" si="98"/>
        <v>41767.656863425924</v>
      </c>
      <c r="T1250" s="12">
        <f t="shared" si="99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7">
        <f t="shared" si="95"/>
        <v>104.44</v>
      </c>
      <c r="P1251" s="8">
        <f>(E1251/L1251)</f>
        <v>64.46913580246914</v>
      </c>
      <c r="Q1251" t="str">
        <f t="shared" si="96"/>
        <v>music</v>
      </c>
      <c r="R1251" t="str">
        <f t="shared" si="97"/>
        <v>rock</v>
      </c>
      <c r="S1251" s="12">
        <f t="shared" si="98"/>
        <v>41067.74086805556</v>
      </c>
      <c r="T1251" s="12">
        <f t="shared" si="99"/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7">
        <f t="shared" si="95"/>
        <v>200.15333333333331</v>
      </c>
      <c r="P1252" s="8">
        <f>(E1252/L1252)</f>
        <v>118.2007874015748</v>
      </c>
      <c r="Q1252" t="str">
        <f t="shared" si="96"/>
        <v>music</v>
      </c>
      <c r="R1252" t="str">
        <f t="shared" si="97"/>
        <v>rock</v>
      </c>
      <c r="S1252" s="12">
        <f t="shared" si="98"/>
        <v>41843.64271990741</v>
      </c>
      <c r="T1252" s="12">
        <f t="shared" si="99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7">
        <f t="shared" si="95"/>
        <v>101.8</v>
      </c>
      <c r="P1253" s="8">
        <f>(E1253/L1253)</f>
        <v>82.540540540540547</v>
      </c>
      <c r="Q1253" t="str">
        <f t="shared" si="96"/>
        <v>music</v>
      </c>
      <c r="R1253" t="str">
        <f t="shared" si="97"/>
        <v>rock</v>
      </c>
      <c r="S1253" s="12">
        <f t="shared" si="98"/>
        <v>40751.814432870371</v>
      </c>
      <c r="T1253" s="12">
        <f t="shared" si="99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7">
        <f t="shared" si="95"/>
        <v>137.65714285714284</v>
      </c>
      <c r="P1254" s="8">
        <f>(E1254/L1254)</f>
        <v>34.170212765957444</v>
      </c>
      <c r="Q1254" t="str">
        <f t="shared" si="96"/>
        <v>music</v>
      </c>
      <c r="R1254" t="str">
        <f t="shared" si="97"/>
        <v>rock</v>
      </c>
      <c r="S1254" s="12">
        <f t="shared" si="98"/>
        <v>41543.988067129627</v>
      </c>
      <c r="T1254" s="12">
        <f t="shared" si="99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7">
        <f t="shared" si="95"/>
        <v>303833.2</v>
      </c>
      <c r="P1255" s="8">
        <f>(E1255/L1255)</f>
        <v>42.73322081575246</v>
      </c>
      <c r="Q1255" t="str">
        <f t="shared" si="96"/>
        <v>music</v>
      </c>
      <c r="R1255" t="str">
        <f t="shared" si="97"/>
        <v>rock</v>
      </c>
      <c r="S1255" s="12">
        <f t="shared" si="98"/>
        <v>41855.783645833333</v>
      </c>
      <c r="T1255" s="12">
        <f t="shared" si="99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7">
        <f t="shared" si="95"/>
        <v>198.85074626865671</v>
      </c>
      <c r="P1256" s="8">
        <f>(E1256/L1256)</f>
        <v>94.489361702127653</v>
      </c>
      <c r="Q1256" t="str">
        <f t="shared" si="96"/>
        <v>music</v>
      </c>
      <c r="R1256" t="str">
        <f t="shared" si="97"/>
        <v>rock</v>
      </c>
      <c r="S1256" s="12">
        <f t="shared" si="98"/>
        <v>40487.621365740742</v>
      </c>
      <c r="T1256" s="12">
        <f t="shared" si="99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7">
        <f t="shared" si="95"/>
        <v>202.36666666666667</v>
      </c>
      <c r="P1257" s="8">
        <f>(E1257/L1257)</f>
        <v>55.697247706422019</v>
      </c>
      <c r="Q1257" t="str">
        <f t="shared" si="96"/>
        <v>music</v>
      </c>
      <c r="R1257" t="str">
        <f t="shared" si="97"/>
        <v>rock</v>
      </c>
      <c r="S1257" s="12">
        <f t="shared" si="98"/>
        <v>41579.845509259263</v>
      </c>
      <c r="T1257" s="12">
        <f t="shared" si="99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7">
        <f t="shared" si="95"/>
        <v>117.96376666666666</v>
      </c>
      <c r="P1258" s="8">
        <f>(E1258/L1258)</f>
        <v>98.030831024930734</v>
      </c>
      <c r="Q1258" t="str">
        <f t="shared" si="96"/>
        <v>music</v>
      </c>
      <c r="R1258" t="str">
        <f t="shared" si="97"/>
        <v>rock</v>
      </c>
      <c r="S1258" s="12">
        <f t="shared" si="98"/>
        <v>40921.919340277782</v>
      </c>
      <c r="T1258" s="12">
        <f t="shared" si="99"/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7">
        <f t="shared" si="95"/>
        <v>294.72727272727275</v>
      </c>
      <c r="P1259" s="8">
        <f>(E1259/L1259)</f>
        <v>92.102272727272734</v>
      </c>
      <c r="Q1259" t="str">
        <f t="shared" si="96"/>
        <v>music</v>
      </c>
      <c r="R1259" t="str">
        <f t="shared" si="97"/>
        <v>rock</v>
      </c>
      <c r="S1259" s="12">
        <f t="shared" si="98"/>
        <v>40587.085532407407</v>
      </c>
      <c r="T1259" s="12">
        <f t="shared" si="99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7">
        <f t="shared" si="95"/>
        <v>213.14633333333336</v>
      </c>
      <c r="P1260" s="8">
        <f>(E1260/L1260)</f>
        <v>38.175462686567165</v>
      </c>
      <c r="Q1260" t="str">
        <f t="shared" si="96"/>
        <v>music</v>
      </c>
      <c r="R1260" t="str">
        <f t="shared" si="97"/>
        <v>rock</v>
      </c>
      <c r="S1260" s="12">
        <f t="shared" si="98"/>
        <v>41487.611250000002</v>
      </c>
      <c r="T1260" s="12">
        <f t="shared" si="99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7">
        <f t="shared" si="95"/>
        <v>104.24</v>
      </c>
      <c r="P1261" s="8">
        <f>(E1261/L1261)</f>
        <v>27.145833333333332</v>
      </c>
      <c r="Q1261" t="str">
        <f t="shared" si="96"/>
        <v>music</v>
      </c>
      <c r="R1261" t="str">
        <f t="shared" si="97"/>
        <v>rock</v>
      </c>
      <c r="S1261" s="12">
        <f t="shared" si="98"/>
        <v>41766.970648148148</v>
      </c>
      <c r="T1261" s="12">
        <f t="shared" si="99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7">
        <f t="shared" si="95"/>
        <v>113.66666666666667</v>
      </c>
      <c r="P1262" s="8">
        <f>(E1262/L1262)</f>
        <v>50.689189189189186</v>
      </c>
      <c r="Q1262" t="str">
        <f t="shared" si="96"/>
        <v>music</v>
      </c>
      <c r="R1262" t="str">
        <f t="shared" si="97"/>
        <v>rock</v>
      </c>
      <c r="S1262" s="12">
        <f t="shared" si="98"/>
        <v>41666.842824074076</v>
      </c>
      <c r="T1262" s="12">
        <f t="shared" si="99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7">
        <f t="shared" si="95"/>
        <v>101.25</v>
      </c>
      <c r="P1263" s="8">
        <f>(E1263/L1263)</f>
        <v>38.942307692307693</v>
      </c>
      <c r="Q1263" t="str">
        <f t="shared" si="96"/>
        <v>music</v>
      </c>
      <c r="R1263" t="str">
        <f t="shared" si="97"/>
        <v>rock</v>
      </c>
      <c r="S1263" s="12">
        <f t="shared" si="98"/>
        <v>41638.342905092592</v>
      </c>
      <c r="T1263" s="12">
        <f t="shared" si="99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">
        <f t="shared" si="95"/>
        <v>125.41538461538462</v>
      </c>
      <c r="P1264" s="8">
        <f>(E1264/L1264)</f>
        <v>77.638095238095232</v>
      </c>
      <c r="Q1264" t="str">
        <f t="shared" si="96"/>
        <v>music</v>
      </c>
      <c r="R1264" t="str">
        <f t="shared" si="97"/>
        <v>rock</v>
      </c>
      <c r="S1264" s="12">
        <f t="shared" si="98"/>
        <v>41656.762638888889</v>
      </c>
      <c r="T1264" s="12">
        <f t="shared" si="99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7">
        <f t="shared" si="95"/>
        <v>119</v>
      </c>
      <c r="P1265" s="8">
        <f>(E1265/L1265)</f>
        <v>43.536585365853661</v>
      </c>
      <c r="Q1265" t="str">
        <f t="shared" si="96"/>
        <v>music</v>
      </c>
      <c r="R1265" t="str">
        <f t="shared" si="97"/>
        <v>rock</v>
      </c>
      <c r="S1265" s="12">
        <f t="shared" si="98"/>
        <v>41692.084143518521</v>
      </c>
      <c r="T1265" s="12">
        <f t="shared" si="99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7">
        <f t="shared" si="95"/>
        <v>166.46153846153845</v>
      </c>
      <c r="P1266" s="8">
        <f>(E1266/L1266)</f>
        <v>31.823529411764707</v>
      </c>
      <c r="Q1266" t="str">
        <f t="shared" si="96"/>
        <v>music</v>
      </c>
      <c r="R1266" t="str">
        <f t="shared" si="97"/>
        <v>rock</v>
      </c>
      <c r="S1266" s="12">
        <f t="shared" si="98"/>
        <v>41547.662997685184</v>
      </c>
      <c r="T1266" s="12">
        <f t="shared" si="99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7">
        <f t="shared" si="95"/>
        <v>119.14771428571429</v>
      </c>
      <c r="P1267" s="8">
        <f>(E1267/L1267)</f>
        <v>63.184393939393942</v>
      </c>
      <c r="Q1267" t="str">
        <f t="shared" si="96"/>
        <v>music</v>
      </c>
      <c r="R1267" t="str">
        <f t="shared" si="97"/>
        <v>rock</v>
      </c>
      <c r="S1267" s="12">
        <f t="shared" si="98"/>
        <v>40465.655266203699</v>
      </c>
      <c r="T1267" s="12">
        <f t="shared" si="99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7">
        <f t="shared" si="95"/>
        <v>100.47368421052632</v>
      </c>
      <c r="P1268" s="8">
        <f>(E1268/L1268)</f>
        <v>190.9</v>
      </c>
      <c r="Q1268" t="str">
        <f t="shared" si="96"/>
        <v>music</v>
      </c>
      <c r="R1268" t="str">
        <f t="shared" si="97"/>
        <v>rock</v>
      </c>
      <c r="S1268" s="12">
        <f t="shared" si="98"/>
        <v>41620.87667824074</v>
      </c>
      <c r="T1268" s="12">
        <f t="shared" si="99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7">
        <f t="shared" si="95"/>
        <v>101.8</v>
      </c>
      <c r="P1269" s="8">
        <f>(E1269/L1269)</f>
        <v>140.85534591194968</v>
      </c>
      <c r="Q1269" t="str">
        <f t="shared" si="96"/>
        <v>music</v>
      </c>
      <c r="R1269" t="str">
        <f t="shared" si="97"/>
        <v>rock</v>
      </c>
      <c r="S1269" s="12">
        <f t="shared" si="98"/>
        <v>41449.585162037038</v>
      </c>
      <c r="T1269" s="12">
        <f t="shared" si="99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7">
        <f t="shared" si="95"/>
        <v>116.66666666666667</v>
      </c>
      <c r="P1270" s="8">
        <f>(E1270/L1270)</f>
        <v>76.92307692307692</v>
      </c>
      <c r="Q1270" t="str">
        <f t="shared" si="96"/>
        <v>music</v>
      </c>
      <c r="R1270" t="str">
        <f t="shared" si="97"/>
        <v>rock</v>
      </c>
      <c r="S1270" s="12">
        <f t="shared" si="98"/>
        <v>41507.845451388886</v>
      </c>
      <c r="T1270" s="12">
        <f t="shared" si="99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7">
        <f t="shared" si="95"/>
        <v>108.64893617021276</v>
      </c>
      <c r="P1271" s="8">
        <f>(E1271/L1271)</f>
        <v>99.15533980582525</v>
      </c>
      <c r="Q1271" t="str">
        <f t="shared" si="96"/>
        <v>music</v>
      </c>
      <c r="R1271" t="str">
        <f t="shared" si="97"/>
        <v>rock</v>
      </c>
      <c r="S1271" s="12">
        <f t="shared" si="98"/>
        <v>42445.823055555549</v>
      </c>
      <c r="T1271" s="12">
        <f t="shared" si="99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">
        <f t="shared" si="95"/>
        <v>114.72</v>
      </c>
      <c r="P1272" s="8">
        <f>(E1272/L1272)</f>
        <v>67.881656804733723</v>
      </c>
      <c r="Q1272" t="str">
        <f t="shared" si="96"/>
        <v>music</v>
      </c>
      <c r="R1272" t="str">
        <f t="shared" si="97"/>
        <v>rock</v>
      </c>
      <c r="S1272" s="12">
        <f t="shared" si="98"/>
        <v>40933.856967592597</v>
      </c>
      <c r="T1272" s="12">
        <f t="shared" si="99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7">
        <f t="shared" si="95"/>
        <v>101.8</v>
      </c>
      <c r="P1273" s="8">
        <f>(E1273/L1273)</f>
        <v>246.29032258064515</v>
      </c>
      <c r="Q1273" t="str">
        <f t="shared" si="96"/>
        <v>music</v>
      </c>
      <c r="R1273" t="str">
        <f t="shared" si="97"/>
        <v>rock</v>
      </c>
      <c r="S1273" s="12">
        <f t="shared" si="98"/>
        <v>41561.683553240742</v>
      </c>
      <c r="T1273" s="12">
        <f t="shared" si="99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7">
        <f t="shared" si="95"/>
        <v>106</v>
      </c>
      <c r="P1274" s="8">
        <f>(E1274/L1274)</f>
        <v>189.28571428571428</v>
      </c>
      <c r="Q1274" t="str">
        <f t="shared" si="96"/>
        <v>music</v>
      </c>
      <c r="R1274" t="str">
        <f t="shared" si="97"/>
        <v>rock</v>
      </c>
      <c r="S1274" s="12">
        <f t="shared" si="98"/>
        <v>40274.745127314818</v>
      </c>
      <c r="T1274" s="12">
        <f t="shared" si="99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7">
        <f t="shared" si="95"/>
        <v>103.49999999999999</v>
      </c>
      <c r="P1275" s="8">
        <f>(E1275/L1275)</f>
        <v>76.666666666666671</v>
      </c>
      <c r="Q1275" t="str">
        <f t="shared" si="96"/>
        <v>music</v>
      </c>
      <c r="R1275" t="str">
        <f t="shared" si="97"/>
        <v>rock</v>
      </c>
      <c r="S1275" s="12">
        <f t="shared" si="98"/>
        <v>41852.730219907404</v>
      </c>
      <c r="T1275" s="12">
        <f t="shared" si="99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7">
        <f t="shared" si="95"/>
        <v>154.97535999999999</v>
      </c>
      <c r="P1276" s="8">
        <f>(E1276/L1276)</f>
        <v>82.963254817987149</v>
      </c>
      <c r="Q1276" t="str">
        <f t="shared" si="96"/>
        <v>music</v>
      </c>
      <c r="R1276" t="str">
        <f t="shared" si="97"/>
        <v>rock</v>
      </c>
      <c r="S1276" s="12">
        <f t="shared" si="98"/>
        <v>41116.690104166664</v>
      </c>
      <c r="T1276" s="12">
        <f t="shared" si="99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7">
        <f t="shared" si="95"/>
        <v>162.14066666666668</v>
      </c>
      <c r="P1277" s="8">
        <f>(E1277/L1277)</f>
        <v>62.522107969151669</v>
      </c>
      <c r="Q1277" t="str">
        <f t="shared" si="96"/>
        <v>music</v>
      </c>
      <c r="R1277" t="str">
        <f t="shared" si="97"/>
        <v>rock</v>
      </c>
      <c r="S1277" s="12">
        <f t="shared" si="98"/>
        <v>41458.867905092593</v>
      </c>
      <c r="T1277" s="12">
        <f t="shared" si="99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7">
        <f t="shared" si="95"/>
        <v>104.42100000000001</v>
      </c>
      <c r="P1278" s="8">
        <f>(E1278/L1278)</f>
        <v>46.06808823529412</v>
      </c>
      <c r="Q1278" t="str">
        <f t="shared" si="96"/>
        <v>music</v>
      </c>
      <c r="R1278" t="str">
        <f t="shared" si="97"/>
        <v>rock</v>
      </c>
      <c r="S1278" s="12">
        <f t="shared" si="98"/>
        <v>40007.704247685186</v>
      </c>
      <c r="T1278" s="12">
        <f t="shared" si="99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7">
        <f t="shared" si="95"/>
        <v>106.12433333333333</v>
      </c>
      <c r="P1279" s="8">
        <f>(E1279/L1279)</f>
        <v>38.543946731234868</v>
      </c>
      <c r="Q1279" t="str">
        <f t="shared" si="96"/>
        <v>music</v>
      </c>
      <c r="R1279" t="str">
        <f t="shared" si="97"/>
        <v>rock</v>
      </c>
      <c r="S1279" s="12">
        <f t="shared" si="98"/>
        <v>41121.561886574076</v>
      </c>
      <c r="T1279" s="12">
        <f t="shared" si="99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7">
        <f t="shared" si="95"/>
        <v>154.93846153846152</v>
      </c>
      <c r="P1280" s="8">
        <f>(E1280/L1280)</f>
        <v>53.005263157894738</v>
      </c>
      <c r="Q1280" t="str">
        <f t="shared" si="96"/>
        <v>music</v>
      </c>
      <c r="R1280" t="str">
        <f t="shared" si="97"/>
        <v>rock</v>
      </c>
      <c r="S1280" s="12">
        <f t="shared" si="98"/>
        <v>41786.555162037039</v>
      </c>
      <c r="T1280" s="12">
        <f t="shared" si="99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7">
        <f t="shared" si="95"/>
        <v>110.77157238734421</v>
      </c>
      <c r="P1281" s="8">
        <f>(E1281/L1281)</f>
        <v>73.355396825396824</v>
      </c>
      <c r="Q1281" t="str">
        <f t="shared" si="96"/>
        <v>music</v>
      </c>
      <c r="R1281" t="str">
        <f t="shared" si="97"/>
        <v>rock</v>
      </c>
      <c r="S1281" s="12">
        <f t="shared" si="98"/>
        <v>41682.099189814813</v>
      </c>
      <c r="T1281" s="12">
        <f t="shared" si="99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7">
        <f t="shared" si="95"/>
        <v>110.91186666666665</v>
      </c>
      <c r="P1282" s="8">
        <f>(E1282/L1282)</f>
        <v>127.97523076923076</v>
      </c>
      <c r="Q1282" t="str">
        <f t="shared" si="96"/>
        <v>music</v>
      </c>
      <c r="R1282" t="str">
        <f t="shared" si="97"/>
        <v>rock</v>
      </c>
      <c r="S1282" s="12">
        <f t="shared" si="98"/>
        <v>40513.757569444446</v>
      </c>
      <c r="T1282" s="12">
        <f t="shared" si="99"/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7">
        <f t="shared" ref="O1283:O1346" si="100">((E1283/D1283)*100)</f>
        <v>110.71428571428572</v>
      </c>
      <c r="P1283" s="8">
        <f>(E1283/L1283)</f>
        <v>104.72972972972973</v>
      </c>
      <c r="Q1283" t="str">
        <f t="shared" ref="Q1283:Q1346" si="101">LEFT(N1283,FIND("/",N1283)-1)</f>
        <v>music</v>
      </c>
      <c r="R1283" t="str">
        <f t="shared" ref="R1283:R1346" si="102">RIGHT(N1283,LEN(N1283)-FIND("/",N1283))</f>
        <v>rock</v>
      </c>
      <c r="S1283" s="12">
        <f t="shared" ref="S1283:S1346" si="103">(((J1283/60)/60)/24)+DATE(1970,1,1)</f>
        <v>41463.743472222224</v>
      </c>
      <c r="T1283" s="12">
        <f t="shared" ref="T1283:T1346" si="104">(((I1283/60)/60)/24)+DATE(1970,1,1)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7">
        <f t="shared" si="100"/>
        <v>123.61333333333333</v>
      </c>
      <c r="P1284" s="8">
        <f>(E1284/L1284)</f>
        <v>67.671532846715323</v>
      </c>
      <c r="Q1284" t="str">
        <f t="shared" si="101"/>
        <v>music</v>
      </c>
      <c r="R1284" t="str">
        <f t="shared" si="102"/>
        <v>rock</v>
      </c>
      <c r="S1284" s="12">
        <f t="shared" si="103"/>
        <v>41586.475173611114</v>
      </c>
      <c r="T1284" s="12">
        <f t="shared" si="104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7">
        <f t="shared" si="100"/>
        <v>211.05</v>
      </c>
      <c r="P1285" s="8">
        <f>(E1285/L1285)</f>
        <v>95.931818181818187</v>
      </c>
      <c r="Q1285" t="str">
        <f t="shared" si="101"/>
        <v>music</v>
      </c>
      <c r="R1285" t="str">
        <f t="shared" si="102"/>
        <v>rock</v>
      </c>
      <c r="S1285" s="12">
        <f t="shared" si="103"/>
        <v>41320.717465277776</v>
      </c>
      <c r="T1285" s="12">
        <f t="shared" si="104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7">
        <f t="shared" si="100"/>
        <v>101</v>
      </c>
      <c r="P1286" s="8">
        <f>(E1286/L1286)</f>
        <v>65.161290322580641</v>
      </c>
      <c r="Q1286" t="str">
        <f t="shared" si="101"/>
        <v>theater</v>
      </c>
      <c r="R1286" t="str">
        <f t="shared" si="102"/>
        <v>plays</v>
      </c>
      <c r="S1286" s="12">
        <f t="shared" si="103"/>
        <v>42712.23474537037</v>
      </c>
      <c r="T1286" s="12">
        <f t="shared" si="104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7">
        <f t="shared" si="100"/>
        <v>101.64999999999999</v>
      </c>
      <c r="P1287" s="8">
        <f>(E1287/L1287)</f>
        <v>32.269841269841272</v>
      </c>
      <c r="Q1287" t="str">
        <f t="shared" si="101"/>
        <v>theater</v>
      </c>
      <c r="R1287" t="str">
        <f t="shared" si="102"/>
        <v>plays</v>
      </c>
      <c r="S1287" s="12">
        <f t="shared" si="103"/>
        <v>42160.583043981482</v>
      </c>
      <c r="T1287" s="12">
        <f t="shared" si="104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">
        <f t="shared" si="100"/>
        <v>108.33333333333333</v>
      </c>
      <c r="P1288" s="8">
        <f>(E1288/L1288)</f>
        <v>81.25</v>
      </c>
      <c r="Q1288" t="str">
        <f t="shared" si="101"/>
        <v>theater</v>
      </c>
      <c r="R1288" t="str">
        <f t="shared" si="102"/>
        <v>plays</v>
      </c>
      <c r="S1288" s="12">
        <f t="shared" si="103"/>
        <v>42039.384571759263</v>
      </c>
      <c r="T1288" s="12">
        <f t="shared" si="104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7">
        <f t="shared" si="100"/>
        <v>242</v>
      </c>
      <c r="P1289" s="8">
        <f>(E1289/L1289)</f>
        <v>24.2</v>
      </c>
      <c r="Q1289" t="str">
        <f t="shared" si="101"/>
        <v>theater</v>
      </c>
      <c r="R1289" t="str">
        <f t="shared" si="102"/>
        <v>plays</v>
      </c>
      <c r="S1289" s="12">
        <f t="shared" si="103"/>
        <v>42107.621018518519</v>
      </c>
      <c r="T1289" s="12">
        <f t="shared" si="104"/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7">
        <f t="shared" si="100"/>
        <v>100.44999999999999</v>
      </c>
      <c r="P1290" s="8">
        <f>(E1290/L1290)</f>
        <v>65.868852459016395</v>
      </c>
      <c r="Q1290" t="str">
        <f t="shared" si="101"/>
        <v>theater</v>
      </c>
      <c r="R1290" t="str">
        <f t="shared" si="102"/>
        <v>plays</v>
      </c>
      <c r="S1290" s="12">
        <f t="shared" si="103"/>
        <v>42561.154664351852</v>
      </c>
      <c r="T1290" s="12">
        <f t="shared" si="104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7">
        <f t="shared" si="100"/>
        <v>125.06666666666666</v>
      </c>
      <c r="P1291" s="8">
        <f>(E1291/L1291)</f>
        <v>36.07692307692308</v>
      </c>
      <c r="Q1291" t="str">
        <f t="shared" si="101"/>
        <v>theater</v>
      </c>
      <c r="R1291" t="str">
        <f t="shared" si="102"/>
        <v>plays</v>
      </c>
      <c r="S1291" s="12">
        <f t="shared" si="103"/>
        <v>42709.134780092587</v>
      </c>
      <c r="T1291" s="12">
        <f t="shared" si="104"/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7">
        <f t="shared" si="100"/>
        <v>108.57142857142857</v>
      </c>
      <c r="P1292" s="8">
        <f>(E1292/L1292)</f>
        <v>44.186046511627907</v>
      </c>
      <c r="Q1292" t="str">
        <f t="shared" si="101"/>
        <v>theater</v>
      </c>
      <c r="R1292" t="str">
        <f t="shared" si="102"/>
        <v>plays</v>
      </c>
      <c r="S1292" s="12">
        <f t="shared" si="103"/>
        <v>42086.614942129629</v>
      </c>
      <c r="T1292" s="12">
        <f t="shared" si="104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7">
        <f t="shared" si="100"/>
        <v>145.70000000000002</v>
      </c>
      <c r="P1293" s="8">
        <f>(E1293/L1293)</f>
        <v>104.07142857142857</v>
      </c>
      <c r="Q1293" t="str">
        <f t="shared" si="101"/>
        <v>theater</v>
      </c>
      <c r="R1293" t="str">
        <f t="shared" si="102"/>
        <v>plays</v>
      </c>
      <c r="S1293" s="12">
        <f t="shared" si="103"/>
        <v>42064.652673611112</v>
      </c>
      <c r="T1293" s="12">
        <f t="shared" si="104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7">
        <f t="shared" si="100"/>
        <v>110.00000000000001</v>
      </c>
      <c r="P1294" s="8">
        <f>(E1294/L1294)</f>
        <v>35.96153846153846</v>
      </c>
      <c r="Q1294" t="str">
        <f t="shared" si="101"/>
        <v>theater</v>
      </c>
      <c r="R1294" t="str">
        <f t="shared" si="102"/>
        <v>plays</v>
      </c>
      <c r="S1294" s="12">
        <f t="shared" si="103"/>
        <v>42256.764212962968</v>
      </c>
      <c r="T1294" s="12">
        <f t="shared" si="104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">
        <f t="shared" si="100"/>
        <v>102.23333333333333</v>
      </c>
      <c r="P1295" s="8">
        <f>(E1295/L1295)</f>
        <v>127.79166666666667</v>
      </c>
      <c r="Q1295" t="str">
        <f t="shared" si="101"/>
        <v>theater</v>
      </c>
      <c r="R1295" t="str">
        <f t="shared" si="102"/>
        <v>plays</v>
      </c>
      <c r="S1295" s="12">
        <f t="shared" si="103"/>
        <v>42292.701053240744</v>
      </c>
      <c r="T1295" s="12">
        <f t="shared" si="104"/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7">
        <f t="shared" si="100"/>
        <v>122</v>
      </c>
      <c r="P1296" s="8">
        <f>(E1296/L1296)</f>
        <v>27.727272727272727</v>
      </c>
      <c r="Q1296" t="str">
        <f t="shared" si="101"/>
        <v>theater</v>
      </c>
      <c r="R1296" t="str">
        <f t="shared" si="102"/>
        <v>plays</v>
      </c>
      <c r="S1296" s="12">
        <f t="shared" si="103"/>
        <v>42278.453668981485</v>
      </c>
      <c r="T1296" s="12">
        <f t="shared" si="104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7">
        <f t="shared" si="100"/>
        <v>101.96000000000001</v>
      </c>
      <c r="P1297" s="8">
        <f>(E1297/L1297)</f>
        <v>39.828125</v>
      </c>
      <c r="Q1297" t="str">
        <f t="shared" si="101"/>
        <v>theater</v>
      </c>
      <c r="R1297" t="str">
        <f t="shared" si="102"/>
        <v>plays</v>
      </c>
      <c r="S1297" s="12">
        <f t="shared" si="103"/>
        <v>42184.572881944448</v>
      </c>
      <c r="T1297" s="12">
        <f t="shared" si="104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7">
        <f t="shared" si="100"/>
        <v>141.1764705882353</v>
      </c>
      <c r="P1298" s="8">
        <f>(E1298/L1298)</f>
        <v>52.173913043478258</v>
      </c>
      <c r="Q1298" t="str">
        <f t="shared" si="101"/>
        <v>theater</v>
      </c>
      <c r="R1298" t="str">
        <f t="shared" si="102"/>
        <v>plays</v>
      </c>
      <c r="S1298" s="12">
        <f t="shared" si="103"/>
        <v>42423.050613425927</v>
      </c>
      <c r="T1298" s="12">
        <f t="shared" si="104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7">
        <f t="shared" si="100"/>
        <v>109.52500000000001</v>
      </c>
      <c r="P1299" s="8">
        <f>(E1299/L1299)</f>
        <v>92.037815126050418</v>
      </c>
      <c r="Q1299" t="str">
        <f t="shared" si="101"/>
        <v>theater</v>
      </c>
      <c r="R1299" t="str">
        <f t="shared" si="102"/>
        <v>plays</v>
      </c>
      <c r="S1299" s="12">
        <f t="shared" si="103"/>
        <v>42461.747199074074</v>
      </c>
      <c r="T1299" s="12">
        <f t="shared" si="104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">
        <f t="shared" si="100"/>
        <v>104.65</v>
      </c>
      <c r="P1300" s="8">
        <f>(E1300/L1300)</f>
        <v>63.424242424242422</v>
      </c>
      <c r="Q1300" t="str">
        <f t="shared" si="101"/>
        <v>theater</v>
      </c>
      <c r="R1300" t="str">
        <f t="shared" si="102"/>
        <v>plays</v>
      </c>
      <c r="S1300" s="12">
        <f t="shared" si="103"/>
        <v>42458.680925925932</v>
      </c>
      <c r="T1300" s="12">
        <f t="shared" si="104"/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7">
        <f t="shared" si="100"/>
        <v>124</v>
      </c>
      <c r="P1301" s="8">
        <f>(E1301/L1301)</f>
        <v>135.625</v>
      </c>
      <c r="Q1301" t="str">
        <f t="shared" si="101"/>
        <v>theater</v>
      </c>
      <c r="R1301" t="str">
        <f t="shared" si="102"/>
        <v>plays</v>
      </c>
      <c r="S1301" s="12">
        <f t="shared" si="103"/>
        <v>42169.814340277779</v>
      </c>
      <c r="T1301" s="12">
        <f t="shared" si="104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7">
        <f t="shared" si="100"/>
        <v>135</v>
      </c>
      <c r="P1302" s="8">
        <f>(E1302/L1302)</f>
        <v>168.75</v>
      </c>
      <c r="Q1302" t="str">
        <f t="shared" si="101"/>
        <v>theater</v>
      </c>
      <c r="R1302" t="str">
        <f t="shared" si="102"/>
        <v>plays</v>
      </c>
      <c r="S1302" s="12">
        <f t="shared" si="103"/>
        <v>42483.675208333334</v>
      </c>
      <c r="T1302" s="12">
        <f t="shared" si="104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7">
        <f t="shared" si="100"/>
        <v>102.75000000000001</v>
      </c>
      <c r="P1303" s="8">
        <f>(E1303/L1303)</f>
        <v>70.862068965517238</v>
      </c>
      <c r="Q1303" t="str">
        <f t="shared" si="101"/>
        <v>theater</v>
      </c>
      <c r="R1303" t="str">
        <f t="shared" si="102"/>
        <v>plays</v>
      </c>
      <c r="S1303" s="12">
        <f t="shared" si="103"/>
        <v>42195.749745370369</v>
      </c>
      <c r="T1303" s="12">
        <f t="shared" si="104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7">
        <f t="shared" si="100"/>
        <v>100</v>
      </c>
      <c r="P1304" s="8">
        <f>(E1304/L1304)</f>
        <v>50</v>
      </c>
      <c r="Q1304" t="str">
        <f t="shared" si="101"/>
        <v>theater</v>
      </c>
      <c r="R1304" t="str">
        <f t="shared" si="102"/>
        <v>plays</v>
      </c>
      <c r="S1304" s="12">
        <f t="shared" si="103"/>
        <v>42675.057997685188</v>
      </c>
      <c r="T1304" s="12">
        <f t="shared" si="104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7">
        <f t="shared" si="100"/>
        <v>130.26085714285716</v>
      </c>
      <c r="P1305" s="8">
        <f>(E1305/L1305)</f>
        <v>42.214166666666671</v>
      </c>
      <c r="Q1305" t="str">
        <f t="shared" si="101"/>
        <v>theater</v>
      </c>
      <c r="R1305" t="str">
        <f t="shared" si="102"/>
        <v>plays</v>
      </c>
      <c r="S1305" s="12">
        <f t="shared" si="103"/>
        <v>42566.441203703704</v>
      </c>
      <c r="T1305" s="12">
        <f t="shared" si="104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7">
        <f t="shared" si="100"/>
        <v>39.627499999999998</v>
      </c>
      <c r="P1306" s="8">
        <f>(E1306/L1306)</f>
        <v>152.41346153846155</v>
      </c>
      <c r="Q1306" t="str">
        <f t="shared" si="101"/>
        <v>technology</v>
      </c>
      <c r="R1306" t="str">
        <f t="shared" si="102"/>
        <v>wearables</v>
      </c>
      <c r="S1306" s="12">
        <f t="shared" si="103"/>
        <v>42747.194502314815</v>
      </c>
      <c r="T1306" s="12">
        <f t="shared" si="104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7">
        <f t="shared" si="100"/>
        <v>25.976666666666663</v>
      </c>
      <c r="P1307" s="8">
        <f>(E1307/L1307)</f>
        <v>90.616279069767444</v>
      </c>
      <c r="Q1307" t="str">
        <f t="shared" si="101"/>
        <v>technology</v>
      </c>
      <c r="R1307" t="str">
        <f t="shared" si="102"/>
        <v>wearables</v>
      </c>
      <c r="S1307" s="12">
        <f t="shared" si="103"/>
        <v>42543.665601851855</v>
      </c>
      <c r="T1307" s="12">
        <f t="shared" si="104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7">
        <f t="shared" si="100"/>
        <v>65.24636363636364</v>
      </c>
      <c r="P1308" s="8">
        <f>(E1308/L1308)</f>
        <v>201.60393258426967</v>
      </c>
      <c r="Q1308" t="str">
        <f t="shared" si="101"/>
        <v>technology</v>
      </c>
      <c r="R1308" t="str">
        <f t="shared" si="102"/>
        <v>wearables</v>
      </c>
      <c r="S1308" s="12">
        <f t="shared" si="103"/>
        <v>41947.457569444443</v>
      </c>
      <c r="T1308" s="12">
        <f t="shared" si="104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7">
        <f t="shared" si="100"/>
        <v>11.514000000000001</v>
      </c>
      <c r="P1309" s="8">
        <f>(E1309/L1309)</f>
        <v>127.93333333333334</v>
      </c>
      <c r="Q1309" t="str">
        <f t="shared" si="101"/>
        <v>technology</v>
      </c>
      <c r="R1309" t="str">
        <f t="shared" si="102"/>
        <v>wearables</v>
      </c>
      <c r="S1309" s="12">
        <f t="shared" si="103"/>
        <v>42387.503229166665</v>
      </c>
      <c r="T1309" s="12">
        <f t="shared" si="104"/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7">
        <f t="shared" si="100"/>
        <v>11.360000000000001</v>
      </c>
      <c r="P1310" s="8">
        <f>(E1310/L1310)</f>
        <v>29.894736842105264</v>
      </c>
      <c r="Q1310" t="str">
        <f t="shared" si="101"/>
        <v>technology</v>
      </c>
      <c r="R1310" t="str">
        <f t="shared" si="102"/>
        <v>wearables</v>
      </c>
      <c r="S1310" s="12">
        <f t="shared" si="103"/>
        <v>42611.613564814819</v>
      </c>
      <c r="T1310" s="12">
        <f t="shared" si="104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7">
        <f t="shared" si="100"/>
        <v>111.99130434782609</v>
      </c>
      <c r="P1311" s="8">
        <f>(E1311/L1311)</f>
        <v>367.97142857142859</v>
      </c>
      <c r="Q1311" t="str">
        <f t="shared" si="101"/>
        <v>technology</v>
      </c>
      <c r="R1311" t="str">
        <f t="shared" si="102"/>
        <v>wearables</v>
      </c>
      <c r="S1311" s="12">
        <f t="shared" si="103"/>
        <v>42257.882731481484</v>
      </c>
      <c r="T1311" s="12">
        <f t="shared" si="104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7">
        <f t="shared" si="100"/>
        <v>15.5</v>
      </c>
      <c r="P1312" s="8">
        <f>(E1312/L1312)</f>
        <v>129.16666666666666</v>
      </c>
      <c r="Q1312" t="str">
        <f t="shared" si="101"/>
        <v>technology</v>
      </c>
      <c r="R1312" t="str">
        <f t="shared" si="102"/>
        <v>wearables</v>
      </c>
      <c r="S1312" s="12">
        <f t="shared" si="103"/>
        <v>42556.667245370365</v>
      </c>
      <c r="T1312" s="12">
        <f t="shared" si="104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7">
        <f t="shared" si="100"/>
        <v>32.027999999999999</v>
      </c>
      <c r="P1313" s="8">
        <f>(E1313/L1313)</f>
        <v>800.7</v>
      </c>
      <c r="Q1313" t="str">
        <f t="shared" si="101"/>
        <v>technology</v>
      </c>
      <c r="R1313" t="str">
        <f t="shared" si="102"/>
        <v>wearables</v>
      </c>
      <c r="S1313" s="12">
        <f t="shared" si="103"/>
        <v>42669.802303240736</v>
      </c>
      <c r="T1313" s="12">
        <f t="shared" si="104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7">
        <f t="shared" si="100"/>
        <v>0.60869565217391308</v>
      </c>
      <c r="P1314" s="8">
        <f>(E1314/L1314)</f>
        <v>28</v>
      </c>
      <c r="Q1314" t="str">
        <f t="shared" si="101"/>
        <v>technology</v>
      </c>
      <c r="R1314" t="str">
        <f t="shared" si="102"/>
        <v>wearables</v>
      </c>
      <c r="S1314" s="12">
        <f t="shared" si="103"/>
        <v>42082.702800925923</v>
      </c>
      <c r="T1314" s="12">
        <f t="shared" si="104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7">
        <f t="shared" si="100"/>
        <v>31.114999999999998</v>
      </c>
      <c r="P1315" s="8">
        <f>(E1315/L1315)</f>
        <v>102.01639344262296</v>
      </c>
      <c r="Q1315" t="str">
        <f t="shared" si="101"/>
        <v>technology</v>
      </c>
      <c r="R1315" t="str">
        <f t="shared" si="102"/>
        <v>wearables</v>
      </c>
      <c r="S1315" s="12">
        <f t="shared" si="103"/>
        <v>42402.709652777776</v>
      </c>
      <c r="T1315" s="12">
        <f t="shared" si="104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7">
        <f t="shared" si="100"/>
        <v>1.1266666666666667</v>
      </c>
      <c r="P1316" s="8">
        <f>(E1316/L1316)</f>
        <v>184.36363636363637</v>
      </c>
      <c r="Q1316" t="str">
        <f t="shared" si="101"/>
        <v>technology</v>
      </c>
      <c r="R1316" t="str">
        <f t="shared" si="102"/>
        <v>wearables</v>
      </c>
      <c r="S1316" s="12">
        <f t="shared" si="103"/>
        <v>42604.669675925921</v>
      </c>
      <c r="T1316" s="12">
        <f t="shared" si="104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7">
        <f t="shared" si="100"/>
        <v>40.404000000000003</v>
      </c>
      <c r="P1317" s="8">
        <f>(E1317/L1317)</f>
        <v>162.91935483870967</v>
      </c>
      <c r="Q1317" t="str">
        <f t="shared" si="101"/>
        <v>technology</v>
      </c>
      <c r="R1317" t="str">
        <f t="shared" si="102"/>
        <v>wearables</v>
      </c>
      <c r="S1317" s="12">
        <f t="shared" si="103"/>
        <v>42278.498240740737</v>
      </c>
      <c r="T1317" s="12">
        <f t="shared" si="104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7">
        <f t="shared" si="100"/>
        <v>1.3333333333333333E-3</v>
      </c>
      <c r="P1318" s="8">
        <f>(E1318/L1318)</f>
        <v>1</v>
      </c>
      <c r="Q1318" t="str">
        <f t="shared" si="101"/>
        <v>technology</v>
      </c>
      <c r="R1318" t="str">
        <f t="shared" si="102"/>
        <v>wearables</v>
      </c>
      <c r="S1318" s="12">
        <f t="shared" si="103"/>
        <v>42393.961909722217</v>
      </c>
      <c r="T1318" s="12">
        <f t="shared" si="104"/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7">
        <f t="shared" si="100"/>
        <v>5.7334999999999994</v>
      </c>
      <c r="P1319" s="8">
        <f>(E1319/L1319)</f>
        <v>603.52631578947364</v>
      </c>
      <c r="Q1319" t="str">
        <f t="shared" si="101"/>
        <v>technology</v>
      </c>
      <c r="R1319" t="str">
        <f t="shared" si="102"/>
        <v>wearables</v>
      </c>
      <c r="S1319" s="12">
        <f t="shared" si="103"/>
        <v>42520.235486111109</v>
      </c>
      <c r="T1319" s="12">
        <f t="shared" si="104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7">
        <f t="shared" si="100"/>
        <v>15.324999999999999</v>
      </c>
      <c r="P1320" s="8">
        <f>(E1320/L1320)</f>
        <v>45.407407407407405</v>
      </c>
      <c r="Q1320" t="str">
        <f t="shared" si="101"/>
        <v>technology</v>
      </c>
      <c r="R1320" t="str">
        <f t="shared" si="102"/>
        <v>wearables</v>
      </c>
      <c r="S1320" s="12">
        <f t="shared" si="103"/>
        <v>41985.043657407412</v>
      </c>
      <c r="T1320" s="12">
        <f t="shared" si="104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7">
        <f t="shared" si="100"/>
        <v>15.103448275862069</v>
      </c>
      <c r="P1321" s="8">
        <f>(E1321/L1321)</f>
        <v>97.333333333333329</v>
      </c>
      <c r="Q1321" t="str">
        <f t="shared" si="101"/>
        <v>technology</v>
      </c>
      <c r="R1321" t="str">
        <f t="shared" si="102"/>
        <v>wearables</v>
      </c>
      <c r="S1321" s="12">
        <f t="shared" si="103"/>
        <v>41816.812094907407</v>
      </c>
      <c r="T1321" s="12">
        <f t="shared" si="104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7">
        <f t="shared" si="100"/>
        <v>0.503</v>
      </c>
      <c r="P1322" s="8">
        <f>(E1322/L1322)</f>
        <v>167.66666666666666</v>
      </c>
      <c r="Q1322" t="str">
        <f t="shared" si="101"/>
        <v>technology</v>
      </c>
      <c r="R1322" t="str">
        <f t="shared" si="102"/>
        <v>wearables</v>
      </c>
      <c r="S1322" s="12">
        <f t="shared" si="103"/>
        <v>42705.690347222218</v>
      </c>
      <c r="T1322" s="12">
        <f t="shared" si="104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7">
        <f t="shared" si="100"/>
        <v>1.3028138528138529</v>
      </c>
      <c r="P1323" s="8">
        <f>(E1323/L1323)</f>
        <v>859.85714285714289</v>
      </c>
      <c r="Q1323" t="str">
        <f t="shared" si="101"/>
        <v>technology</v>
      </c>
      <c r="R1323" t="str">
        <f t="shared" si="102"/>
        <v>wearables</v>
      </c>
      <c r="S1323" s="12">
        <f t="shared" si="103"/>
        <v>42697.74927083333</v>
      </c>
      <c r="T1323" s="12">
        <f t="shared" si="104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7">
        <f t="shared" si="100"/>
        <v>0.30285714285714288</v>
      </c>
      <c r="P1324" s="8">
        <f>(E1324/L1324)</f>
        <v>26.5</v>
      </c>
      <c r="Q1324" t="str">
        <f t="shared" si="101"/>
        <v>technology</v>
      </c>
      <c r="R1324" t="str">
        <f t="shared" si="102"/>
        <v>wearables</v>
      </c>
      <c r="S1324" s="12">
        <f t="shared" si="103"/>
        <v>42115.656539351854</v>
      </c>
      <c r="T1324" s="12">
        <f t="shared" si="104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7">
        <f t="shared" si="100"/>
        <v>8.8800000000000008</v>
      </c>
      <c r="P1325" s="8">
        <f>(E1325/L1325)</f>
        <v>30.272727272727273</v>
      </c>
      <c r="Q1325" t="str">
        <f t="shared" si="101"/>
        <v>technology</v>
      </c>
      <c r="R1325" t="str">
        <f t="shared" si="102"/>
        <v>wearables</v>
      </c>
      <c r="S1325" s="12">
        <f t="shared" si="103"/>
        <v>42451.698449074072</v>
      </c>
      <c r="T1325" s="12">
        <f t="shared" si="104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7">
        <f t="shared" si="100"/>
        <v>9.84</v>
      </c>
      <c r="P1326" s="8">
        <f>(E1326/L1326)</f>
        <v>54.666666666666664</v>
      </c>
      <c r="Q1326" t="str">
        <f t="shared" si="101"/>
        <v>technology</v>
      </c>
      <c r="R1326" t="str">
        <f t="shared" si="102"/>
        <v>wearables</v>
      </c>
      <c r="S1326" s="12">
        <f t="shared" si="103"/>
        <v>42626.633703703701</v>
      </c>
      <c r="T1326" s="12">
        <f t="shared" si="104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7">
        <f t="shared" si="100"/>
        <v>2.4299999999999997</v>
      </c>
      <c r="P1327" s="8">
        <f>(E1327/L1327)</f>
        <v>60.75</v>
      </c>
      <c r="Q1327" t="str">
        <f t="shared" si="101"/>
        <v>technology</v>
      </c>
      <c r="R1327" t="str">
        <f t="shared" si="102"/>
        <v>wearables</v>
      </c>
      <c r="S1327" s="12">
        <f t="shared" si="103"/>
        <v>42704.086053240739</v>
      </c>
      <c r="T1327" s="12">
        <f t="shared" si="104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7">
        <f t="shared" si="100"/>
        <v>1.1299999999999999</v>
      </c>
      <c r="P1328" s="8">
        <f>(E1328/L1328)</f>
        <v>102.72727272727273</v>
      </c>
      <c r="Q1328" t="str">
        <f t="shared" si="101"/>
        <v>technology</v>
      </c>
      <c r="R1328" t="str">
        <f t="shared" si="102"/>
        <v>wearables</v>
      </c>
      <c r="S1328" s="12">
        <f t="shared" si="103"/>
        <v>41974.791990740734</v>
      </c>
      <c r="T1328" s="12">
        <f t="shared" si="104"/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7">
        <f t="shared" si="100"/>
        <v>3.5520833333333335</v>
      </c>
      <c r="P1329" s="8">
        <f>(E1329/L1329)</f>
        <v>41.585365853658537</v>
      </c>
      <c r="Q1329" t="str">
        <f t="shared" si="101"/>
        <v>technology</v>
      </c>
      <c r="R1329" t="str">
        <f t="shared" si="102"/>
        <v>wearables</v>
      </c>
      <c r="S1329" s="12">
        <f t="shared" si="103"/>
        <v>42123.678645833337</v>
      </c>
      <c r="T1329" s="12">
        <f t="shared" si="104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7">
        <f t="shared" si="100"/>
        <v>2.3306666666666667</v>
      </c>
      <c r="P1330" s="8">
        <f>(E1330/L1330)</f>
        <v>116.53333333333333</v>
      </c>
      <c r="Q1330" t="str">
        <f t="shared" si="101"/>
        <v>technology</v>
      </c>
      <c r="R1330" t="str">
        <f t="shared" si="102"/>
        <v>wearables</v>
      </c>
      <c r="S1330" s="12">
        <f t="shared" si="103"/>
        <v>42612.642754629633</v>
      </c>
      <c r="T1330" s="12">
        <f t="shared" si="104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7">
        <f t="shared" si="100"/>
        <v>0.81600000000000006</v>
      </c>
      <c r="P1331" s="8">
        <f>(E1331/L1331)</f>
        <v>45.333333333333336</v>
      </c>
      <c r="Q1331" t="str">
        <f t="shared" si="101"/>
        <v>technology</v>
      </c>
      <c r="R1331" t="str">
        <f t="shared" si="102"/>
        <v>wearables</v>
      </c>
      <c r="S1331" s="12">
        <f t="shared" si="103"/>
        <v>41935.221585648149</v>
      </c>
      <c r="T1331" s="12">
        <f t="shared" si="104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7">
        <f t="shared" si="100"/>
        <v>22.494285714285713</v>
      </c>
      <c r="P1332" s="8">
        <f>(E1332/L1332)</f>
        <v>157.46</v>
      </c>
      <c r="Q1332" t="str">
        <f t="shared" si="101"/>
        <v>technology</v>
      </c>
      <c r="R1332" t="str">
        <f t="shared" si="102"/>
        <v>wearables</v>
      </c>
      <c r="S1332" s="12">
        <f t="shared" si="103"/>
        <v>42522.276724537034</v>
      </c>
      <c r="T1332" s="12">
        <f t="shared" si="104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7">
        <f t="shared" si="100"/>
        <v>1.3668</v>
      </c>
      <c r="P1333" s="8">
        <f>(E1333/L1333)</f>
        <v>100.5</v>
      </c>
      <c r="Q1333" t="str">
        <f t="shared" si="101"/>
        <v>technology</v>
      </c>
      <c r="R1333" t="str">
        <f t="shared" si="102"/>
        <v>wearables</v>
      </c>
      <c r="S1333" s="12">
        <f t="shared" si="103"/>
        <v>42569.50409722222</v>
      </c>
      <c r="T1333" s="12">
        <f t="shared" si="104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7">
        <f t="shared" si="100"/>
        <v>0</v>
      </c>
      <c r="P1334" s="8" t="e">
        <f>(E1334/L1334)</f>
        <v>#DIV/0!</v>
      </c>
      <c r="Q1334" t="str">
        <f t="shared" si="101"/>
        <v>technology</v>
      </c>
      <c r="R1334" t="str">
        <f t="shared" si="102"/>
        <v>wearables</v>
      </c>
      <c r="S1334" s="12">
        <f t="shared" si="103"/>
        <v>42732.060277777782</v>
      </c>
      <c r="T1334" s="12">
        <f t="shared" si="104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7">
        <f t="shared" si="100"/>
        <v>0</v>
      </c>
      <c r="P1335" s="8" t="e">
        <f>(E1335/L1335)</f>
        <v>#DIV/0!</v>
      </c>
      <c r="Q1335" t="str">
        <f t="shared" si="101"/>
        <v>technology</v>
      </c>
      <c r="R1335" t="str">
        <f t="shared" si="102"/>
        <v>wearables</v>
      </c>
      <c r="S1335" s="12">
        <f t="shared" si="103"/>
        <v>41806.106770833336</v>
      </c>
      <c r="T1335" s="12">
        <f t="shared" si="104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7">
        <f t="shared" si="100"/>
        <v>10.754135338345865</v>
      </c>
      <c r="P1336" s="8">
        <f>(E1336/L1336)</f>
        <v>51.822463768115945</v>
      </c>
      <c r="Q1336" t="str">
        <f t="shared" si="101"/>
        <v>technology</v>
      </c>
      <c r="R1336" t="str">
        <f t="shared" si="102"/>
        <v>wearables</v>
      </c>
      <c r="S1336" s="12">
        <f t="shared" si="103"/>
        <v>42410.774155092593</v>
      </c>
      <c r="T1336" s="12">
        <f t="shared" si="104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7">
        <f t="shared" si="100"/>
        <v>19.759999999999998</v>
      </c>
      <c r="P1337" s="8">
        <f>(E1337/L1337)</f>
        <v>308.75</v>
      </c>
      <c r="Q1337" t="str">
        <f t="shared" si="101"/>
        <v>technology</v>
      </c>
      <c r="R1337" t="str">
        <f t="shared" si="102"/>
        <v>wearables</v>
      </c>
      <c r="S1337" s="12">
        <f t="shared" si="103"/>
        <v>42313.936365740738</v>
      </c>
      <c r="T1337" s="12">
        <f t="shared" si="104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7">
        <f t="shared" si="100"/>
        <v>84.946999999999989</v>
      </c>
      <c r="P1338" s="8">
        <f>(E1338/L1338)</f>
        <v>379.22767857142856</v>
      </c>
      <c r="Q1338" t="str">
        <f t="shared" si="101"/>
        <v>technology</v>
      </c>
      <c r="R1338" t="str">
        <f t="shared" si="102"/>
        <v>wearables</v>
      </c>
      <c r="S1338" s="12">
        <f t="shared" si="103"/>
        <v>41955.863750000004</v>
      </c>
      <c r="T1338" s="12">
        <f t="shared" si="104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7">
        <f t="shared" si="100"/>
        <v>49.381999999999998</v>
      </c>
      <c r="P1339" s="8">
        <f>(E1339/L1339)</f>
        <v>176.36428571428573</v>
      </c>
      <c r="Q1339" t="str">
        <f t="shared" si="101"/>
        <v>technology</v>
      </c>
      <c r="R1339" t="str">
        <f t="shared" si="102"/>
        <v>wearables</v>
      </c>
      <c r="S1339" s="12">
        <f t="shared" si="103"/>
        <v>42767.577303240745</v>
      </c>
      <c r="T1339" s="12">
        <f t="shared" si="104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7">
        <f t="shared" si="100"/>
        <v>3.3033333333333332</v>
      </c>
      <c r="P1340" s="8">
        <f>(E1340/L1340)</f>
        <v>66.066666666666663</v>
      </c>
      <c r="Q1340" t="str">
        <f t="shared" si="101"/>
        <v>technology</v>
      </c>
      <c r="R1340" t="str">
        <f t="shared" si="102"/>
        <v>wearables</v>
      </c>
      <c r="S1340" s="12">
        <f t="shared" si="103"/>
        <v>42188.803622685184</v>
      </c>
      <c r="T1340" s="12">
        <f t="shared" si="104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7">
        <f t="shared" si="100"/>
        <v>6.6339999999999995</v>
      </c>
      <c r="P1341" s="8">
        <f>(E1341/L1341)</f>
        <v>89.648648648648646</v>
      </c>
      <c r="Q1341" t="str">
        <f t="shared" si="101"/>
        <v>technology</v>
      </c>
      <c r="R1341" t="str">
        <f t="shared" si="102"/>
        <v>wearables</v>
      </c>
      <c r="S1341" s="12">
        <f t="shared" si="103"/>
        <v>41936.647164351853</v>
      </c>
      <c r="T1341" s="12">
        <f t="shared" si="104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7">
        <f t="shared" si="100"/>
        <v>0</v>
      </c>
      <c r="P1342" s="8" t="e">
        <f>(E1342/L1342)</f>
        <v>#DIV/0!</v>
      </c>
      <c r="Q1342" t="str">
        <f t="shared" si="101"/>
        <v>technology</v>
      </c>
      <c r="R1342" t="str">
        <f t="shared" si="102"/>
        <v>wearables</v>
      </c>
      <c r="S1342" s="12">
        <f t="shared" si="103"/>
        <v>41836.595520833333</v>
      </c>
      <c r="T1342" s="12">
        <f t="shared" si="104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7">
        <f t="shared" si="100"/>
        <v>70.36</v>
      </c>
      <c r="P1343" s="8">
        <f>(E1343/L1343)</f>
        <v>382.39130434782606</v>
      </c>
      <c r="Q1343" t="str">
        <f t="shared" si="101"/>
        <v>technology</v>
      </c>
      <c r="R1343" t="str">
        <f t="shared" si="102"/>
        <v>wearables</v>
      </c>
      <c r="S1343" s="12">
        <f t="shared" si="103"/>
        <v>42612.624039351853</v>
      </c>
      <c r="T1343" s="12">
        <f t="shared" si="104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7">
        <f t="shared" si="100"/>
        <v>0.2</v>
      </c>
      <c r="P1344" s="8">
        <f>(E1344/L1344)</f>
        <v>100</v>
      </c>
      <c r="Q1344" t="str">
        <f t="shared" si="101"/>
        <v>technology</v>
      </c>
      <c r="R1344" t="str">
        <f t="shared" si="102"/>
        <v>wearables</v>
      </c>
      <c r="S1344" s="12">
        <f t="shared" si="103"/>
        <v>42172.816423611104</v>
      </c>
      <c r="T1344" s="12">
        <f t="shared" si="104"/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">
        <f t="shared" si="100"/>
        <v>102.298</v>
      </c>
      <c r="P1345" s="8">
        <f>(E1345/L1345)</f>
        <v>158.35603715170279</v>
      </c>
      <c r="Q1345" t="str">
        <f t="shared" si="101"/>
        <v>technology</v>
      </c>
      <c r="R1345" t="str">
        <f t="shared" si="102"/>
        <v>wearables</v>
      </c>
      <c r="S1345" s="12">
        <f t="shared" si="103"/>
        <v>42542.526423611111</v>
      </c>
      <c r="T1345" s="12">
        <f t="shared" si="104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7">
        <f t="shared" si="100"/>
        <v>377.73333333333335</v>
      </c>
      <c r="P1346" s="8">
        <f>(E1346/L1346)</f>
        <v>40.762589928057551</v>
      </c>
      <c r="Q1346" t="str">
        <f t="shared" si="101"/>
        <v>publishing</v>
      </c>
      <c r="R1346" t="str">
        <f t="shared" si="102"/>
        <v>nonfiction</v>
      </c>
      <c r="S1346" s="12">
        <f t="shared" si="103"/>
        <v>42522.789803240739</v>
      </c>
      <c r="T1346" s="12">
        <f t="shared" si="104"/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7">
        <f t="shared" ref="O1347:O1410" si="105">((E1347/D1347)*100)</f>
        <v>125</v>
      </c>
      <c r="P1347" s="8">
        <f>(E1347/L1347)</f>
        <v>53.571428571428569</v>
      </c>
      <c r="Q1347" t="str">
        <f t="shared" ref="Q1347:Q1410" si="106">LEFT(N1347,FIND("/",N1347)-1)</f>
        <v>publishing</v>
      </c>
      <c r="R1347" t="str">
        <f t="shared" ref="R1347:R1410" si="107">RIGHT(N1347,LEN(N1347)-FIND("/",N1347))</f>
        <v>nonfiction</v>
      </c>
      <c r="S1347" s="12">
        <f t="shared" ref="S1347:S1410" si="108">(((J1347/60)/60)/24)+DATE(1970,1,1)</f>
        <v>41799.814340277779</v>
      </c>
      <c r="T1347" s="12">
        <f t="shared" ref="T1347:T1410" si="109">(((I1347/60)/60)/24)+DATE(1970,1,1)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7">
        <f t="shared" si="105"/>
        <v>147.32653061224491</v>
      </c>
      <c r="P1348" s="8">
        <f>(E1348/L1348)</f>
        <v>48.449664429530202</v>
      </c>
      <c r="Q1348" t="str">
        <f t="shared" si="106"/>
        <v>publishing</v>
      </c>
      <c r="R1348" t="str">
        <f t="shared" si="107"/>
        <v>nonfiction</v>
      </c>
      <c r="S1348" s="12">
        <f t="shared" si="108"/>
        <v>41422.075821759259</v>
      </c>
      <c r="T1348" s="12">
        <f t="shared" si="109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">
        <f t="shared" si="105"/>
        <v>102.2</v>
      </c>
      <c r="P1349" s="8">
        <f>(E1349/L1349)</f>
        <v>82.41935483870968</v>
      </c>
      <c r="Q1349" t="str">
        <f t="shared" si="106"/>
        <v>publishing</v>
      </c>
      <c r="R1349" t="str">
        <f t="shared" si="107"/>
        <v>nonfiction</v>
      </c>
      <c r="S1349" s="12">
        <f t="shared" si="108"/>
        <v>42040.638020833328</v>
      </c>
      <c r="T1349" s="12">
        <f t="shared" si="109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7">
        <f t="shared" si="105"/>
        <v>101.8723404255319</v>
      </c>
      <c r="P1350" s="8">
        <f>(E1350/L1350)</f>
        <v>230.19230769230768</v>
      </c>
      <c r="Q1350" t="str">
        <f t="shared" si="106"/>
        <v>publishing</v>
      </c>
      <c r="R1350" t="str">
        <f t="shared" si="107"/>
        <v>nonfiction</v>
      </c>
      <c r="S1350" s="12">
        <f t="shared" si="108"/>
        <v>41963.506168981476</v>
      </c>
      <c r="T1350" s="12">
        <f t="shared" si="109"/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7">
        <f t="shared" si="105"/>
        <v>204.2</v>
      </c>
      <c r="P1351" s="8">
        <f>(E1351/L1351)</f>
        <v>59.360465116279073</v>
      </c>
      <c r="Q1351" t="str">
        <f t="shared" si="106"/>
        <v>publishing</v>
      </c>
      <c r="R1351" t="str">
        <f t="shared" si="107"/>
        <v>nonfiction</v>
      </c>
      <c r="S1351" s="12">
        <f t="shared" si="108"/>
        <v>42317.33258101852</v>
      </c>
      <c r="T1351" s="12">
        <f t="shared" si="109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7">
        <f t="shared" si="105"/>
        <v>104.05</v>
      </c>
      <c r="P1352" s="8">
        <f>(E1352/L1352)</f>
        <v>66.698717948717942</v>
      </c>
      <c r="Q1352" t="str">
        <f t="shared" si="106"/>
        <v>publishing</v>
      </c>
      <c r="R1352" t="str">
        <f t="shared" si="107"/>
        <v>nonfiction</v>
      </c>
      <c r="S1352" s="12">
        <f t="shared" si="108"/>
        <v>42334.013124999998</v>
      </c>
      <c r="T1352" s="12">
        <f t="shared" si="109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7">
        <f t="shared" si="105"/>
        <v>101.265</v>
      </c>
      <c r="P1353" s="8">
        <f>(E1353/L1353)</f>
        <v>168.77500000000001</v>
      </c>
      <c r="Q1353" t="str">
        <f t="shared" si="106"/>
        <v>publishing</v>
      </c>
      <c r="R1353" t="str">
        <f t="shared" si="107"/>
        <v>nonfiction</v>
      </c>
      <c r="S1353" s="12">
        <f t="shared" si="108"/>
        <v>42382.74009259259</v>
      </c>
      <c r="T1353" s="12">
        <f t="shared" si="109"/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7">
        <f t="shared" si="105"/>
        <v>136.13999999999999</v>
      </c>
      <c r="P1354" s="8">
        <f>(E1354/L1354)</f>
        <v>59.973568281938327</v>
      </c>
      <c r="Q1354" t="str">
        <f t="shared" si="106"/>
        <v>publishing</v>
      </c>
      <c r="R1354" t="str">
        <f t="shared" si="107"/>
        <v>nonfiction</v>
      </c>
      <c r="S1354" s="12">
        <f t="shared" si="108"/>
        <v>42200.578310185185</v>
      </c>
      <c r="T1354" s="12">
        <f t="shared" si="109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7">
        <f t="shared" si="105"/>
        <v>133.6</v>
      </c>
      <c r="P1355" s="8">
        <f>(E1355/L1355)</f>
        <v>31.80952380952381</v>
      </c>
      <c r="Q1355" t="str">
        <f t="shared" si="106"/>
        <v>publishing</v>
      </c>
      <c r="R1355" t="str">
        <f t="shared" si="107"/>
        <v>nonfiction</v>
      </c>
      <c r="S1355" s="12">
        <f t="shared" si="108"/>
        <v>41309.11791666667</v>
      </c>
      <c r="T1355" s="12">
        <f t="shared" si="109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7">
        <f t="shared" si="105"/>
        <v>130.25</v>
      </c>
      <c r="P1356" s="8">
        <f>(E1356/L1356)</f>
        <v>24.421875</v>
      </c>
      <c r="Q1356" t="str">
        <f t="shared" si="106"/>
        <v>publishing</v>
      </c>
      <c r="R1356" t="str">
        <f t="shared" si="107"/>
        <v>nonfiction</v>
      </c>
      <c r="S1356" s="12">
        <f t="shared" si="108"/>
        <v>42502.807627314818</v>
      </c>
      <c r="T1356" s="12">
        <f t="shared" si="109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7">
        <f t="shared" si="105"/>
        <v>122.67999999999999</v>
      </c>
      <c r="P1357" s="8">
        <f>(E1357/L1357)</f>
        <v>25.347107438016529</v>
      </c>
      <c r="Q1357" t="str">
        <f t="shared" si="106"/>
        <v>publishing</v>
      </c>
      <c r="R1357" t="str">
        <f t="shared" si="107"/>
        <v>nonfiction</v>
      </c>
      <c r="S1357" s="12">
        <f t="shared" si="108"/>
        <v>41213.254687499997</v>
      </c>
      <c r="T1357" s="12">
        <f t="shared" si="109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7">
        <f t="shared" si="105"/>
        <v>182.81058823529412</v>
      </c>
      <c r="P1358" s="8">
        <f>(E1358/L1358)</f>
        <v>71.443218390804603</v>
      </c>
      <c r="Q1358" t="str">
        <f t="shared" si="106"/>
        <v>publishing</v>
      </c>
      <c r="R1358" t="str">
        <f t="shared" si="107"/>
        <v>nonfiction</v>
      </c>
      <c r="S1358" s="12">
        <f t="shared" si="108"/>
        <v>41430.038888888892</v>
      </c>
      <c r="T1358" s="12">
        <f t="shared" si="109"/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">
        <f t="shared" si="105"/>
        <v>125.29999999999998</v>
      </c>
      <c r="P1359" s="8">
        <f>(E1359/L1359)</f>
        <v>38.553846153846152</v>
      </c>
      <c r="Q1359" t="str">
        <f t="shared" si="106"/>
        <v>publishing</v>
      </c>
      <c r="R1359" t="str">
        <f t="shared" si="107"/>
        <v>nonfiction</v>
      </c>
      <c r="S1359" s="12">
        <f t="shared" si="108"/>
        <v>41304.962233796294</v>
      </c>
      <c r="T1359" s="12">
        <f t="shared" si="109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7">
        <f t="shared" si="105"/>
        <v>111.66666666666667</v>
      </c>
      <c r="P1360" s="8">
        <f>(E1360/L1360)</f>
        <v>68.367346938775512</v>
      </c>
      <c r="Q1360" t="str">
        <f t="shared" si="106"/>
        <v>publishing</v>
      </c>
      <c r="R1360" t="str">
        <f t="shared" si="107"/>
        <v>nonfiction</v>
      </c>
      <c r="S1360" s="12">
        <f t="shared" si="108"/>
        <v>40689.570868055554</v>
      </c>
      <c r="T1360" s="12">
        <f t="shared" si="109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7">
        <f t="shared" si="105"/>
        <v>115.75757575757575</v>
      </c>
      <c r="P1361" s="8">
        <f>(E1361/L1361)</f>
        <v>40.210526315789473</v>
      </c>
      <c r="Q1361" t="str">
        <f t="shared" si="106"/>
        <v>publishing</v>
      </c>
      <c r="R1361" t="str">
        <f t="shared" si="107"/>
        <v>nonfiction</v>
      </c>
      <c r="S1361" s="12">
        <f t="shared" si="108"/>
        <v>40668.814699074072</v>
      </c>
      <c r="T1361" s="12">
        <f t="shared" si="109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7">
        <f t="shared" si="105"/>
        <v>173.2</v>
      </c>
      <c r="P1362" s="8">
        <f>(E1362/L1362)</f>
        <v>32.074074074074076</v>
      </c>
      <c r="Q1362" t="str">
        <f t="shared" si="106"/>
        <v>publishing</v>
      </c>
      <c r="R1362" t="str">
        <f t="shared" si="107"/>
        <v>nonfiction</v>
      </c>
      <c r="S1362" s="12">
        <f t="shared" si="108"/>
        <v>41095.900694444441</v>
      </c>
      <c r="T1362" s="12">
        <f t="shared" si="109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7">
        <f t="shared" si="105"/>
        <v>125.98333333333333</v>
      </c>
      <c r="P1363" s="8">
        <f>(E1363/L1363)</f>
        <v>28.632575757575758</v>
      </c>
      <c r="Q1363" t="str">
        <f t="shared" si="106"/>
        <v>publishing</v>
      </c>
      <c r="R1363" t="str">
        <f t="shared" si="107"/>
        <v>nonfiction</v>
      </c>
      <c r="S1363" s="12">
        <f t="shared" si="108"/>
        <v>41781.717268518521</v>
      </c>
      <c r="T1363" s="12">
        <f t="shared" si="109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7">
        <f t="shared" si="105"/>
        <v>109.1</v>
      </c>
      <c r="P1364" s="8">
        <f>(E1364/L1364)</f>
        <v>43.64</v>
      </c>
      <c r="Q1364" t="str">
        <f t="shared" si="106"/>
        <v>publishing</v>
      </c>
      <c r="R1364" t="str">
        <f t="shared" si="107"/>
        <v>nonfiction</v>
      </c>
      <c r="S1364" s="12">
        <f t="shared" si="108"/>
        <v>41464.934386574074</v>
      </c>
      <c r="T1364" s="12">
        <f t="shared" si="109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7">
        <f t="shared" si="105"/>
        <v>100</v>
      </c>
      <c r="P1365" s="8">
        <f>(E1365/L1365)</f>
        <v>40</v>
      </c>
      <c r="Q1365" t="str">
        <f t="shared" si="106"/>
        <v>publishing</v>
      </c>
      <c r="R1365" t="str">
        <f t="shared" si="107"/>
        <v>nonfiction</v>
      </c>
      <c r="S1365" s="12">
        <f t="shared" si="108"/>
        <v>42396.8440625</v>
      </c>
      <c r="T1365" s="12">
        <f t="shared" si="109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7">
        <f t="shared" si="105"/>
        <v>118.64285714285714</v>
      </c>
      <c r="P1366" s="8">
        <f>(E1366/L1366)</f>
        <v>346.04166666666669</v>
      </c>
      <c r="Q1366" t="str">
        <f t="shared" si="106"/>
        <v>music</v>
      </c>
      <c r="R1366" t="str">
        <f t="shared" si="107"/>
        <v>rock</v>
      </c>
      <c r="S1366" s="12">
        <f t="shared" si="108"/>
        <v>41951.695671296293</v>
      </c>
      <c r="T1366" s="12">
        <f t="shared" si="109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7">
        <f t="shared" si="105"/>
        <v>100.26666666666667</v>
      </c>
      <c r="P1367" s="8">
        <f>(E1367/L1367)</f>
        <v>81.739130434782609</v>
      </c>
      <c r="Q1367" t="str">
        <f t="shared" si="106"/>
        <v>music</v>
      </c>
      <c r="R1367" t="str">
        <f t="shared" si="107"/>
        <v>rock</v>
      </c>
      <c r="S1367" s="12">
        <f t="shared" si="108"/>
        <v>42049.733240740738</v>
      </c>
      <c r="T1367" s="12">
        <f t="shared" si="109"/>
        <v>42079.691574074073</v>
      </c>
    </row>
    <row r="1368" spans="1:20" ht="15.75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7">
        <f t="shared" si="105"/>
        <v>126.48920000000001</v>
      </c>
      <c r="P1368" s="8">
        <f>(E1368/L1368)</f>
        <v>64.535306122448986</v>
      </c>
      <c r="Q1368" t="str">
        <f t="shared" si="106"/>
        <v>music</v>
      </c>
      <c r="R1368" t="str">
        <f t="shared" si="107"/>
        <v>rock</v>
      </c>
      <c r="S1368" s="12">
        <f t="shared" si="108"/>
        <v>41924.996099537035</v>
      </c>
      <c r="T1368" s="12">
        <f t="shared" si="109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7">
        <f t="shared" si="105"/>
        <v>114.26</v>
      </c>
      <c r="P1369" s="8">
        <f>(E1369/L1369)</f>
        <v>63.477777777777774</v>
      </c>
      <c r="Q1369" t="str">
        <f t="shared" si="106"/>
        <v>music</v>
      </c>
      <c r="R1369" t="str">
        <f t="shared" si="107"/>
        <v>rock</v>
      </c>
      <c r="S1369" s="12">
        <f t="shared" si="108"/>
        <v>42292.002893518518</v>
      </c>
      <c r="T1369" s="12">
        <f t="shared" si="109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7">
        <f t="shared" si="105"/>
        <v>110.7</v>
      </c>
      <c r="P1370" s="8">
        <f>(E1370/L1370)</f>
        <v>63.620689655172413</v>
      </c>
      <c r="Q1370" t="str">
        <f t="shared" si="106"/>
        <v>music</v>
      </c>
      <c r="R1370" t="str">
        <f t="shared" si="107"/>
        <v>rock</v>
      </c>
      <c r="S1370" s="12">
        <f t="shared" si="108"/>
        <v>42146.190902777773</v>
      </c>
      <c r="T1370" s="12">
        <f t="shared" si="109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7">
        <f t="shared" si="105"/>
        <v>105.34805315203954</v>
      </c>
      <c r="P1371" s="8">
        <f>(E1371/L1371)</f>
        <v>83.967068965517228</v>
      </c>
      <c r="Q1371" t="str">
        <f t="shared" si="106"/>
        <v>music</v>
      </c>
      <c r="R1371" t="str">
        <f t="shared" si="107"/>
        <v>rock</v>
      </c>
      <c r="S1371" s="12">
        <f t="shared" si="108"/>
        <v>41710.594282407408</v>
      </c>
      <c r="T1371" s="12">
        <f t="shared" si="109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7">
        <f t="shared" si="105"/>
        <v>103.66666666666666</v>
      </c>
      <c r="P1372" s="8">
        <f>(E1372/L1372)</f>
        <v>77.75</v>
      </c>
      <c r="Q1372" t="str">
        <f t="shared" si="106"/>
        <v>music</v>
      </c>
      <c r="R1372" t="str">
        <f t="shared" si="107"/>
        <v>rock</v>
      </c>
      <c r="S1372" s="12">
        <f t="shared" si="108"/>
        <v>41548.00335648148</v>
      </c>
      <c r="T1372" s="12">
        <f t="shared" si="109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">
        <f t="shared" si="105"/>
        <v>107.08672667523933</v>
      </c>
      <c r="P1373" s="8">
        <f>(E1373/L1373)</f>
        <v>107.07142857142857</v>
      </c>
      <c r="Q1373" t="str">
        <f t="shared" si="106"/>
        <v>music</v>
      </c>
      <c r="R1373" t="str">
        <f t="shared" si="107"/>
        <v>rock</v>
      </c>
      <c r="S1373" s="12">
        <f t="shared" si="108"/>
        <v>42101.758587962962</v>
      </c>
      <c r="T1373" s="12">
        <f t="shared" si="109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7">
        <f t="shared" si="105"/>
        <v>124</v>
      </c>
      <c r="P1374" s="8">
        <f>(E1374/L1374)</f>
        <v>38.75</v>
      </c>
      <c r="Q1374" t="str">
        <f t="shared" si="106"/>
        <v>music</v>
      </c>
      <c r="R1374" t="str">
        <f t="shared" si="107"/>
        <v>rock</v>
      </c>
      <c r="S1374" s="12">
        <f t="shared" si="108"/>
        <v>41072.739953703705</v>
      </c>
      <c r="T1374" s="12">
        <f t="shared" si="109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7">
        <f t="shared" si="105"/>
        <v>105.01</v>
      </c>
      <c r="P1375" s="8">
        <f>(E1375/L1375)</f>
        <v>201.94230769230768</v>
      </c>
      <c r="Q1375" t="str">
        <f t="shared" si="106"/>
        <v>music</v>
      </c>
      <c r="R1375" t="str">
        <f t="shared" si="107"/>
        <v>rock</v>
      </c>
      <c r="S1375" s="12">
        <f t="shared" si="108"/>
        <v>42704.95177083333</v>
      </c>
      <c r="T1375" s="12">
        <f t="shared" si="109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7">
        <f t="shared" si="105"/>
        <v>189.46666666666667</v>
      </c>
      <c r="P1376" s="8">
        <f>(E1376/L1376)</f>
        <v>43.060606060606062</v>
      </c>
      <c r="Q1376" t="str">
        <f t="shared" si="106"/>
        <v>music</v>
      </c>
      <c r="R1376" t="str">
        <f t="shared" si="107"/>
        <v>rock</v>
      </c>
      <c r="S1376" s="12">
        <f t="shared" si="108"/>
        <v>42424.161898148144</v>
      </c>
      <c r="T1376" s="12">
        <f t="shared" si="109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7">
        <f t="shared" si="105"/>
        <v>171.32499999999999</v>
      </c>
      <c r="P1377" s="8">
        <f>(E1377/L1377)</f>
        <v>62.871559633027523</v>
      </c>
      <c r="Q1377" t="str">
        <f t="shared" si="106"/>
        <v>music</v>
      </c>
      <c r="R1377" t="str">
        <f t="shared" si="107"/>
        <v>rock</v>
      </c>
      <c r="S1377" s="12">
        <f t="shared" si="108"/>
        <v>42720.066192129627</v>
      </c>
      <c r="T1377" s="12">
        <f t="shared" si="109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7">
        <f t="shared" si="105"/>
        <v>252.48648648648651</v>
      </c>
      <c r="P1378" s="8">
        <f>(E1378/L1378)</f>
        <v>55.607142857142854</v>
      </c>
      <c r="Q1378" t="str">
        <f t="shared" si="106"/>
        <v>music</v>
      </c>
      <c r="R1378" t="str">
        <f t="shared" si="107"/>
        <v>rock</v>
      </c>
      <c r="S1378" s="12">
        <f t="shared" si="108"/>
        <v>42677.669050925921</v>
      </c>
      <c r="T1378" s="12">
        <f t="shared" si="109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7">
        <f t="shared" si="105"/>
        <v>116.15384615384616</v>
      </c>
      <c r="P1379" s="8">
        <f>(E1379/L1379)</f>
        <v>48.70967741935484</v>
      </c>
      <c r="Q1379" t="str">
        <f t="shared" si="106"/>
        <v>music</v>
      </c>
      <c r="R1379" t="str">
        <f t="shared" si="107"/>
        <v>rock</v>
      </c>
      <c r="S1379" s="12">
        <f t="shared" si="108"/>
        <v>42747.219560185185</v>
      </c>
      <c r="T1379" s="12">
        <f t="shared" si="109"/>
        <v>42769.174305555556</v>
      </c>
    </row>
    <row r="1380" spans="1:20" ht="15.75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7">
        <f t="shared" si="105"/>
        <v>203.35000000000002</v>
      </c>
      <c r="P1380" s="8">
        <f>(E1380/L1380)</f>
        <v>30.578947368421051</v>
      </c>
      <c r="Q1380" t="str">
        <f t="shared" si="106"/>
        <v>music</v>
      </c>
      <c r="R1380" t="str">
        <f t="shared" si="107"/>
        <v>rock</v>
      </c>
      <c r="S1380" s="12">
        <f t="shared" si="108"/>
        <v>42568.759374999994</v>
      </c>
      <c r="T1380" s="12">
        <f t="shared" si="109"/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7">
        <f t="shared" si="105"/>
        <v>111.60000000000001</v>
      </c>
      <c r="P1381" s="8">
        <f>(E1381/L1381)</f>
        <v>73.907284768211923</v>
      </c>
      <c r="Q1381" t="str">
        <f t="shared" si="106"/>
        <v>music</v>
      </c>
      <c r="R1381" t="str">
        <f t="shared" si="107"/>
        <v>rock</v>
      </c>
      <c r="S1381" s="12">
        <f t="shared" si="108"/>
        <v>42130.491620370376</v>
      </c>
      <c r="T1381" s="12">
        <f t="shared" si="109"/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7">
        <f t="shared" si="105"/>
        <v>424</v>
      </c>
      <c r="P1382" s="8">
        <f>(E1382/L1382)</f>
        <v>21.2</v>
      </c>
      <c r="Q1382" t="str">
        <f t="shared" si="106"/>
        <v>music</v>
      </c>
      <c r="R1382" t="str">
        <f t="shared" si="107"/>
        <v>rock</v>
      </c>
      <c r="S1382" s="12">
        <f t="shared" si="108"/>
        <v>42141.762800925921</v>
      </c>
      <c r="T1382" s="12">
        <f t="shared" si="109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">
        <f t="shared" si="105"/>
        <v>107.1</v>
      </c>
      <c r="P1383" s="8">
        <f>(E1383/L1383)</f>
        <v>73.356164383561648</v>
      </c>
      <c r="Q1383" t="str">
        <f t="shared" si="106"/>
        <v>music</v>
      </c>
      <c r="R1383" t="str">
        <f t="shared" si="107"/>
        <v>rock</v>
      </c>
      <c r="S1383" s="12">
        <f t="shared" si="108"/>
        <v>42703.214409722219</v>
      </c>
      <c r="T1383" s="12">
        <f t="shared" si="109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7">
        <f t="shared" si="105"/>
        <v>104.3625</v>
      </c>
      <c r="P1384" s="8">
        <f>(E1384/L1384)</f>
        <v>56.412162162162161</v>
      </c>
      <c r="Q1384" t="str">
        <f t="shared" si="106"/>
        <v>music</v>
      </c>
      <c r="R1384" t="str">
        <f t="shared" si="107"/>
        <v>rock</v>
      </c>
      <c r="S1384" s="12">
        <f t="shared" si="108"/>
        <v>41370.800185185188</v>
      </c>
      <c r="T1384" s="12">
        <f t="shared" si="109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7">
        <f t="shared" si="105"/>
        <v>212.40909090909091</v>
      </c>
      <c r="P1385" s="8">
        <f>(E1385/L1385)</f>
        <v>50.247311827956992</v>
      </c>
      <c r="Q1385" t="str">
        <f t="shared" si="106"/>
        <v>music</v>
      </c>
      <c r="R1385" t="str">
        <f t="shared" si="107"/>
        <v>rock</v>
      </c>
      <c r="S1385" s="12">
        <f t="shared" si="108"/>
        <v>42707.074976851851</v>
      </c>
      <c r="T1385" s="12">
        <f t="shared" si="109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7">
        <f t="shared" si="105"/>
        <v>124.08571428571429</v>
      </c>
      <c r="P1386" s="8">
        <f>(E1386/L1386)</f>
        <v>68.936507936507937</v>
      </c>
      <c r="Q1386" t="str">
        <f t="shared" si="106"/>
        <v>music</v>
      </c>
      <c r="R1386" t="str">
        <f t="shared" si="107"/>
        <v>rock</v>
      </c>
      <c r="S1386" s="12">
        <f t="shared" si="108"/>
        <v>42160.735208333332</v>
      </c>
      <c r="T1386" s="12">
        <f t="shared" si="109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7">
        <f t="shared" si="105"/>
        <v>110.406125</v>
      </c>
      <c r="P1387" s="8">
        <f>(E1387/L1387)</f>
        <v>65.914104477611943</v>
      </c>
      <c r="Q1387" t="str">
        <f t="shared" si="106"/>
        <v>music</v>
      </c>
      <c r="R1387" t="str">
        <f t="shared" si="107"/>
        <v>rock</v>
      </c>
      <c r="S1387" s="12">
        <f t="shared" si="108"/>
        <v>42433.688900462963</v>
      </c>
      <c r="T1387" s="12">
        <f t="shared" si="109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7">
        <f t="shared" si="105"/>
        <v>218.75</v>
      </c>
      <c r="P1388" s="8">
        <f>(E1388/L1388)</f>
        <v>62.5</v>
      </c>
      <c r="Q1388" t="str">
        <f t="shared" si="106"/>
        <v>music</v>
      </c>
      <c r="R1388" t="str">
        <f t="shared" si="107"/>
        <v>rock</v>
      </c>
      <c r="S1388" s="12">
        <f t="shared" si="108"/>
        <v>42184.646863425922</v>
      </c>
      <c r="T1388" s="12">
        <f t="shared" si="109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7">
        <f t="shared" si="105"/>
        <v>136.625</v>
      </c>
      <c r="P1389" s="8">
        <f>(E1389/L1389)</f>
        <v>70.064102564102569</v>
      </c>
      <c r="Q1389" t="str">
        <f t="shared" si="106"/>
        <v>music</v>
      </c>
      <c r="R1389" t="str">
        <f t="shared" si="107"/>
        <v>rock</v>
      </c>
      <c r="S1389" s="12">
        <f t="shared" si="108"/>
        <v>42126.92123842593</v>
      </c>
      <c r="T1389" s="12">
        <f t="shared" si="109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7">
        <f t="shared" si="105"/>
        <v>134.8074</v>
      </c>
      <c r="P1390" s="8">
        <f>(E1390/L1390)</f>
        <v>60.181874999999998</v>
      </c>
      <c r="Q1390" t="str">
        <f t="shared" si="106"/>
        <v>music</v>
      </c>
      <c r="R1390" t="str">
        <f t="shared" si="107"/>
        <v>rock</v>
      </c>
      <c r="S1390" s="12">
        <f t="shared" si="108"/>
        <v>42634.614780092597</v>
      </c>
      <c r="T1390" s="12">
        <f t="shared" si="109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7">
        <f t="shared" si="105"/>
        <v>145.4</v>
      </c>
      <c r="P1391" s="8">
        <f>(E1391/L1391)</f>
        <v>21.382352941176471</v>
      </c>
      <c r="Q1391" t="str">
        <f t="shared" si="106"/>
        <v>music</v>
      </c>
      <c r="R1391" t="str">
        <f t="shared" si="107"/>
        <v>rock</v>
      </c>
      <c r="S1391" s="12">
        <f t="shared" si="108"/>
        <v>42565.480983796297</v>
      </c>
      <c r="T1391" s="12">
        <f t="shared" si="109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7">
        <f t="shared" si="105"/>
        <v>109.10714285714285</v>
      </c>
      <c r="P1392" s="8">
        <f>(E1392/L1392)</f>
        <v>160.78947368421052</v>
      </c>
      <c r="Q1392" t="str">
        <f t="shared" si="106"/>
        <v>music</v>
      </c>
      <c r="R1392" t="str">
        <f t="shared" si="107"/>
        <v>rock</v>
      </c>
      <c r="S1392" s="12">
        <f t="shared" si="108"/>
        <v>42087.803310185183</v>
      </c>
      <c r="T1392" s="12">
        <f t="shared" si="109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7">
        <f t="shared" si="105"/>
        <v>110.2</v>
      </c>
      <c r="P1393" s="8">
        <f>(E1393/L1393)</f>
        <v>42.384615384615387</v>
      </c>
      <c r="Q1393" t="str">
        <f t="shared" si="106"/>
        <v>music</v>
      </c>
      <c r="R1393" t="str">
        <f t="shared" si="107"/>
        <v>rock</v>
      </c>
      <c r="S1393" s="12">
        <f t="shared" si="108"/>
        <v>42193.650671296295</v>
      </c>
      <c r="T1393" s="12">
        <f t="shared" si="109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7">
        <f t="shared" si="105"/>
        <v>113.64000000000001</v>
      </c>
      <c r="P1394" s="8">
        <f>(E1394/L1394)</f>
        <v>27.317307692307693</v>
      </c>
      <c r="Q1394" t="str">
        <f t="shared" si="106"/>
        <v>music</v>
      </c>
      <c r="R1394" t="str">
        <f t="shared" si="107"/>
        <v>rock</v>
      </c>
      <c r="S1394" s="12">
        <f t="shared" si="108"/>
        <v>42401.154930555553</v>
      </c>
      <c r="T1394" s="12">
        <f t="shared" si="109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">
        <f t="shared" si="105"/>
        <v>102.35000000000001</v>
      </c>
      <c r="P1395" s="8">
        <f>(E1395/L1395)</f>
        <v>196.82692307692307</v>
      </c>
      <c r="Q1395" t="str">
        <f t="shared" si="106"/>
        <v>music</v>
      </c>
      <c r="R1395" t="str">
        <f t="shared" si="107"/>
        <v>rock</v>
      </c>
      <c r="S1395" s="12">
        <f t="shared" si="108"/>
        <v>42553.681979166664</v>
      </c>
      <c r="T1395" s="12">
        <f t="shared" si="109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7">
        <f t="shared" si="105"/>
        <v>122.13333333333334</v>
      </c>
      <c r="P1396" s="8">
        <f>(E1396/L1396)</f>
        <v>53.882352941176471</v>
      </c>
      <c r="Q1396" t="str">
        <f t="shared" si="106"/>
        <v>music</v>
      </c>
      <c r="R1396" t="str">
        <f t="shared" si="107"/>
        <v>rock</v>
      </c>
      <c r="S1396" s="12">
        <f t="shared" si="108"/>
        <v>42752.144976851851</v>
      </c>
      <c r="T1396" s="12">
        <f t="shared" si="109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7">
        <f t="shared" si="105"/>
        <v>111.88571428571427</v>
      </c>
      <c r="P1397" s="8">
        <f>(E1397/L1397)</f>
        <v>47.756097560975611</v>
      </c>
      <c r="Q1397" t="str">
        <f t="shared" si="106"/>
        <v>music</v>
      </c>
      <c r="R1397" t="str">
        <f t="shared" si="107"/>
        <v>rock</v>
      </c>
      <c r="S1397" s="12">
        <f t="shared" si="108"/>
        <v>42719.90834490741</v>
      </c>
      <c r="T1397" s="12">
        <f t="shared" si="109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7">
        <f t="shared" si="105"/>
        <v>107.3</v>
      </c>
      <c r="P1398" s="8">
        <f>(E1398/L1398)</f>
        <v>88.191780821917803</v>
      </c>
      <c r="Q1398" t="str">
        <f t="shared" si="106"/>
        <v>music</v>
      </c>
      <c r="R1398" t="str">
        <f t="shared" si="107"/>
        <v>rock</v>
      </c>
      <c r="S1398" s="12">
        <f t="shared" si="108"/>
        <v>42018.99863425926</v>
      </c>
      <c r="T1398" s="12">
        <f t="shared" si="109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7">
        <f t="shared" si="105"/>
        <v>113.85000000000001</v>
      </c>
      <c r="P1399" s="8">
        <f>(E1399/L1399)</f>
        <v>72.056962025316452</v>
      </c>
      <c r="Q1399" t="str">
        <f t="shared" si="106"/>
        <v>music</v>
      </c>
      <c r="R1399" t="str">
        <f t="shared" si="107"/>
        <v>rock</v>
      </c>
      <c r="S1399" s="12">
        <f t="shared" si="108"/>
        <v>42640.917939814812</v>
      </c>
      <c r="T1399" s="12">
        <f t="shared" si="109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7">
        <f t="shared" si="105"/>
        <v>109.68181818181819</v>
      </c>
      <c r="P1400" s="8">
        <f>(E1400/L1400)</f>
        <v>74.246153846153845</v>
      </c>
      <c r="Q1400" t="str">
        <f t="shared" si="106"/>
        <v>music</v>
      </c>
      <c r="R1400" t="str">
        <f t="shared" si="107"/>
        <v>rock</v>
      </c>
      <c r="S1400" s="12">
        <f t="shared" si="108"/>
        <v>42526.874236111107</v>
      </c>
      <c r="T1400" s="12">
        <f t="shared" si="109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7">
        <f t="shared" si="105"/>
        <v>126.14444444444443</v>
      </c>
      <c r="P1401" s="8">
        <f>(E1401/L1401)</f>
        <v>61.701086956521742</v>
      </c>
      <c r="Q1401" t="str">
        <f t="shared" si="106"/>
        <v>music</v>
      </c>
      <c r="R1401" t="str">
        <f t="shared" si="107"/>
        <v>rock</v>
      </c>
      <c r="S1401" s="12">
        <f t="shared" si="108"/>
        <v>41889.004317129627</v>
      </c>
      <c r="T1401" s="12">
        <f t="shared" si="109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7">
        <f t="shared" si="105"/>
        <v>167.42857142857144</v>
      </c>
      <c r="P1402" s="8">
        <f>(E1402/L1402)</f>
        <v>17.235294117647058</v>
      </c>
      <c r="Q1402" t="str">
        <f t="shared" si="106"/>
        <v>music</v>
      </c>
      <c r="R1402" t="str">
        <f t="shared" si="107"/>
        <v>rock</v>
      </c>
      <c r="S1402" s="12">
        <f t="shared" si="108"/>
        <v>42498.341122685189</v>
      </c>
      <c r="T1402" s="12">
        <f t="shared" si="109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7">
        <f t="shared" si="105"/>
        <v>496.52000000000004</v>
      </c>
      <c r="P1403" s="8">
        <f>(E1403/L1403)</f>
        <v>51.720833333333331</v>
      </c>
      <c r="Q1403" t="str">
        <f t="shared" si="106"/>
        <v>music</v>
      </c>
      <c r="R1403" t="str">
        <f t="shared" si="107"/>
        <v>rock</v>
      </c>
      <c r="S1403" s="12">
        <f t="shared" si="108"/>
        <v>41399.99622685185</v>
      </c>
      <c r="T1403" s="12">
        <f t="shared" si="109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7">
        <f t="shared" si="105"/>
        <v>109.16</v>
      </c>
      <c r="P1404" s="8">
        <f>(E1404/L1404)</f>
        <v>24.150442477876105</v>
      </c>
      <c r="Q1404" t="str">
        <f t="shared" si="106"/>
        <v>music</v>
      </c>
      <c r="R1404" t="str">
        <f t="shared" si="107"/>
        <v>rock</v>
      </c>
      <c r="S1404" s="12">
        <f t="shared" si="108"/>
        <v>42065.053368055553</v>
      </c>
      <c r="T1404" s="12">
        <f t="shared" si="109"/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7">
        <f t="shared" si="105"/>
        <v>102.57499999999999</v>
      </c>
      <c r="P1405" s="8">
        <f>(E1405/L1405)</f>
        <v>62.166666666666664</v>
      </c>
      <c r="Q1405" t="str">
        <f t="shared" si="106"/>
        <v>music</v>
      </c>
      <c r="R1405" t="str">
        <f t="shared" si="107"/>
        <v>rock</v>
      </c>
      <c r="S1405" s="12">
        <f t="shared" si="108"/>
        <v>41451.062905092593</v>
      </c>
      <c r="T1405" s="12">
        <f t="shared" si="109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7">
        <f t="shared" si="105"/>
        <v>1.6620689655172414</v>
      </c>
      <c r="P1406" s="8">
        <f>(E1406/L1406)</f>
        <v>48.2</v>
      </c>
      <c r="Q1406" t="str">
        <f t="shared" si="106"/>
        <v>publishing</v>
      </c>
      <c r="R1406" t="str">
        <f t="shared" si="107"/>
        <v>translations</v>
      </c>
      <c r="S1406" s="12">
        <f t="shared" si="108"/>
        <v>42032.510243055556</v>
      </c>
      <c r="T1406" s="12">
        <f t="shared" si="109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7">
        <f t="shared" si="105"/>
        <v>0.42</v>
      </c>
      <c r="P1407" s="8">
        <f>(E1407/L1407)</f>
        <v>6.1764705882352944</v>
      </c>
      <c r="Q1407" t="str">
        <f t="shared" si="106"/>
        <v>publishing</v>
      </c>
      <c r="R1407" t="str">
        <f t="shared" si="107"/>
        <v>translations</v>
      </c>
      <c r="S1407" s="12">
        <f t="shared" si="108"/>
        <v>41941.680567129632</v>
      </c>
      <c r="T1407" s="12">
        <f t="shared" si="109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7">
        <f t="shared" si="105"/>
        <v>0.125</v>
      </c>
      <c r="P1408" s="8">
        <f>(E1408/L1408)</f>
        <v>5</v>
      </c>
      <c r="Q1408" t="str">
        <f t="shared" si="106"/>
        <v>publishing</v>
      </c>
      <c r="R1408" t="str">
        <f t="shared" si="107"/>
        <v>translations</v>
      </c>
      <c r="S1408" s="12">
        <f t="shared" si="108"/>
        <v>42297.432951388888</v>
      </c>
      <c r="T1408" s="12">
        <f t="shared" si="109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7">
        <f t="shared" si="105"/>
        <v>0.5</v>
      </c>
      <c r="P1409" s="8">
        <f>(E1409/L1409)</f>
        <v>7.5</v>
      </c>
      <c r="Q1409" t="str">
        <f t="shared" si="106"/>
        <v>publishing</v>
      </c>
      <c r="R1409" t="str">
        <f t="shared" si="107"/>
        <v>translations</v>
      </c>
      <c r="S1409" s="12">
        <f t="shared" si="108"/>
        <v>41838.536782407406</v>
      </c>
      <c r="T1409" s="12">
        <f t="shared" si="109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7">
        <f t="shared" si="105"/>
        <v>7.1999999999999993</v>
      </c>
      <c r="P1410" s="8">
        <f>(E1410/L1410)</f>
        <v>12</v>
      </c>
      <c r="Q1410" t="str">
        <f t="shared" si="106"/>
        <v>publishing</v>
      </c>
      <c r="R1410" t="str">
        <f t="shared" si="107"/>
        <v>translations</v>
      </c>
      <c r="S1410" s="12">
        <f t="shared" si="108"/>
        <v>42291.872175925921</v>
      </c>
      <c r="T1410" s="12">
        <f t="shared" si="109"/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7">
        <f t="shared" ref="O1411:O1474" si="110">((E1411/D1411)*100)</f>
        <v>0</v>
      </c>
      <c r="P1411" s="8" t="e">
        <f>(E1411/L1411)</f>
        <v>#DIV/0!</v>
      </c>
      <c r="Q1411" t="str">
        <f t="shared" ref="Q1411:Q1474" si="111">LEFT(N1411,FIND("/",N1411)-1)</f>
        <v>publishing</v>
      </c>
      <c r="R1411" t="str">
        <f t="shared" ref="R1411:R1474" si="112">RIGHT(N1411,LEN(N1411)-FIND("/",N1411))</f>
        <v>translations</v>
      </c>
      <c r="S1411" s="12">
        <f t="shared" ref="S1411:S1474" si="113">(((J1411/60)/60)/24)+DATE(1970,1,1)</f>
        <v>41945.133506944447</v>
      </c>
      <c r="T1411" s="12">
        <f t="shared" ref="T1411:T1474" si="114">(((I1411/60)/60)/24)+DATE(1970,1,1)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7">
        <f t="shared" si="110"/>
        <v>1.6666666666666666E-2</v>
      </c>
      <c r="P1412" s="8">
        <f>(E1412/L1412)</f>
        <v>1</v>
      </c>
      <c r="Q1412" t="str">
        <f t="shared" si="111"/>
        <v>publishing</v>
      </c>
      <c r="R1412" t="str">
        <f t="shared" si="112"/>
        <v>translations</v>
      </c>
      <c r="S1412" s="12">
        <f t="shared" si="113"/>
        <v>42479.318518518514</v>
      </c>
      <c r="T1412" s="12">
        <f t="shared" si="114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7">
        <f t="shared" si="110"/>
        <v>0.23333333333333336</v>
      </c>
      <c r="P1413" s="8">
        <f>(E1413/L1413)</f>
        <v>2.3333333333333335</v>
      </c>
      <c r="Q1413" t="str">
        <f t="shared" si="111"/>
        <v>publishing</v>
      </c>
      <c r="R1413" t="str">
        <f t="shared" si="112"/>
        <v>translations</v>
      </c>
      <c r="S1413" s="12">
        <f t="shared" si="113"/>
        <v>42013.059027777781</v>
      </c>
      <c r="T1413" s="12">
        <f t="shared" si="114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7">
        <f t="shared" si="110"/>
        <v>4.5714285714285712</v>
      </c>
      <c r="P1414" s="8">
        <f>(E1414/L1414)</f>
        <v>24.615384615384617</v>
      </c>
      <c r="Q1414" t="str">
        <f t="shared" si="111"/>
        <v>publishing</v>
      </c>
      <c r="R1414" t="str">
        <f t="shared" si="112"/>
        <v>translations</v>
      </c>
      <c r="S1414" s="12">
        <f t="shared" si="113"/>
        <v>41947.063645833332</v>
      </c>
      <c r="T1414" s="12">
        <f t="shared" si="114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7">
        <f t="shared" si="110"/>
        <v>5</v>
      </c>
      <c r="P1415" s="8">
        <f>(E1415/L1415)</f>
        <v>100</v>
      </c>
      <c r="Q1415" t="str">
        <f t="shared" si="111"/>
        <v>publishing</v>
      </c>
      <c r="R1415" t="str">
        <f t="shared" si="112"/>
        <v>translations</v>
      </c>
      <c r="S1415" s="12">
        <f t="shared" si="113"/>
        <v>42360.437152777777</v>
      </c>
      <c r="T1415" s="12">
        <f t="shared" si="114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7">
        <f t="shared" si="110"/>
        <v>0.2</v>
      </c>
      <c r="P1416" s="8">
        <f>(E1416/L1416)</f>
        <v>1</v>
      </c>
      <c r="Q1416" t="str">
        <f t="shared" si="111"/>
        <v>publishing</v>
      </c>
      <c r="R1416" t="str">
        <f t="shared" si="112"/>
        <v>translations</v>
      </c>
      <c r="S1416" s="12">
        <f t="shared" si="113"/>
        <v>42708.25309027778</v>
      </c>
      <c r="T1416" s="12">
        <f t="shared" si="114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7">
        <f t="shared" si="110"/>
        <v>18.181818181818183</v>
      </c>
      <c r="P1417" s="8">
        <f>(E1417/L1417)</f>
        <v>88.888888888888886</v>
      </c>
      <c r="Q1417" t="str">
        <f t="shared" si="111"/>
        <v>publishing</v>
      </c>
      <c r="R1417" t="str">
        <f t="shared" si="112"/>
        <v>translations</v>
      </c>
      <c r="S1417" s="12">
        <f t="shared" si="113"/>
        <v>42192.675821759258</v>
      </c>
      <c r="T1417" s="12">
        <f t="shared" si="114"/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7">
        <f t="shared" si="110"/>
        <v>0</v>
      </c>
      <c r="P1418" s="8" t="e">
        <f>(E1418/L1418)</f>
        <v>#DIV/0!</v>
      </c>
      <c r="Q1418" t="str">
        <f t="shared" si="111"/>
        <v>publishing</v>
      </c>
      <c r="R1418" t="str">
        <f t="shared" si="112"/>
        <v>translations</v>
      </c>
      <c r="S1418" s="12">
        <f t="shared" si="113"/>
        <v>42299.926145833335</v>
      </c>
      <c r="T1418" s="12">
        <f t="shared" si="114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7">
        <f t="shared" si="110"/>
        <v>1.2222222222222223</v>
      </c>
      <c r="P1419" s="8">
        <f>(E1419/L1419)</f>
        <v>27.5</v>
      </c>
      <c r="Q1419" t="str">
        <f t="shared" si="111"/>
        <v>publishing</v>
      </c>
      <c r="R1419" t="str">
        <f t="shared" si="112"/>
        <v>translations</v>
      </c>
      <c r="S1419" s="12">
        <f t="shared" si="113"/>
        <v>42232.15016203704</v>
      </c>
      <c r="T1419" s="12">
        <f t="shared" si="114"/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7">
        <f t="shared" si="110"/>
        <v>0.2</v>
      </c>
      <c r="P1420" s="8">
        <f>(E1420/L1420)</f>
        <v>6</v>
      </c>
      <c r="Q1420" t="str">
        <f t="shared" si="111"/>
        <v>publishing</v>
      </c>
      <c r="R1420" t="str">
        <f t="shared" si="112"/>
        <v>translations</v>
      </c>
      <c r="S1420" s="12">
        <f t="shared" si="113"/>
        <v>42395.456412037034</v>
      </c>
      <c r="T1420" s="12">
        <f t="shared" si="114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7">
        <f t="shared" si="110"/>
        <v>7.0634920634920633</v>
      </c>
      <c r="P1421" s="8">
        <f>(E1421/L1421)</f>
        <v>44.5</v>
      </c>
      <c r="Q1421" t="str">
        <f t="shared" si="111"/>
        <v>publishing</v>
      </c>
      <c r="R1421" t="str">
        <f t="shared" si="112"/>
        <v>translations</v>
      </c>
      <c r="S1421" s="12">
        <f t="shared" si="113"/>
        <v>42622.456238425926</v>
      </c>
      <c r="T1421" s="12">
        <f t="shared" si="114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7">
        <f t="shared" si="110"/>
        <v>2.7272727272727271</v>
      </c>
      <c r="P1422" s="8">
        <f>(E1422/L1422)</f>
        <v>1</v>
      </c>
      <c r="Q1422" t="str">
        <f t="shared" si="111"/>
        <v>publishing</v>
      </c>
      <c r="R1422" t="str">
        <f t="shared" si="112"/>
        <v>translations</v>
      </c>
      <c r="S1422" s="12">
        <f t="shared" si="113"/>
        <v>42524.667662037042</v>
      </c>
      <c r="T1422" s="12">
        <f t="shared" si="114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7">
        <f t="shared" si="110"/>
        <v>0.1</v>
      </c>
      <c r="P1423" s="8">
        <f>(E1423/L1423)</f>
        <v>100</v>
      </c>
      <c r="Q1423" t="str">
        <f t="shared" si="111"/>
        <v>publishing</v>
      </c>
      <c r="R1423" t="str">
        <f t="shared" si="112"/>
        <v>translations</v>
      </c>
      <c r="S1423" s="12">
        <f t="shared" si="113"/>
        <v>42013.915613425925</v>
      </c>
      <c r="T1423" s="12">
        <f t="shared" si="114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7">
        <f t="shared" si="110"/>
        <v>0.104</v>
      </c>
      <c r="P1424" s="8">
        <f>(E1424/L1424)</f>
        <v>13</v>
      </c>
      <c r="Q1424" t="str">
        <f t="shared" si="111"/>
        <v>publishing</v>
      </c>
      <c r="R1424" t="str">
        <f t="shared" si="112"/>
        <v>translations</v>
      </c>
      <c r="S1424" s="12">
        <f t="shared" si="113"/>
        <v>42604.239629629628</v>
      </c>
      <c r="T1424" s="12">
        <f t="shared" si="114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7">
        <f t="shared" si="110"/>
        <v>0.33333333333333337</v>
      </c>
      <c r="P1425" s="8">
        <f>(E1425/L1425)</f>
        <v>100</v>
      </c>
      <c r="Q1425" t="str">
        <f t="shared" si="111"/>
        <v>publishing</v>
      </c>
      <c r="R1425" t="str">
        <f t="shared" si="112"/>
        <v>translations</v>
      </c>
      <c r="S1425" s="12">
        <f t="shared" si="113"/>
        <v>42340.360312500001</v>
      </c>
      <c r="T1425" s="12">
        <f t="shared" si="114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7">
        <f t="shared" si="110"/>
        <v>20.36</v>
      </c>
      <c r="P1426" s="8">
        <f>(E1426/L1426)</f>
        <v>109.07142857142857</v>
      </c>
      <c r="Q1426" t="str">
        <f t="shared" si="111"/>
        <v>publishing</v>
      </c>
      <c r="R1426" t="str">
        <f t="shared" si="112"/>
        <v>translations</v>
      </c>
      <c r="S1426" s="12">
        <f t="shared" si="113"/>
        <v>42676.717615740738</v>
      </c>
      <c r="T1426" s="12">
        <f t="shared" si="114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7">
        <f t="shared" si="110"/>
        <v>0</v>
      </c>
      <c r="P1427" s="8" t="e">
        <f>(E1427/L1427)</f>
        <v>#DIV/0!</v>
      </c>
      <c r="Q1427" t="str">
        <f t="shared" si="111"/>
        <v>publishing</v>
      </c>
      <c r="R1427" t="str">
        <f t="shared" si="112"/>
        <v>translations</v>
      </c>
      <c r="S1427" s="12">
        <f t="shared" si="113"/>
        <v>42093.131469907406</v>
      </c>
      <c r="T1427" s="12">
        <f t="shared" si="114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7">
        <f t="shared" si="110"/>
        <v>0</v>
      </c>
      <c r="P1428" s="8" t="e">
        <f>(E1428/L1428)</f>
        <v>#DIV/0!</v>
      </c>
      <c r="Q1428" t="str">
        <f t="shared" si="111"/>
        <v>publishing</v>
      </c>
      <c r="R1428" t="str">
        <f t="shared" si="112"/>
        <v>translations</v>
      </c>
      <c r="S1428" s="12">
        <f t="shared" si="113"/>
        <v>42180.390277777777</v>
      </c>
      <c r="T1428" s="12">
        <f t="shared" si="114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7">
        <f t="shared" si="110"/>
        <v>8.3800000000000008</v>
      </c>
      <c r="P1429" s="8">
        <f>(E1429/L1429)</f>
        <v>104.75</v>
      </c>
      <c r="Q1429" t="str">
        <f t="shared" si="111"/>
        <v>publishing</v>
      </c>
      <c r="R1429" t="str">
        <f t="shared" si="112"/>
        <v>translations</v>
      </c>
      <c r="S1429" s="12">
        <f t="shared" si="113"/>
        <v>42601.851678240739</v>
      </c>
      <c r="T1429" s="12">
        <f t="shared" si="114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7">
        <f t="shared" si="110"/>
        <v>4.5</v>
      </c>
      <c r="P1430" s="8">
        <f>(E1430/L1430)</f>
        <v>15</v>
      </c>
      <c r="Q1430" t="str">
        <f t="shared" si="111"/>
        <v>publishing</v>
      </c>
      <c r="R1430" t="str">
        <f t="shared" si="112"/>
        <v>translations</v>
      </c>
      <c r="S1430" s="12">
        <f t="shared" si="113"/>
        <v>42432.379826388889</v>
      </c>
      <c r="T1430" s="12">
        <f t="shared" si="114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7">
        <f t="shared" si="110"/>
        <v>0</v>
      </c>
      <c r="P1431" s="8" t="e">
        <f>(E1431/L1431)</f>
        <v>#DIV/0!</v>
      </c>
      <c r="Q1431" t="str">
        <f t="shared" si="111"/>
        <v>publishing</v>
      </c>
      <c r="R1431" t="str">
        <f t="shared" si="112"/>
        <v>translations</v>
      </c>
      <c r="S1431" s="12">
        <f t="shared" si="113"/>
        <v>42074.060671296291</v>
      </c>
      <c r="T1431" s="12">
        <f t="shared" si="114"/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7">
        <f t="shared" si="110"/>
        <v>8.06</v>
      </c>
      <c r="P1432" s="8">
        <f>(E1432/L1432)</f>
        <v>80.599999999999994</v>
      </c>
      <c r="Q1432" t="str">
        <f t="shared" si="111"/>
        <v>publishing</v>
      </c>
      <c r="R1432" t="str">
        <f t="shared" si="112"/>
        <v>translations</v>
      </c>
      <c r="S1432" s="12">
        <f t="shared" si="113"/>
        <v>41961.813518518517</v>
      </c>
      <c r="T1432" s="12">
        <f t="shared" si="114"/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7">
        <f t="shared" si="110"/>
        <v>31.94705882352941</v>
      </c>
      <c r="P1433" s="8">
        <f>(E1433/L1433)</f>
        <v>115.55319148936171</v>
      </c>
      <c r="Q1433" t="str">
        <f t="shared" si="111"/>
        <v>publishing</v>
      </c>
      <c r="R1433" t="str">
        <f t="shared" si="112"/>
        <v>translations</v>
      </c>
      <c r="S1433" s="12">
        <f t="shared" si="113"/>
        <v>42304.210833333331</v>
      </c>
      <c r="T1433" s="12">
        <f t="shared" si="114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7">
        <f t="shared" si="110"/>
        <v>0</v>
      </c>
      <c r="P1434" s="8" t="e">
        <f>(E1434/L1434)</f>
        <v>#DIV/0!</v>
      </c>
      <c r="Q1434" t="str">
        <f t="shared" si="111"/>
        <v>publishing</v>
      </c>
      <c r="R1434" t="str">
        <f t="shared" si="112"/>
        <v>translations</v>
      </c>
      <c r="S1434" s="12">
        <f t="shared" si="113"/>
        <v>42175.780416666668</v>
      </c>
      <c r="T1434" s="12">
        <f t="shared" si="114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7">
        <f t="shared" si="110"/>
        <v>6.708333333333333</v>
      </c>
      <c r="P1435" s="8">
        <f>(E1435/L1435)</f>
        <v>80.5</v>
      </c>
      <c r="Q1435" t="str">
        <f t="shared" si="111"/>
        <v>publishing</v>
      </c>
      <c r="R1435" t="str">
        <f t="shared" si="112"/>
        <v>translations</v>
      </c>
      <c r="S1435" s="12">
        <f t="shared" si="113"/>
        <v>42673.625868055555</v>
      </c>
      <c r="T1435" s="12">
        <f t="shared" si="114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7">
        <f t="shared" si="110"/>
        <v>9.9878048780487809</v>
      </c>
      <c r="P1436" s="8">
        <f>(E1436/L1436)</f>
        <v>744.5454545454545</v>
      </c>
      <c r="Q1436" t="str">
        <f t="shared" si="111"/>
        <v>publishing</v>
      </c>
      <c r="R1436" t="str">
        <f t="shared" si="112"/>
        <v>translations</v>
      </c>
      <c r="S1436" s="12">
        <f t="shared" si="113"/>
        <v>42142.767106481479</v>
      </c>
      <c r="T1436" s="12">
        <f t="shared" si="114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7">
        <f t="shared" si="110"/>
        <v>0.1</v>
      </c>
      <c r="P1437" s="8">
        <f>(E1437/L1437)</f>
        <v>7.5</v>
      </c>
      <c r="Q1437" t="str">
        <f t="shared" si="111"/>
        <v>publishing</v>
      </c>
      <c r="R1437" t="str">
        <f t="shared" si="112"/>
        <v>translations</v>
      </c>
      <c r="S1437" s="12">
        <f t="shared" si="113"/>
        <v>42258.780324074076</v>
      </c>
      <c r="T1437" s="12">
        <f t="shared" si="114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7">
        <f t="shared" si="110"/>
        <v>0.77</v>
      </c>
      <c r="P1438" s="8">
        <f>(E1438/L1438)</f>
        <v>38.5</v>
      </c>
      <c r="Q1438" t="str">
        <f t="shared" si="111"/>
        <v>publishing</v>
      </c>
      <c r="R1438" t="str">
        <f t="shared" si="112"/>
        <v>translations</v>
      </c>
      <c r="S1438" s="12">
        <f t="shared" si="113"/>
        <v>42391.35019675926</v>
      </c>
      <c r="T1438" s="12">
        <f t="shared" si="114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7">
        <f t="shared" si="110"/>
        <v>26.900000000000002</v>
      </c>
      <c r="P1439" s="8">
        <f>(E1439/L1439)</f>
        <v>36.68181818181818</v>
      </c>
      <c r="Q1439" t="str">
        <f t="shared" si="111"/>
        <v>publishing</v>
      </c>
      <c r="R1439" t="str">
        <f t="shared" si="112"/>
        <v>translations</v>
      </c>
      <c r="S1439" s="12">
        <f t="shared" si="113"/>
        <v>41796.531701388885</v>
      </c>
      <c r="T1439" s="12">
        <f t="shared" si="114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7">
        <f t="shared" si="110"/>
        <v>3</v>
      </c>
      <c r="P1440" s="8">
        <f>(E1440/L1440)</f>
        <v>75</v>
      </c>
      <c r="Q1440" t="str">
        <f t="shared" si="111"/>
        <v>publishing</v>
      </c>
      <c r="R1440" t="str">
        <f t="shared" si="112"/>
        <v>translations</v>
      </c>
      <c r="S1440" s="12">
        <f t="shared" si="113"/>
        <v>42457.871516203704</v>
      </c>
      <c r="T1440" s="12">
        <f t="shared" si="114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7">
        <f t="shared" si="110"/>
        <v>6.6055045871559637</v>
      </c>
      <c r="P1441" s="8">
        <f>(E1441/L1441)</f>
        <v>30</v>
      </c>
      <c r="Q1441" t="str">
        <f t="shared" si="111"/>
        <v>publishing</v>
      </c>
      <c r="R1441" t="str">
        <f t="shared" si="112"/>
        <v>translations</v>
      </c>
      <c r="S1441" s="12">
        <f t="shared" si="113"/>
        <v>42040.829872685179</v>
      </c>
      <c r="T1441" s="12">
        <f t="shared" si="114"/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7">
        <f t="shared" si="110"/>
        <v>7.6923076923076927E-3</v>
      </c>
      <c r="P1442" s="8">
        <f>(E1442/L1442)</f>
        <v>1</v>
      </c>
      <c r="Q1442" t="str">
        <f t="shared" si="111"/>
        <v>publishing</v>
      </c>
      <c r="R1442" t="str">
        <f t="shared" si="112"/>
        <v>translations</v>
      </c>
      <c r="S1442" s="12">
        <f t="shared" si="113"/>
        <v>42486.748414351852</v>
      </c>
      <c r="T1442" s="12">
        <f t="shared" si="114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7">
        <f t="shared" si="110"/>
        <v>1.1222222222222222</v>
      </c>
      <c r="P1443" s="8">
        <f>(E1443/L1443)</f>
        <v>673.33333333333337</v>
      </c>
      <c r="Q1443" t="str">
        <f t="shared" si="111"/>
        <v>publishing</v>
      </c>
      <c r="R1443" t="str">
        <f t="shared" si="112"/>
        <v>translations</v>
      </c>
      <c r="S1443" s="12">
        <f t="shared" si="113"/>
        <v>42198.765844907408</v>
      </c>
      <c r="T1443" s="12">
        <f t="shared" si="114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7">
        <f t="shared" si="110"/>
        <v>0</v>
      </c>
      <c r="P1444" s="8" t="e">
        <f>(E1444/L1444)</f>
        <v>#DIV/0!</v>
      </c>
      <c r="Q1444" t="str">
        <f t="shared" si="111"/>
        <v>publishing</v>
      </c>
      <c r="R1444" t="str">
        <f t="shared" si="112"/>
        <v>translations</v>
      </c>
      <c r="S1444" s="12">
        <f t="shared" si="113"/>
        <v>42485.64534722222</v>
      </c>
      <c r="T1444" s="12">
        <f t="shared" si="114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7">
        <f t="shared" si="110"/>
        <v>0</v>
      </c>
      <c r="P1445" s="8" t="e">
        <f>(E1445/L1445)</f>
        <v>#DIV/0!</v>
      </c>
      <c r="Q1445" t="str">
        <f t="shared" si="111"/>
        <v>publishing</v>
      </c>
      <c r="R1445" t="str">
        <f t="shared" si="112"/>
        <v>translations</v>
      </c>
      <c r="S1445" s="12">
        <f t="shared" si="113"/>
        <v>42707.926030092596</v>
      </c>
      <c r="T1445" s="12">
        <f t="shared" si="114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7">
        <f t="shared" si="110"/>
        <v>0</v>
      </c>
      <c r="P1446" s="8" t="e">
        <f>(E1446/L1446)</f>
        <v>#DIV/0!</v>
      </c>
      <c r="Q1446" t="str">
        <f t="shared" si="111"/>
        <v>publishing</v>
      </c>
      <c r="R1446" t="str">
        <f t="shared" si="112"/>
        <v>translations</v>
      </c>
      <c r="S1446" s="12">
        <f t="shared" si="113"/>
        <v>42199.873402777783</v>
      </c>
      <c r="T1446" s="12">
        <f t="shared" si="114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7">
        <f t="shared" si="110"/>
        <v>0</v>
      </c>
      <c r="P1447" s="8" t="e">
        <f>(E1447/L1447)</f>
        <v>#DIV/0!</v>
      </c>
      <c r="Q1447" t="str">
        <f t="shared" si="111"/>
        <v>publishing</v>
      </c>
      <c r="R1447" t="str">
        <f t="shared" si="112"/>
        <v>translations</v>
      </c>
      <c r="S1447" s="12">
        <f t="shared" si="113"/>
        <v>42139.542303240742</v>
      </c>
      <c r="T1447" s="12">
        <f t="shared" si="114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7">
        <f t="shared" si="110"/>
        <v>0</v>
      </c>
      <c r="P1448" s="8" t="e">
        <f>(E1448/L1448)</f>
        <v>#DIV/0!</v>
      </c>
      <c r="Q1448" t="str">
        <f t="shared" si="111"/>
        <v>publishing</v>
      </c>
      <c r="R1448" t="str">
        <f t="shared" si="112"/>
        <v>translations</v>
      </c>
      <c r="S1448" s="12">
        <f t="shared" si="113"/>
        <v>42461.447662037041</v>
      </c>
      <c r="T1448" s="12">
        <f t="shared" si="114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7">
        <f t="shared" si="110"/>
        <v>1.4999999999999999E-2</v>
      </c>
      <c r="P1449" s="8">
        <f>(E1449/L1449)</f>
        <v>25</v>
      </c>
      <c r="Q1449" t="str">
        <f t="shared" si="111"/>
        <v>publishing</v>
      </c>
      <c r="R1449" t="str">
        <f t="shared" si="112"/>
        <v>translations</v>
      </c>
      <c r="S1449" s="12">
        <f t="shared" si="113"/>
        <v>42529.730717592596</v>
      </c>
      <c r="T1449" s="12">
        <f t="shared" si="114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7">
        <f t="shared" si="110"/>
        <v>0</v>
      </c>
      <c r="P1450" s="8" t="e">
        <f>(E1450/L1450)</f>
        <v>#DIV/0!</v>
      </c>
      <c r="Q1450" t="str">
        <f t="shared" si="111"/>
        <v>publishing</v>
      </c>
      <c r="R1450" t="str">
        <f t="shared" si="112"/>
        <v>translations</v>
      </c>
      <c r="S1450" s="12">
        <f t="shared" si="113"/>
        <v>42115.936550925922</v>
      </c>
      <c r="T1450" s="12">
        <f t="shared" si="114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7">
        <f t="shared" si="110"/>
        <v>0</v>
      </c>
      <c r="P1451" s="8" t="e">
        <f>(E1451/L1451)</f>
        <v>#DIV/0!</v>
      </c>
      <c r="Q1451" t="str">
        <f t="shared" si="111"/>
        <v>publishing</v>
      </c>
      <c r="R1451" t="str">
        <f t="shared" si="112"/>
        <v>translations</v>
      </c>
      <c r="S1451" s="12">
        <f t="shared" si="113"/>
        <v>42086.811400462961</v>
      </c>
      <c r="T1451" s="12">
        <f t="shared" si="114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7">
        <f t="shared" si="110"/>
        <v>1E-3</v>
      </c>
      <c r="P1452" s="8">
        <f>(E1452/L1452)</f>
        <v>1</v>
      </c>
      <c r="Q1452" t="str">
        <f t="shared" si="111"/>
        <v>publishing</v>
      </c>
      <c r="R1452" t="str">
        <f t="shared" si="112"/>
        <v>translations</v>
      </c>
      <c r="S1452" s="12">
        <f t="shared" si="113"/>
        <v>42390.171261574069</v>
      </c>
      <c r="T1452" s="12">
        <f t="shared" si="114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7">
        <f t="shared" si="110"/>
        <v>1.0554089709762533E-2</v>
      </c>
      <c r="P1453" s="8">
        <f>(E1453/L1453)</f>
        <v>1</v>
      </c>
      <c r="Q1453" t="str">
        <f t="shared" si="111"/>
        <v>publishing</v>
      </c>
      <c r="R1453" t="str">
        <f t="shared" si="112"/>
        <v>translations</v>
      </c>
      <c r="S1453" s="12">
        <f t="shared" si="113"/>
        <v>41931.959016203706</v>
      </c>
      <c r="T1453" s="12">
        <f t="shared" si="114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7">
        <f t="shared" si="110"/>
        <v>0</v>
      </c>
      <c r="P1454" s="8" t="e">
        <f>(E1454/L1454)</f>
        <v>#DIV/0!</v>
      </c>
      <c r="Q1454" t="str">
        <f t="shared" si="111"/>
        <v>publishing</v>
      </c>
      <c r="R1454" t="str">
        <f t="shared" si="112"/>
        <v>translations</v>
      </c>
      <c r="S1454" s="12">
        <f t="shared" si="113"/>
        <v>41818.703275462962</v>
      </c>
      <c r="T1454" s="12">
        <f t="shared" si="114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7">
        <f t="shared" si="110"/>
        <v>0</v>
      </c>
      <c r="P1455" s="8" t="e">
        <f>(E1455/L1455)</f>
        <v>#DIV/0!</v>
      </c>
      <c r="Q1455" t="str">
        <f t="shared" si="111"/>
        <v>publishing</v>
      </c>
      <c r="R1455" t="str">
        <f t="shared" si="112"/>
        <v>translations</v>
      </c>
      <c r="S1455" s="12">
        <f t="shared" si="113"/>
        <v>42795.696145833332</v>
      </c>
      <c r="T1455" s="12">
        <f t="shared" si="114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7">
        <f t="shared" si="110"/>
        <v>0.85714285714285721</v>
      </c>
      <c r="P1456" s="8">
        <f>(E1456/L1456)</f>
        <v>15</v>
      </c>
      <c r="Q1456" t="str">
        <f t="shared" si="111"/>
        <v>publishing</v>
      </c>
      <c r="R1456" t="str">
        <f t="shared" si="112"/>
        <v>translations</v>
      </c>
      <c r="S1456" s="12">
        <f t="shared" si="113"/>
        <v>42463.866666666669</v>
      </c>
      <c r="T1456" s="12">
        <f t="shared" si="114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7">
        <f t="shared" si="110"/>
        <v>10.5</v>
      </c>
      <c r="P1457" s="8">
        <f>(E1457/L1457)</f>
        <v>225</v>
      </c>
      <c r="Q1457" t="str">
        <f t="shared" si="111"/>
        <v>publishing</v>
      </c>
      <c r="R1457" t="str">
        <f t="shared" si="112"/>
        <v>translations</v>
      </c>
      <c r="S1457" s="12">
        <f t="shared" si="113"/>
        <v>41832.672685185185</v>
      </c>
      <c r="T1457" s="12">
        <f t="shared" si="114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7">
        <f t="shared" si="110"/>
        <v>2.9000000000000004</v>
      </c>
      <c r="P1458" s="8">
        <f>(E1458/L1458)</f>
        <v>48.333333333333336</v>
      </c>
      <c r="Q1458" t="str">
        <f t="shared" si="111"/>
        <v>publishing</v>
      </c>
      <c r="R1458" t="str">
        <f t="shared" si="112"/>
        <v>translations</v>
      </c>
      <c r="S1458" s="12">
        <f t="shared" si="113"/>
        <v>42708.668576388889</v>
      </c>
      <c r="T1458" s="12">
        <f t="shared" si="114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7">
        <f t="shared" si="110"/>
        <v>0</v>
      </c>
      <c r="P1459" s="8" t="e">
        <f>(E1459/L1459)</f>
        <v>#DIV/0!</v>
      </c>
      <c r="Q1459" t="str">
        <f t="shared" si="111"/>
        <v>publishing</v>
      </c>
      <c r="R1459" t="str">
        <f t="shared" si="112"/>
        <v>translations</v>
      </c>
      <c r="S1459" s="12">
        <f t="shared" si="113"/>
        <v>42289.89634259259</v>
      </c>
      <c r="T1459" s="12">
        <f t="shared" si="114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7">
        <f t="shared" si="110"/>
        <v>0</v>
      </c>
      <c r="P1460" s="8" t="e">
        <f>(E1460/L1460)</f>
        <v>#DIV/0!</v>
      </c>
      <c r="Q1460" t="str">
        <f t="shared" si="111"/>
        <v>publishing</v>
      </c>
      <c r="R1460" t="str">
        <f t="shared" si="112"/>
        <v>translations</v>
      </c>
      <c r="S1460" s="12">
        <f t="shared" si="113"/>
        <v>41831.705555555556</v>
      </c>
      <c r="T1460" s="12">
        <f t="shared" si="114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7">
        <f t="shared" si="110"/>
        <v>0</v>
      </c>
      <c r="P1461" s="8" t="e">
        <f>(E1461/L1461)</f>
        <v>#DIV/0!</v>
      </c>
      <c r="Q1461" t="str">
        <f t="shared" si="111"/>
        <v>publishing</v>
      </c>
      <c r="R1461" t="str">
        <f t="shared" si="112"/>
        <v>translations</v>
      </c>
      <c r="S1461" s="12">
        <f t="shared" si="113"/>
        <v>42312.204814814817</v>
      </c>
      <c r="T1461" s="12">
        <f t="shared" si="114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7">
        <f t="shared" si="110"/>
        <v>0</v>
      </c>
      <c r="P1462" s="8" t="e">
        <f>(E1462/L1462)</f>
        <v>#DIV/0!</v>
      </c>
      <c r="Q1462" t="str">
        <f t="shared" si="111"/>
        <v>publishing</v>
      </c>
      <c r="R1462" t="str">
        <f t="shared" si="112"/>
        <v>translations</v>
      </c>
      <c r="S1462" s="12">
        <f t="shared" si="113"/>
        <v>41915.896967592591</v>
      </c>
      <c r="T1462" s="12">
        <f t="shared" si="114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7">
        <f t="shared" si="110"/>
        <v>101.24459999999999</v>
      </c>
      <c r="P1463" s="8">
        <f>(E1463/L1463)</f>
        <v>44.66673529411765</v>
      </c>
      <c r="Q1463" t="str">
        <f t="shared" si="111"/>
        <v>publishing</v>
      </c>
      <c r="R1463" t="str">
        <f t="shared" si="112"/>
        <v>radio &amp; podcasts</v>
      </c>
      <c r="S1463" s="12">
        <f t="shared" si="113"/>
        <v>41899.645300925928</v>
      </c>
      <c r="T1463" s="12">
        <f t="shared" si="114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7">
        <f t="shared" si="110"/>
        <v>108.5175</v>
      </c>
      <c r="P1464" s="8">
        <f>(E1464/L1464)</f>
        <v>28.937999999999999</v>
      </c>
      <c r="Q1464" t="str">
        <f t="shared" si="111"/>
        <v>publishing</v>
      </c>
      <c r="R1464" t="str">
        <f t="shared" si="112"/>
        <v>radio &amp; podcasts</v>
      </c>
      <c r="S1464" s="12">
        <f t="shared" si="113"/>
        <v>41344.662858796299</v>
      </c>
      <c r="T1464" s="12">
        <f t="shared" si="114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7">
        <f t="shared" si="110"/>
        <v>147.66666666666666</v>
      </c>
      <c r="P1465" s="8">
        <f>(E1465/L1465)</f>
        <v>35.44</v>
      </c>
      <c r="Q1465" t="str">
        <f t="shared" si="111"/>
        <v>publishing</v>
      </c>
      <c r="R1465" t="str">
        <f t="shared" si="112"/>
        <v>radio &amp; podcasts</v>
      </c>
      <c r="S1465" s="12">
        <f t="shared" si="113"/>
        <v>41326.911319444444</v>
      </c>
      <c r="T1465" s="12">
        <f t="shared" si="114"/>
        <v>41371.869652777779</v>
      </c>
    </row>
    <row r="1466" spans="1:20" ht="15.75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7">
        <f t="shared" si="110"/>
        <v>163.19999999999999</v>
      </c>
      <c r="P1466" s="8">
        <f>(E1466/L1466)</f>
        <v>34.871794871794869</v>
      </c>
      <c r="Q1466" t="str">
        <f t="shared" si="111"/>
        <v>publishing</v>
      </c>
      <c r="R1466" t="str">
        <f t="shared" si="112"/>
        <v>radio &amp; podcasts</v>
      </c>
      <c r="S1466" s="12">
        <f t="shared" si="113"/>
        <v>41291.661550925928</v>
      </c>
      <c r="T1466" s="12">
        <f t="shared" si="114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7">
        <f t="shared" si="110"/>
        <v>456.41449999999998</v>
      </c>
      <c r="P1467" s="8">
        <f>(E1467/L1467)</f>
        <v>52.622732513451197</v>
      </c>
      <c r="Q1467" t="str">
        <f t="shared" si="111"/>
        <v>publishing</v>
      </c>
      <c r="R1467" t="str">
        <f t="shared" si="112"/>
        <v>radio &amp; podcasts</v>
      </c>
      <c r="S1467" s="12">
        <f t="shared" si="113"/>
        <v>40959.734398148146</v>
      </c>
      <c r="T1467" s="12">
        <f t="shared" si="114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7">
        <f t="shared" si="110"/>
        <v>107.87731249999999</v>
      </c>
      <c r="P1468" s="8">
        <f>(E1468/L1468)</f>
        <v>69.598266129032254</v>
      </c>
      <c r="Q1468" t="str">
        <f t="shared" si="111"/>
        <v>publishing</v>
      </c>
      <c r="R1468" t="str">
        <f t="shared" si="112"/>
        <v>radio &amp; podcasts</v>
      </c>
      <c r="S1468" s="12">
        <f t="shared" si="113"/>
        <v>42340.172060185185</v>
      </c>
      <c r="T1468" s="12">
        <f t="shared" si="114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">
        <f t="shared" si="110"/>
        <v>115.08</v>
      </c>
      <c r="P1469" s="8">
        <f>(E1469/L1469)</f>
        <v>76.72</v>
      </c>
      <c r="Q1469" t="str">
        <f t="shared" si="111"/>
        <v>publishing</v>
      </c>
      <c r="R1469" t="str">
        <f t="shared" si="112"/>
        <v>radio &amp; podcasts</v>
      </c>
      <c r="S1469" s="12">
        <f t="shared" si="113"/>
        <v>40933.80190972222</v>
      </c>
      <c r="T1469" s="12">
        <f t="shared" si="114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">
        <f t="shared" si="110"/>
        <v>102.36842105263158</v>
      </c>
      <c r="P1470" s="8">
        <f>(E1470/L1470)</f>
        <v>33.191126279863482</v>
      </c>
      <c r="Q1470" t="str">
        <f t="shared" si="111"/>
        <v>publishing</v>
      </c>
      <c r="R1470" t="str">
        <f t="shared" si="112"/>
        <v>radio &amp; podcasts</v>
      </c>
      <c r="S1470" s="12">
        <f t="shared" si="113"/>
        <v>40646.014456018522</v>
      </c>
      <c r="T1470" s="12">
        <f t="shared" si="114"/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">
        <f t="shared" si="110"/>
        <v>108.42485875706214</v>
      </c>
      <c r="P1471" s="8">
        <f>(E1471/L1471)</f>
        <v>149.46417445482865</v>
      </c>
      <c r="Q1471" t="str">
        <f t="shared" si="111"/>
        <v>publishing</v>
      </c>
      <c r="R1471" t="str">
        <f t="shared" si="112"/>
        <v>radio &amp; podcasts</v>
      </c>
      <c r="S1471" s="12">
        <f t="shared" si="113"/>
        <v>41290.598483796297</v>
      </c>
      <c r="T1471" s="12">
        <f t="shared" si="114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7">
        <f t="shared" si="110"/>
        <v>125.13333333333334</v>
      </c>
      <c r="P1472" s="8">
        <f>(E1472/L1472)</f>
        <v>23.172839506172838</v>
      </c>
      <c r="Q1472" t="str">
        <f t="shared" si="111"/>
        <v>publishing</v>
      </c>
      <c r="R1472" t="str">
        <f t="shared" si="112"/>
        <v>radio &amp; podcasts</v>
      </c>
      <c r="S1472" s="12">
        <f t="shared" si="113"/>
        <v>41250.827118055553</v>
      </c>
      <c r="T1472" s="12">
        <f t="shared" si="114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7">
        <f t="shared" si="110"/>
        <v>103.840625</v>
      </c>
      <c r="P1473" s="8">
        <f>(E1473/L1473)</f>
        <v>96.877551020408163</v>
      </c>
      <c r="Q1473" t="str">
        <f t="shared" si="111"/>
        <v>publishing</v>
      </c>
      <c r="R1473" t="str">
        <f t="shared" si="112"/>
        <v>radio &amp; podcasts</v>
      </c>
      <c r="S1473" s="12">
        <f t="shared" si="113"/>
        <v>42073.957569444443</v>
      </c>
      <c r="T1473" s="12">
        <f t="shared" si="114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7">
        <f t="shared" si="110"/>
        <v>138.70400000000001</v>
      </c>
      <c r="P1474" s="8">
        <f>(E1474/L1474)</f>
        <v>103.20238095238095</v>
      </c>
      <c r="Q1474" t="str">
        <f t="shared" si="111"/>
        <v>publishing</v>
      </c>
      <c r="R1474" t="str">
        <f t="shared" si="112"/>
        <v>radio &amp; podcasts</v>
      </c>
      <c r="S1474" s="12">
        <f t="shared" si="113"/>
        <v>41533.542858796296</v>
      </c>
      <c r="T1474" s="12">
        <f t="shared" si="114"/>
        <v>41563.542858796296</v>
      </c>
    </row>
    <row r="1475" spans="1:20" ht="15.75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7">
        <f t="shared" ref="O1475:O1538" si="115">((E1475/D1475)*100)</f>
        <v>120.51600000000001</v>
      </c>
      <c r="P1475" s="8">
        <f>(E1475/L1475)</f>
        <v>38.462553191489363</v>
      </c>
      <c r="Q1475" t="str">
        <f t="shared" ref="Q1475:Q1538" si="116">LEFT(N1475,FIND("/",N1475)-1)</f>
        <v>publishing</v>
      </c>
      <c r="R1475" t="str">
        <f t="shared" ref="R1475:R1538" si="117">RIGHT(N1475,LEN(N1475)-FIND("/",N1475))</f>
        <v>radio &amp; podcasts</v>
      </c>
      <c r="S1475" s="12">
        <f t="shared" ref="S1475:S1538" si="118">(((J1475/60)/60)/24)+DATE(1970,1,1)</f>
        <v>40939.979618055557</v>
      </c>
      <c r="T1475" s="12">
        <f t="shared" ref="T1475:T1538" si="119">(((I1475/60)/60)/24)+DATE(1970,1,1)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7">
        <f t="shared" si="115"/>
        <v>112.26666666666667</v>
      </c>
      <c r="P1476" s="8">
        <f>(E1476/L1476)</f>
        <v>44.315789473684212</v>
      </c>
      <c r="Q1476" t="str">
        <f t="shared" si="116"/>
        <v>publishing</v>
      </c>
      <c r="R1476" t="str">
        <f t="shared" si="117"/>
        <v>radio &amp; podcasts</v>
      </c>
      <c r="S1476" s="12">
        <f t="shared" si="118"/>
        <v>41500.727916666663</v>
      </c>
      <c r="T1476" s="12">
        <f t="shared" si="119"/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7">
        <f t="shared" si="115"/>
        <v>188.66966666666667</v>
      </c>
      <c r="P1477" s="8">
        <f>(E1477/L1477)</f>
        <v>64.173356009070289</v>
      </c>
      <c r="Q1477" t="str">
        <f t="shared" si="116"/>
        <v>publishing</v>
      </c>
      <c r="R1477" t="str">
        <f t="shared" si="117"/>
        <v>radio &amp; podcasts</v>
      </c>
      <c r="S1477" s="12">
        <f t="shared" si="118"/>
        <v>41960.722951388889</v>
      </c>
      <c r="T1477" s="12">
        <f t="shared" si="119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7">
        <f t="shared" si="115"/>
        <v>661.55466666666666</v>
      </c>
      <c r="P1478" s="8">
        <f>(E1478/L1478)</f>
        <v>43.333275109170302</v>
      </c>
      <c r="Q1478" t="str">
        <f t="shared" si="116"/>
        <v>publishing</v>
      </c>
      <c r="R1478" t="str">
        <f t="shared" si="117"/>
        <v>radio &amp; podcasts</v>
      </c>
      <c r="S1478" s="12">
        <f t="shared" si="118"/>
        <v>40766.041921296295</v>
      </c>
      <c r="T1478" s="12">
        <f t="shared" si="119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7">
        <f t="shared" si="115"/>
        <v>111.31</v>
      </c>
      <c r="P1479" s="8">
        <f>(E1479/L1479)</f>
        <v>90.495934959349597</v>
      </c>
      <c r="Q1479" t="str">
        <f t="shared" si="116"/>
        <v>publishing</v>
      </c>
      <c r="R1479" t="str">
        <f t="shared" si="117"/>
        <v>radio &amp; podcasts</v>
      </c>
      <c r="S1479" s="12">
        <f t="shared" si="118"/>
        <v>40840.615787037037</v>
      </c>
      <c r="T1479" s="12">
        <f t="shared" si="119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7">
        <f t="shared" si="115"/>
        <v>1181.6142199999999</v>
      </c>
      <c r="P1480" s="8">
        <f>(E1480/L1480)</f>
        <v>29.187190495010373</v>
      </c>
      <c r="Q1480" t="str">
        <f t="shared" si="116"/>
        <v>publishing</v>
      </c>
      <c r="R1480" t="str">
        <f t="shared" si="117"/>
        <v>radio &amp; podcasts</v>
      </c>
      <c r="S1480" s="12">
        <f t="shared" si="118"/>
        <v>41394.871678240743</v>
      </c>
      <c r="T1480" s="12">
        <f t="shared" si="119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7">
        <f t="shared" si="115"/>
        <v>137.375</v>
      </c>
      <c r="P1481" s="8">
        <f>(E1481/L1481)</f>
        <v>30.95774647887324</v>
      </c>
      <c r="Q1481" t="str">
        <f t="shared" si="116"/>
        <v>publishing</v>
      </c>
      <c r="R1481" t="str">
        <f t="shared" si="117"/>
        <v>radio &amp; podcasts</v>
      </c>
      <c r="S1481" s="12">
        <f t="shared" si="118"/>
        <v>41754.745243055557</v>
      </c>
      <c r="T1481" s="12">
        <f t="shared" si="119"/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7">
        <f t="shared" si="115"/>
        <v>117.04040000000001</v>
      </c>
      <c r="P1482" s="8">
        <f>(E1482/L1482)</f>
        <v>92.157795275590544</v>
      </c>
      <c r="Q1482" t="str">
        <f t="shared" si="116"/>
        <v>publishing</v>
      </c>
      <c r="R1482" t="str">
        <f t="shared" si="117"/>
        <v>radio &amp; podcasts</v>
      </c>
      <c r="S1482" s="12">
        <f t="shared" si="118"/>
        <v>41464.934016203704</v>
      </c>
      <c r="T1482" s="12">
        <f t="shared" si="119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7">
        <f t="shared" si="115"/>
        <v>2.1</v>
      </c>
      <c r="P1483" s="8">
        <f>(E1483/L1483)</f>
        <v>17.5</v>
      </c>
      <c r="Q1483" t="str">
        <f t="shared" si="116"/>
        <v>publishing</v>
      </c>
      <c r="R1483" t="str">
        <f t="shared" si="117"/>
        <v>fiction</v>
      </c>
      <c r="S1483" s="12">
        <f t="shared" si="118"/>
        <v>41550.922974537039</v>
      </c>
      <c r="T1483" s="12">
        <f t="shared" si="119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7">
        <f t="shared" si="115"/>
        <v>0.1</v>
      </c>
      <c r="P1484" s="8">
        <f>(E1484/L1484)</f>
        <v>5</v>
      </c>
      <c r="Q1484" t="str">
        <f t="shared" si="116"/>
        <v>publishing</v>
      </c>
      <c r="R1484" t="str">
        <f t="shared" si="117"/>
        <v>fiction</v>
      </c>
      <c r="S1484" s="12">
        <f t="shared" si="118"/>
        <v>41136.85805555556</v>
      </c>
      <c r="T1484" s="12">
        <f t="shared" si="119"/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7">
        <f t="shared" si="115"/>
        <v>0.7142857142857143</v>
      </c>
      <c r="P1485" s="8">
        <f>(E1485/L1485)</f>
        <v>25</v>
      </c>
      <c r="Q1485" t="str">
        <f t="shared" si="116"/>
        <v>publishing</v>
      </c>
      <c r="R1485" t="str">
        <f t="shared" si="117"/>
        <v>fiction</v>
      </c>
      <c r="S1485" s="12">
        <f t="shared" si="118"/>
        <v>42548.192997685182</v>
      </c>
      <c r="T1485" s="12">
        <f t="shared" si="119"/>
        <v>42573.192997685182</v>
      </c>
    </row>
    <row r="1486" spans="1:20" ht="15.75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7">
        <f t="shared" si="115"/>
        <v>0</v>
      </c>
      <c r="P1486" s="8" t="e">
        <f>(E1486/L1486)</f>
        <v>#DIV/0!</v>
      </c>
      <c r="Q1486" t="str">
        <f t="shared" si="116"/>
        <v>publishing</v>
      </c>
      <c r="R1486" t="str">
        <f t="shared" si="117"/>
        <v>fiction</v>
      </c>
      <c r="S1486" s="12">
        <f t="shared" si="118"/>
        <v>41053.200960648144</v>
      </c>
      <c r="T1486" s="12">
        <f t="shared" si="119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7">
        <f t="shared" si="115"/>
        <v>2.2388059701492535</v>
      </c>
      <c r="P1487" s="8">
        <f>(E1487/L1487)</f>
        <v>50</v>
      </c>
      <c r="Q1487" t="str">
        <f t="shared" si="116"/>
        <v>publishing</v>
      </c>
      <c r="R1487" t="str">
        <f t="shared" si="117"/>
        <v>fiction</v>
      </c>
      <c r="S1487" s="12">
        <f t="shared" si="118"/>
        <v>42130.795983796299</v>
      </c>
      <c r="T1487" s="12">
        <f t="shared" si="119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7">
        <f t="shared" si="115"/>
        <v>0.24</v>
      </c>
      <c r="P1488" s="8">
        <f>(E1488/L1488)</f>
        <v>16</v>
      </c>
      <c r="Q1488" t="str">
        <f t="shared" si="116"/>
        <v>publishing</v>
      </c>
      <c r="R1488" t="str">
        <f t="shared" si="117"/>
        <v>fiction</v>
      </c>
      <c r="S1488" s="12">
        <f t="shared" si="118"/>
        <v>42032.168530092589</v>
      </c>
      <c r="T1488" s="12">
        <f t="shared" si="119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7">
        <f t="shared" si="115"/>
        <v>0</v>
      </c>
      <c r="P1489" s="8" t="e">
        <f>(E1489/L1489)</f>
        <v>#DIV/0!</v>
      </c>
      <c r="Q1489" t="str">
        <f t="shared" si="116"/>
        <v>publishing</v>
      </c>
      <c r="R1489" t="str">
        <f t="shared" si="117"/>
        <v>fiction</v>
      </c>
      <c r="S1489" s="12">
        <f t="shared" si="118"/>
        <v>42554.917488425926</v>
      </c>
      <c r="T1489" s="12">
        <f t="shared" si="119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7">
        <f t="shared" si="115"/>
        <v>2.4</v>
      </c>
      <c r="P1490" s="8">
        <f>(E1490/L1490)</f>
        <v>60</v>
      </c>
      <c r="Q1490" t="str">
        <f t="shared" si="116"/>
        <v>publishing</v>
      </c>
      <c r="R1490" t="str">
        <f t="shared" si="117"/>
        <v>fiction</v>
      </c>
      <c r="S1490" s="12">
        <f t="shared" si="118"/>
        <v>41614.563194444447</v>
      </c>
      <c r="T1490" s="12">
        <f t="shared" si="119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7">
        <f t="shared" si="115"/>
        <v>0</v>
      </c>
      <c r="P1491" s="8" t="e">
        <f>(E1491/L1491)</f>
        <v>#DIV/0!</v>
      </c>
      <c r="Q1491" t="str">
        <f t="shared" si="116"/>
        <v>publishing</v>
      </c>
      <c r="R1491" t="str">
        <f t="shared" si="117"/>
        <v>fiction</v>
      </c>
      <c r="S1491" s="12">
        <f t="shared" si="118"/>
        <v>41198.611712962964</v>
      </c>
      <c r="T1491" s="12">
        <f t="shared" si="119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7">
        <f t="shared" si="115"/>
        <v>30.862068965517242</v>
      </c>
      <c r="P1492" s="8">
        <f>(E1492/L1492)</f>
        <v>47.10526315789474</v>
      </c>
      <c r="Q1492" t="str">
        <f t="shared" si="116"/>
        <v>publishing</v>
      </c>
      <c r="R1492" t="str">
        <f t="shared" si="117"/>
        <v>fiction</v>
      </c>
      <c r="S1492" s="12">
        <f t="shared" si="118"/>
        <v>41520.561041666668</v>
      </c>
      <c r="T1492" s="12">
        <f t="shared" si="119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7">
        <f t="shared" si="115"/>
        <v>8.3333333333333321</v>
      </c>
      <c r="P1493" s="8">
        <f>(E1493/L1493)</f>
        <v>100</v>
      </c>
      <c r="Q1493" t="str">
        <f t="shared" si="116"/>
        <v>publishing</v>
      </c>
      <c r="R1493" t="str">
        <f t="shared" si="117"/>
        <v>fiction</v>
      </c>
      <c r="S1493" s="12">
        <f t="shared" si="118"/>
        <v>41991.713460648149</v>
      </c>
      <c r="T1493" s="12">
        <f t="shared" si="119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7">
        <f t="shared" si="115"/>
        <v>0.75</v>
      </c>
      <c r="P1494" s="8">
        <f>(E1494/L1494)</f>
        <v>15</v>
      </c>
      <c r="Q1494" t="str">
        <f t="shared" si="116"/>
        <v>publishing</v>
      </c>
      <c r="R1494" t="str">
        <f t="shared" si="117"/>
        <v>fiction</v>
      </c>
      <c r="S1494" s="12">
        <f t="shared" si="118"/>
        <v>40682.884791666671</v>
      </c>
      <c r="T1494" s="12">
        <f t="shared" si="119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7">
        <f t="shared" si="115"/>
        <v>0</v>
      </c>
      <c r="P1495" s="8" t="e">
        <f>(E1495/L1495)</f>
        <v>#DIV/0!</v>
      </c>
      <c r="Q1495" t="str">
        <f t="shared" si="116"/>
        <v>publishing</v>
      </c>
      <c r="R1495" t="str">
        <f t="shared" si="117"/>
        <v>fiction</v>
      </c>
      <c r="S1495" s="12">
        <f t="shared" si="118"/>
        <v>41411.866608796299</v>
      </c>
      <c r="T1495" s="12">
        <f t="shared" si="119"/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7">
        <f t="shared" si="115"/>
        <v>8.9</v>
      </c>
      <c r="P1496" s="8">
        <f>(E1496/L1496)</f>
        <v>40.454545454545453</v>
      </c>
      <c r="Q1496" t="str">
        <f t="shared" si="116"/>
        <v>publishing</v>
      </c>
      <c r="R1496" t="str">
        <f t="shared" si="117"/>
        <v>fiction</v>
      </c>
      <c r="S1496" s="12">
        <f t="shared" si="118"/>
        <v>42067.722372685181</v>
      </c>
      <c r="T1496" s="12">
        <f t="shared" si="119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7">
        <f t="shared" si="115"/>
        <v>0</v>
      </c>
      <c r="P1497" s="8" t="e">
        <f>(E1497/L1497)</f>
        <v>#DIV/0!</v>
      </c>
      <c r="Q1497" t="str">
        <f t="shared" si="116"/>
        <v>publishing</v>
      </c>
      <c r="R1497" t="str">
        <f t="shared" si="117"/>
        <v>fiction</v>
      </c>
      <c r="S1497" s="12">
        <f t="shared" si="118"/>
        <v>40752.789710648147</v>
      </c>
      <c r="T1497" s="12">
        <f t="shared" si="119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7">
        <f t="shared" si="115"/>
        <v>0</v>
      </c>
      <c r="P1498" s="8" t="e">
        <f>(E1498/L1498)</f>
        <v>#DIV/0!</v>
      </c>
      <c r="Q1498" t="str">
        <f t="shared" si="116"/>
        <v>publishing</v>
      </c>
      <c r="R1498" t="str">
        <f t="shared" si="117"/>
        <v>fiction</v>
      </c>
      <c r="S1498" s="12">
        <f t="shared" si="118"/>
        <v>41838.475219907406</v>
      </c>
      <c r="T1498" s="12">
        <f t="shared" si="119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7">
        <f t="shared" si="115"/>
        <v>6.6666666666666671E-3</v>
      </c>
      <c r="P1499" s="8">
        <f>(E1499/L1499)</f>
        <v>1</v>
      </c>
      <c r="Q1499" t="str">
        <f t="shared" si="116"/>
        <v>publishing</v>
      </c>
      <c r="R1499" t="str">
        <f t="shared" si="117"/>
        <v>fiction</v>
      </c>
      <c r="S1499" s="12">
        <f t="shared" si="118"/>
        <v>41444.64261574074</v>
      </c>
      <c r="T1499" s="12">
        <f t="shared" si="119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7">
        <f t="shared" si="115"/>
        <v>1.9</v>
      </c>
      <c r="P1500" s="8">
        <f>(E1500/L1500)</f>
        <v>19</v>
      </c>
      <c r="Q1500" t="str">
        <f t="shared" si="116"/>
        <v>publishing</v>
      </c>
      <c r="R1500" t="str">
        <f t="shared" si="117"/>
        <v>fiction</v>
      </c>
      <c r="S1500" s="12">
        <f t="shared" si="118"/>
        <v>41840.983541666668</v>
      </c>
      <c r="T1500" s="12">
        <f t="shared" si="119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7">
        <f t="shared" si="115"/>
        <v>0.25</v>
      </c>
      <c r="P1501" s="8">
        <f>(E1501/L1501)</f>
        <v>5</v>
      </c>
      <c r="Q1501" t="str">
        <f t="shared" si="116"/>
        <v>publishing</v>
      </c>
      <c r="R1501" t="str">
        <f t="shared" si="117"/>
        <v>fiction</v>
      </c>
      <c r="S1501" s="12">
        <f t="shared" si="118"/>
        <v>42527.007326388892</v>
      </c>
      <c r="T1501" s="12">
        <f t="shared" si="119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7">
        <f t="shared" si="115"/>
        <v>25.035714285714285</v>
      </c>
      <c r="P1502" s="8">
        <f>(E1502/L1502)</f>
        <v>46.733333333333334</v>
      </c>
      <c r="Q1502" t="str">
        <f t="shared" si="116"/>
        <v>publishing</v>
      </c>
      <c r="R1502" t="str">
        <f t="shared" si="117"/>
        <v>fiction</v>
      </c>
      <c r="S1502" s="12">
        <f t="shared" si="118"/>
        <v>41365.904594907406</v>
      </c>
      <c r="T1502" s="12">
        <f t="shared" si="119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7">
        <f t="shared" si="115"/>
        <v>166.33076923076925</v>
      </c>
      <c r="P1503" s="8">
        <f>(E1503/L1503)</f>
        <v>97.731073446327684</v>
      </c>
      <c r="Q1503" t="str">
        <f t="shared" si="116"/>
        <v>photography</v>
      </c>
      <c r="R1503" t="str">
        <f t="shared" si="117"/>
        <v>photobooks</v>
      </c>
      <c r="S1503" s="12">
        <f t="shared" si="118"/>
        <v>42163.583599537036</v>
      </c>
      <c r="T1503" s="12">
        <f t="shared" si="119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7">
        <f t="shared" si="115"/>
        <v>101.44545454545455</v>
      </c>
      <c r="P1504" s="8">
        <f>(E1504/L1504)</f>
        <v>67.835866261398181</v>
      </c>
      <c r="Q1504" t="str">
        <f t="shared" si="116"/>
        <v>photography</v>
      </c>
      <c r="R1504" t="str">
        <f t="shared" si="117"/>
        <v>photobooks</v>
      </c>
      <c r="S1504" s="12">
        <f t="shared" si="118"/>
        <v>42426.542592592596</v>
      </c>
      <c r="T1504" s="12">
        <f t="shared" si="119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7">
        <f t="shared" si="115"/>
        <v>107.89146666666667</v>
      </c>
      <c r="P1505" s="8">
        <f>(E1505/L1505)</f>
        <v>56.98492957746479</v>
      </c>
      <c r="Q1505" t="str">
        <f t="shared" si="116"/>
        <v>photography</v>
      </c>
      <c r="R1505" t="str">
        <f t="shared" si="117"/>
        <v>photobooks</v>
      </c>
      <c r="S1505" s="12">
        <f t="shared" si="118"/>
        <v>42606.347233796296</v>
      </c>
      <c r="T1505" s="12">
        <f t="shared" si="119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7">
        <f t="shared" si="115"/>
        <v>277.93846153846158</v>
      </c>
      <c r="P1506" s="8">
        <f>(E1506/L1506)</f>
        <v>67.159851301115239</v>
      </c>
      <c r="Q1506" t="str">
        <f t="shared" si="116"/>
        <v>photography</v>
      </c>
      <c r="R1506" t="str">
        <f t="shared" si="117"/>
        <v>photobooks</v>
      </c>
      <c r="S1506" s="12">
        <f t="shared" si="118"/>
        <v>41772.657685185186</v>
      </c>
      <c r="T1506" s="12">
        <f t="shared" si="119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7">
        <f t="shared" si="115"/>
        <v>103.58125</v>
      </c>
      <c r="P1507" s="8">
        <f>(E1507/L1507)</f>
        <v>48.037681159420288</v>
      </c>
      <c r="Q1507" t="str">
        <f t="shared" si="116"/>
        <v>photography</v>
      </c>
      <c r="R1507" t="str">
        <f t="shared" si="117"/>
        <v>photobooks</v>
      </c>
      <c r="S1507" s="12">
        <f t="shared" si="118"/>
        <v>42414.44332175926</v>
      </c>
      <c r="T1507" s="12">
        <f t="shared" si="119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7">
        <f t="shared" si="115"/>
        <v>111.4</v>
      </c>
      <c r="P1508" s="8">
        <f>(E1508/L1508)</f>
        <v>38.860465116279073</v>
      </c>
      <c r="Q1508" t="str">
        <f t="shared" si="116"/>
        <v>photography</v>
      </c>
      <c r="R1508" t="str">
        <f t="shared" si="117"/>
        <v>photobooks</v>
      </c>
      <c r="S1508" s="12">
        <f t="shared" si="118"/>
        <v>41814.785925925928</v>
      </c>
      <c r="T1508" s="12">
        <f t="shared" si="119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7">
        <f t="shared" si="115"/>
        <v>215</v>
      </c>
      <c r="P1509" s="8">
        <f>(E1509/L1509)</f>
        <v>78.181818181818187</v>
      </c>
      <c r="Q1509" t="str">
        <f t="shared" si="116"/>
        <v>photography</v>
      </c>
      <c r="R1509" t="str">
        <f t="shared" si="117"/>
        <v>photobooks</v>
      </c>
      <c r="S1509" s="12">
        <f t="shared" si="118"/>
        <v>40254.450335648151</v>
      </c>
      <c r="T1509" s="12">
        <f t="shared" si="119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7">
        <f t="shared" si="115"/>
        <v>110.76216216216217</v>
      </c>
      <c r="P1510" s="8">
        <f>(E1510/L1510)</f>
        <v>97.113744075829388</v>
      </c>
      <c r="Q1510" t="str">
        <f t="shared" si="116"/>
        <v>photography</v>
      </c>
      <c r="R1510" t="str">
        <f t="shared" si="117"/>
        <v>photobooks</v>
      </c>
      <c r="S1510" s="12">
        <f t="shared" si="118"/>
        <v>41786.614363425928</v>
      </c>
      <c r="T1510" s="12">
        <f t="shared" si="119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7">
        <f t="shared" si="115"/>
        <v>123.64125714285714</v>
      </c>
      <c r="P1511" s="8">
        <f>(E1511/L1511)</f>
        <v>110.39397959183674</v>
      </c>
      <c r="Q1511" t="str">
        <f t="shared" si="116"/>
        <v>photography</v>
      </c>
      <c r="R1511" t="str">
        <f t="shared" si="117"/>
        <v>photobooks</v>
      </c>
      <c r="S1511" s="12">
        <f t="shared" si="118"/>
        <v>42751.533391203702</v>
      </c>
      <c r="T1511" s="12">
        <f t="shared" si="119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7">
        <f t="shared" si="115"/>
        <v>101.03500000000001</v>
      </c>
      <c r="P1512" s="8">
        <f>(E1512/L1512)</f>
        <v>39.91506172839506</v>
      </c>
      <c r="Q1512" t="str">
        <f t="shared" si="116"/>
        <v>photography</v>
      </c>
      <c r="R1512" t="str">
        <f t="shared" si="117"/>
        <v>photobooks</v>
      </c>
      <c r="S1512" s="12">
        <f t="shared" si="118"/>
        <v>41809.385162037033</v>
      </c>
      <c r="T1512" s="12">
        <f t="shared" si="119"/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7">
        <f t="shared" si="115"/>
        <v>111.79285714285714</v>
      </c>
      <c r="P1513" s="8">
        <f>(E1513/L1513)</f>
        <v>75.975728155339809</v>
      </c>
      <c r="Q1513" t="str">
        <f t="shared" si="116"/>
        <v>photography</v>
      </c>
      <c r="R1513" t="str">
        <f t="shared" si="117"/>
        <v>photobooks</v>
      </c>
      <c r="S1513" s="12">
        <f t="shared" si="118"/>
        <v>42296.583379629628</v>
      </c>
      <c r="T1513" s="12">
        <f t="shared" si="119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7">
        <f t="shared" si="115"/>
        <v>558.7714285714286</v>
      </c>
      <c r="P1514" s="8">
        <f>(E1514/L1514)</f>
        <v>58.379104477611939</v>
      </c>
      <c r="Q1514" t="str">
        <f t="shared" si="116"/>
        <v>photography</v>
      </c>
      <c r="R1514" t="str">
        <f t="shared" si="117"/>
        <v>photobooks</v>
      </c>
      <c r="S1514" s="12">
        <f t="shared" si="118"/>
        <v>42741.684479166666</v>
      </c>
      <c r="T1514" s="12">
        <f t="shared" si="119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7">
        <f t="shared" si="115"/>
        <v>150.01875000000001</v>
      </c>
      <c r="P1515" s="8">
        <f>(E1515/L1515)</f>
        <v>55.82093023255814</v>
      </c>
      <c r="Q1515" t="str">
        <f t="shared" si="116"/>
        <v>photography</v>
      </c>
      <c r="R1515" t="str">
        <f t="shared" si="117"/>
        <v>photobooks</v>
      </c>
      <c r="S1515" s="12">
        <f t="shared" si="118"/>
        <v>41806.637337962966</v>
      </c>
      <c r="T1515" s="12">
        <f t="shared" si="119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7">
        <f t="shared" si="115"/>
        <v>106.476</v>
      </c>
      <c r="P1516" s="8">
        <f>(E1516/L1516)</f>
        <v>151.24431818181819</v>
      </c>
      <c r="Q1516" t="str">
        <f t="shared" si="116"/>
        <v>photography</v>
      </c>
      <c r="R1516" t="str">
        <f t="shared" si="117"/>
        <v>photobooks</v>
      </c>
      <c r="S1516" s="12">
        <f t="shared" si="118"/>
        <v>42234.597685185188</v>
      </c>
      <c r="T1516" s="12">
        <f t="shared" si="119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7">
        <f t="shared" si="115"/>
        <v>157.18899999999999</v>
      </c>
      <c r="P1517" s="8">
        <f>(E1517/L1517)</f>
        <v>849.67027027027029</v>
      </c>
      <c r="Q1517" t="str">
        <f t="shared" si="116"/>
        <v>photography</v>
      </c>
      <c r="R1517" t="str">
        <f t="shared" si="117"/>
        <v>photobooks</v>
      </c>
      <c r="S1517" s="12">
        <f t="shared" si="118"/>
        <v>42415.253437499996</v>
      </c>
      <c r="T1517" s="12">
        <f t="shared" si="119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7">
        <f t="shared" si="115"/>
        <v>108.65882352941176</v>
      </c>
      <c r="P1518" s="8">
        <f>(E1518/L1518)</f>
        <v>159.24137931034483</v>
      </c>
      <c r="Q1518" t="str">
        <f t="shared" si="116"/>
        <v>photography</v>
      </c>
      <c r="R1518" t="str">
        <f t="shared" si="117"/>
        <v>photobooks</v>
      </c>
      <c r="S1518" s="12">
        <f t="shared" si="118"/>
        <v>42619.466342592597</v>
      </c>
      <c r="T1518" s="12">
        <f t="shared" si="119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7">
        <f t="shared" si="115"/>
        <v>161.97999999999999</v>
      </c>
      <c r="P1519" s="8">
        <f>(E1519/L1519)</f>
        <v>39.507317073170732</v>
      </c>
      <c r="Q1519" t="str">
        <f t="shared" si="116"/>
        <v>photography</v>
      </c>
      <c r="R1519" t="str">
        <f t="shared" si="117"/>
        <v>photobooks</v>
      </c>
      <c r="S1519" s="12">
        <f t="shared" si="118"/>
        <v>41948.56658564815</v>
      </c>
      <c r="T1519" s="12">
        <f t="shared" si="119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7">
        <f t="shared" si="115"/>
        <v>205.36666666666665</v>
      </c>
      <c r="P1520" s="8">
        <f>(E1520/L1520)</f>
        <v>130.52966101694915</v>
      </c>
      <c r="Q1520" t="str">
        <f t="shared" si="116"/>
        <v>photography</v>
      </c>
      <c r="R1520" t="str">
        <f t="shared" si="117"/>
        <v>photobooks</v>
      </c>
      <c r="S1520" s="12">
        <f t="shared" si="118"/>
        <v>41760.8200462963</v>
      </c>
      <c r="T1520" s="12">
        <f t="shared" si="119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7">
        <f t="shared" si="115"/>
        <v>103.36388888888889</v>
      </c>
      <c r="P1521" s="8">
        <f>(E1521/L1521)</f>
        <v>64.156896551724131</v>
      </c>
      <c r="Q1521" t="str">
        <f t="shared" si="116"/>
        <v>photography</v>
      </c>
      <c r="R1521" t="str">
        <f t="shared" si="117"/>
        <v>photobooks</v>
      </c>
      <c r="S1521" s="12">
        <f t="shared" si="118"/>
        <v>41782.741701388892</v>
      </c>
      <c r="T1521" s="12">
        <f t="shared" si="119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7">
        <f t="shared" si="115"/>
        <v>103.47222222222223</v>
      </c>
      <c r="P1522" s="8">
        <f>(E1522/L1522)</f>
        <v>111.52694610778443</v>
      </c>
      <c r="Q1522" t="str">
        <f t="shared" si="116"/>
        <v>photography</v>
      </c>
      <c r="R1522" t="str">
        <f t="shared" si="117"/>
        <v>photobooks</v>
      </c>
      <c r="S1522" s="12">
        <f t="shared" si="118"/>
        <v>41955.857789351852</v>
      </c>
      <c r="T1522" s="12">
        <f t="shared" si="119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7">
        <f t="shared" si="115"/>
        <v>106.81333333333333</v>
      </c>
      <c r="P1523" s="8">
        <f>(E1523/L1523)</f>
        <v>170.44680851063831</v>
      </c>
      <c r="Q1523" t="str">
        <f t="shared" si="116"/>
        <v>photography</v>
      </c>
      <c r="R1523" t="str">
        <f t="shared" si="117"/>
        <v>photobooks</v>
      </c>
      <c r="S1523" s="12">
        <f t="shared" si="118"/>
        <v>42493.167719907404</v>
      </c>
      <c r="T1523" s="12">
        <f t="shared" si="119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7">
        <f t="shared" si="115"/>
        <v>138.96574712643678</v>
      </c>
      <c r="P1524" s="8">
        <f>(E1524/L1524)</f>
        <v>133.7391592920354</v>
      </c>
      <c r="Q1524" t="str">
        <f t="shared" si="116"/>
        <v>photography</v>
      </c>
      <c r="R1524" t="str">
        <f t="shared" si="117"/>
        <v>photobooks</v>
      </c>
      <c r="S1524" s="12">
        <f t="shared" si="118"/>
        <v>41899.830312500002</v>
      </c>
      <c r="T1524" s="12">
        <f t="shared" si="119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7">
        <f t="shared" si="115"/>
        <v>124.84324324324325</v>
      </c>
      <c r="P1525" s="8">
        <f>(E1525/L1525)</f>
        <v>95.834024896265561</v>
      </c>
      <c r="Q1525" t="str">
        <f t="shared" si="116"/>
        <v>photography</v>
      </c>
      <c r="R1525" t="str">
        <f t="shared" si="117"/>
        <v>photobooks</v>
      </c>
      <c r="S1525" s="12">
        <f t="shared" si="118"/>
        <v>41964.751342592594</v>
      </c>
      <c r="T1525" s="12">
        <f t="shared" si="119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7">
        <f t="shared" si="115"/>
        <v>206.99999999999997</v>
      </c>
      <c r="P1526" s="8">
        <f>(E1526/L1526)</f>
        <v>221.78571428571428</v>
      </c>
      <c r="Q1526" t="str">
        <f t="shared" si="116"/>
        <v>photography</v>
      </c>
      <c r="R1526" t="str">
        <f t="shared" si="117"/>
        <v>photobooks</v>
      </c>
      <c r="S1526" s="12">
        <f t="shared" si="118"/>
        <v>42756.501041666663</v>
      </c>
      <c r="T1526" s="12">
        <f t="shared" si="119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7">
        <f t="shared" si="115"/>
        <v>174.00576923076923</v>
      </c>
      <c r="P1527" s="8">
        <f>(E1527/L1527)</f>
        <v>32.315357142857138</v>
      </c>
      <c r="Q1527" t="str">
        <f t="shared" si="116"/>
        <v>photography</v>
      </c>
      <c r="R1527" t="str">
        <f t="shared" si="117"/>
        <v>photobooks</v>
      </c>
      <c r="S1527" s="12">
        <f t="shared" si="118"/>
        <v>42570.702986111108</v>
      </c>
      <c r="T1527" s="12">
        <f t="shared" si="119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7">
        <f t="shared" si="115"/>
        <v>120.32608695652173</v>
      </c>
      <c r="P1528" s="8">
        <f>(E1528/L1528)</f>
        <v>98.839285714285708</v>
      </c>
      <c r="Q1528" t="str">
        <f t="shared" si="116"/>
        <v>photography</v>
      </c>
      <c r="R1528" t="str">
        <f t="shared" si="117"/>
        <v>photobooks</v>
      </c>
      <c r="S1528" s="12">
        <f t="shared" si="118"/>
        <v>42339.276006944448</v>
      </c>
      <c r="T1528" s="12">
        <f t="shared" si="119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7">
        <f t="shared" si="115"/>
        <v>110.44428571428573</v>
      </c>
      <c r="P1529" s="8">
        <f>(E1529/L1529)</f>
        <v>55.222142857142863</v>
      </c>
      <c r="Q1529" t="str">
        <f t="shared" si="116"/>
        <v>photography</v>
      </c>
      <c r="R1529" t="str">
        <f t="shared" si="117"/>
        <v>photobooks</v>
      </c>
      <c r="S1529" s="12">
        <f t="shared" si="118"/>
        <v>42780.600532407407</v>
      </c>
      <c r="T1529" s="12">
        <f t="shared" si="119"/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7">
        <f t="shared" si="115"/>
        <v>281.56666666666666</v>
      </c>
      <c r="P1530" s="8">
        <f>(E1530/L1530)</f>
        <v>52.793750000000003</v>
      </c>
      <c r="Q1530" t="str">
        <f t="shared" si="116"/>
        <v>photography</v>
      </c>
      <c r="R1530" t="str">
        <f t="shared" si="117"/>
        <v>photobooks</v>
      </c>
      <c r="S1530" s="12">
        <f t="shared" si="118"/>
        <v>42736.732893518521</v>
      </c>
      <c r="T1530" s="12">
        <f t="shared" si="119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7">
        <f t="shared" si="115"/>
        <v>100.67894736842105</v>
      </c>
      <c r="P1531" s="8">
        <f>(E1531/L1531)</f>
        <v>135.66666666666666</v>
      </c>
      <c r="Q1531" t="str">
        <f t="shared" si="116"/>
        <v>photography</v>
      </c>
      <c r="R1531" t="str">
        <f t="shared" si="117"/>
        <v>photobooks</v>
      </c>
      <c r="S1531" s="12">
        <f t="shared" si="118"/>
        <v>42052.628703703704</v>
      </c>
      <c r="T1531" s="12">
        <f t="shared" si="119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7">
        <f t="shared" si="115"/>
        <v>134.82571428571427</v>
      </c>
      <c r="P1532" s="8">
        <f>(E1532/L1532)</f>
        <v>53.991990846681922</v>
      </c>
      <c r="Q1532" t="str">
        <f t="shared" si="116"/>
        <v>photography</v>
      </c>
      <c r="R1532" t="str">
        <f t="shared" si="117"/>
        <v>photobooks</v>
      </c>
      <c r="S1532" s="12">
        <f t="shared" si="118"/>
        <v>42275.767303240747</v>
      </c>
      <c r="T1532" s="12">
        <f t="shared" si="119"/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7">
        <f t="shared" si="115"/>
        <v>175.95744680851064</v>
      </c>
      <c r="P1533" s="8">
        <f>(E1533/L1533)</f>
        <v>56.643835616438359</v>
      </c>
      <c r="Q1533" t="str">
        <f t="shared" si="116"/>
        <v>photography</v>
      </c>
      <c r="R1533" t="str">
        <f t="shared" si="117"/>
        <v>photobooks</v>
      </c>
      <c r="S1533" s="12">
        <f t="shared" si="118"/>
        <v>41941.802384259259</v>
      </c>
      <c r="T1533" s="12">
        <f t="shared" si="119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7">
        <f t="shared" si="115"/>
        <v>484.02000000000004</v>
      </c>
      <c r="P1534" s="8">
        <f>(E1534/L1534)</f>
        <v>82.316326530612244</v>
      </c>
      <c r="Q1534" t="str">
        <f t="shared" si="116"/>
        <v>photography</v>
      </c>
      <c r="R1534" t="str">
        <f t="shared" si="117"/>
        <v>photobooks</v>
      </c>
      <c r="S1534" s="12">
        <f t="shared" si="118"/>
        <v>42391.475289351853</v>
      </c>
      <c r="T1534" s="12">
        <f t="shared" si="119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7">
        <f t="shared" si="115"/>
        <v>145.14000000000001</v>
      </c>
      <c r="P1535" s="8">
        <f>(E1535/L1535)</f>
        <v>88.26081081081081</v>
      </c>
      <c r="Q1535" t="str">
        <f t="shared" si="116"/>
        <v>photography</v>
      </c>
      <c r="R1535" t="str">
        <f t="shared" si="117"/>
        <v>photobooks</v>
      </c>
      <c r="S1535" s="12">
        <f t="shared" si="118"/>
        <v>42443.00204861111</v>
      </c>
      <c r="T1535" s="12">
        <f t="shared" si="119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7">
        <f t="shared" si="115"/>
        <v>417.73333333333335</v>
      </c>
      <c r="P1536" s="8">
        <f>(E1536/L1536)</f>
        <v>84.905149051490511</v>
      </c>
      <c r="Q1536" t="str">
        <f t="shared" si="116"/>
        <v>photography</v>
      </c>
      <c r="R1536" t="str">
        <f t="shared" si="117"/>
        <v>photobooks</v>
      </c>
      <c r="S1536" s="12">
        <f t="shared" si="118"/>
        <v>42221.67432870371</v>
      </c>
      <c r="T1536" s="12">
        <f t="shared" si="119"/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7">
        <f t="shared" si="115"/>
        <v>132.42499999999998</v>
      </c>
      <c r="P1537" s="8">
        <f>(E1537/L1537)</f>
        <v>48.154545454545456</v>
      </c>
      <c r="Q1537" t="str">
        <f t="shared" si="116"/>
        <v>photography</v>
      </c>
      <c r="R1537" t="str">
        <f t="shared" si="117"/>
        <v>photobooks</v>
      </c>
      <c r="S1537" s="12">
        <f t="shared" si="118"/>
        <v>42484.829062500001</v>
      </c>
      <c r="T1537" s="12">
        <f t="shared" si="119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7">
        <f t="shared" si="115"/>
        <v>250.30841666666666</v>
      </c>
      <c r="P1538" s="8">
        <f>(E1538/L1538)</f>
        <v>66.015406593406595</v>
      </c>
      <c r="Q1538" t="str">
        <f t="shared" si="116"/>
        <v>photography</v>
      </c>
      <c r="R1538" t="str">
        <f t="shared" si="117"/>
        <v>photobooks</v>
      </c>
      <c r="S1538" s="12">
        <f t="shared" si="118"/>
        <v>42213.802199074074</v>
      </c>
      <c r="T1538" s="12">
        <f t="shared" si="119"/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7">
        <f t="shared" ref="O1539:O1602" si="120">((E1539/D1539)*100)</f>
        <v>179.9</v>
      </c>
      <c r="P1539" s="8">
        <f>(E1539/L1539)</f>
        <v>96.375</v>
      </c>
      <c r="Q1539" t="str">
        <f t="shared" ref="Q1539:Q1602" si="121">LEFT(N1539,FIND("/",N1539)-1)</f>
        <v>photography</v>
      </c>
      <c r="R1539" t="str">
        <f t="shared" ref="R1539:R1602" si="122">RIGHT(N1539,LEN(N1539)-FIND("/",N1539))</f>
        <v>photobooks</v>
      </c>
      <c r="S1539" s="12">
        <f t="shared" ref="S1539:S1602" si="123">(((J1539/60)/60)/24)+DATE(1970,1,1)</f>
        <v>42552.315127314811</v>
      </c>
      <c r="T1539" s="12">
        <f t="shared" ref="T1539:T1602" si="124">(((I1539/60)/60)/24)+DATE(1970,1,1)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7">
        <f t="shared" si="120"/>
        <v>102.62857142857142</v>
      </c>
      <c r="P1540" s="8">
        <f>(E1540/L1540)</f>
        <v>156.17391304347825</v>
      </c>
      <c r="Q1540" t="str">
        <f t="shared" si="121"/>
        <v>photography</v>
      </c>
      <c r="R1540" t="str">
        <f t="shared" si="122"/>
        <v>photobooks</v>
      </c>
      <c r="S1540" s="12">
        <f t="shared" si="123"/>
        <v>41981.782060185185</v>
      </c>
      <c r="T1540" s="12">
        <f t="shared" si="124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7">
        <f t="shared" si="120"/>
        <v>135.98609999999999</v>
      </c>
      <c r="P1541" s="8">
        <f>(E1541/L1541)</f>
        <v>95.764859154929582</v>
      </c>
      <c r="Q1541" t="str">
        <f t="shared" si="121"/>
        <v>photography</v>
      </c>
      <c r="R1541" t="str">
        <f t="shared" si="122"/>
        <v>photobooks</v>
      </c>
      <c r="S1541" s="12">
        <f t="shared" si="123"/>
        <v>42705.919201388882</v>
      </c>
      <c r="T1541" s="12">
        <f t="shared" si="124"/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7">
        <f t="shared" si="120"/>
        <v>117.86666666666667</v>
      </c>
      <c r="P1542" s="8">
        <f>(E1542/L1542)</f>
        <v>180.40816326530611</v>
      </c>
      <c r="Q1542" t="str">
        <f t="shared" si="121"/>
        <v>photography</v>
      </c>
      <c r="R1542" t="str">
        <f t="shared" si="122"/>
        <v>photobooks</v>
      </c>
      <c r="S1542" s="12">
        <f t="shared" si="123"/>
        <v>41939.00712962963</v>
      </c>
      <c r="T1542" s="12">
        <f t="shared" si="124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7">
        <f t="shared" si="120"/>
        <v>3.3333333333333333E-2</v>
      </c>
      <c r="P1543" s="8">
        <f>(E1543/L1543)</f>
        <v>3</v>
      </c>
      <c r="Q1543" t="str">
        <f t="shared" si="121"/>
        <v>photography</v>
      </c>
      <c r="R1543" t="str">
        <f t="shared" si="122"/>
        <v>nature</v>
      </c>
      <c r="S1543" s="12">
        <f t="shared" si="123"/>
        <v>41974.712245370371</v>
      </c>
      <c r="T1543" s="12">
        <f t="shared" si="124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7">
        <f t="shared" si="120"/>
        <v>4</v>
      </c>
      <c r="P1544" s="8">
        <f>(E1544/L1544)</f>
        <v>20</v>
      </c>
      <c r="Q1544" t="str">
        <f t="shared" si="121"/>
        <v>photography</v>
      </c>
      <c r="R1544" t="str">
        <f t="shared" si="122"/>
        <v>nature</v>
      </c>
      <c r="S1544" s="12">
        <f t="shared" si="123"/>
        <v>42170.996527777781</v>
      </c>
      <c r="T1544" s="12">
        <f t="shared" si="124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7">
        <f t="shared" si="120"/>
        <v>0.44444444444444442</v>
      </c>
      <c r="P1545" s="8">
        <f>(E1545/L1545)</f>
        <v>10</v>
      </c>
      <c r="Q1545" t="str">
        <f t="shared" si="121"/>
        <v>photography</v>
      </c>
      <c r="R1545" t="str">
        <f t="shared" si="122"/>
        <v>nature</v>
      </c>
      <c r="S1545" s="12">
        <f t="shared" si="123"/>
        <v>41935.509652777779</v>
      </c>
      <c r="T1545" s="12">
        <f t="shared" si="124"/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7">
        <f t="shared" si="120"/>
        <v>0</v>
      </c>
      <c r="P1546" s="8" t="e">
        <f>(E1546/L1546)</f>
        <v>#DIV/0!</v>
      </c>
      <c r="Q1546" t="str">
        <f t="shared" si="121"/>
        <v>photography</v>
      </c>
      <c r="R1546" t="str">
        <f t="shared" si="122"/>
        <v>nature</v>
      </c>
      <c r="S1546" s="12">
        <f t="shared" si="123"/>
        <v>42053.051203703704</v>
      </c>
      <c r="T1546" s="12">
        <f t="shared" si="124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7">
        <f t="shared" si="120"/>
        <v>3.3333333333333333E-2</v>
      </c>
      <c r="P1547" s="8">
        <f>(E1547/L1547)</f>
        <v>1</v>
      </c>
      <c r="Q1547" t="str">
        <f t="shared" si="121"/>
        <v>photography</v>
      </c>
      <c r="R1547" t="str">
        <f t="shared" si="122"/>
        <v>nature</v>
      </c>
      <c r="S1547" s="12">
        <f t="shared" si="123"/>
        <v>42031.884652777779</v>
      </c>
      <c r="T1547" s="12">
        <f t="shared" si="124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7">
        <f t="shared" si="120"/>
        <v>28.9</v>
      </c>
      <c r="P1548" s="8">
        <f>(E1548/L1548)</f>
        <v>26.272727272727273</v>
      </c>
      <c r="Q1548" t="str">
        <f t="shared" si="121"/>
        <v>photography</v>
      </c>
      <c r="R1548" t="str">
        <f t="shared" si="122"/>
        <v>nature</v>
      </c>
      <c r="S1548" s="12">
        <f t="shared" si="123"/>
        <v>41839.212951388887</v>
      </c>
      <c r="T1548" s="12">
        <f t="shared" si="124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7">
        <f t="shared" si="120"/>
        <v>0</v>
      </c>
      <c r="P1549" s="8" t="e">
        <f>(E1549/L1549)</f>
        <v>#DIV/0!</v>
      </c>
      <c r="Q1549" t="str">
        <f t="shared" si="121"/>
        <v>photography</v>
      </c>
      <c r="R1549" t="str">
        <f t="shared" si="122"/>
        <v>nature</v>
      </c>
      <c r="S1549" s="12">
        <f t="shared" si="123"/>
        <v>42782.426875000005</v>
      </c>
      <c r="T1549" s="12">
        <f t="shared" si="124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7">
        <f t="shared" si="120"/>
        <v>8.5714285714285712</v>
      </c>
      <c r="P1550" s="8">
        <f>(E1550/L1550)</f>
        <v>60</v>
      </c>
      <c r="Q1550" t="str">
        <f t="shared" si="121"/>
        <v>photography</v>
      </c>
      <c r="R1550" t="str">
        <f t="shared" si="122"/>
        <v>nature</v>
      </c>
      <c r="S1550" s="12">
        <f t="shared" si="123"/>
        <v>42286.88217592593</v>
      </c>
      <c r="T1550" s="12">
        <f t="shared" si="124"/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7">
        <f t="shared" si="120"/>
        <v>34</v>
      </c>
      <c r="P1551" s="8">
        <f>(E1551/L1551)</f>
        <v>28.333333333333332</v>
      </c>
      <c r="Q1551" t="str">
        <f t="shared" si="121"/>
        <v>photography</v>
      </c>
      <c r="R1551" t="str">
        <f t="shared" si="122"/>
        <v>nature</v>
      </c>
      <c r="S1551" s="12">
        <f t="shared" si="123"/>
        <v>42281.136099537034</v>
      </c>
      <c r="T1551" s="12">
        <f t="shared" si="124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7">
        <f t="shared" si="120"/>
        <v>13.466666666666665</v>
      </c>
      <c r="P1552" s="8">
        <f>(E1552/L1552)</f>
        <v>14.428571428571429</v>
      </c>
      <c r="Q1552" t="str">
        <f t="shared" si="121"/>
        <v>photography</v>
      </c>
      <c r="R1552" t="str">
        <f t="shared" si="122"/>
        <v>nature</v>
      </c>
      <c r="S1552" s="12">
        <f t="shared" si="123"/>
        <v>42472.449467592596</v>
      </c>
      <c r="T1552" s="12">
        <f t="shared" si="124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7">
        <f t="shared" si="120"/>
        <v>0</v>
      </c>
      <c r="P1553" s="8" t="e">
        <f>(E1553/L1553)</f>
        <v>#DIV/0!</v>
      </c>
      <c r="Q1553" t="str">
        <f t="shared" si="121"/>
        <v>photography</v>
      </c>
      <c r="R1553" t="str">
        <f t="shared" si="122"/>
        <v>nature</v>
      </c>
      <c r="S1553" s="12">
        <f t="shared" si="123"/>
        <v>42121.824525462958</v>
      </c>
      <c r="T1553" s="12">
        <f t="shared" si="124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7">
        <f t="shared" si="120"/>
        <v>49.186046511627907</v>
      </c>
      <c r="P1554" s="8">
        <f>(E1554/L1554)</f>
        <v>132.1875</v>
      </c>
      <c r="Q1554" t="str">
        <f t="shared" si="121"/>
        <v>photography</v>
      </c>
      <c r="R1554" t="str">
        <f t="shared" si="122"/>
        <v>nature</v>
      </c>
      <c r="S1554" s="12">
        <f t="shared" si="123"/>
        <v>41892.688750000001</v>
      </c>
      <c r="T1554" s="12">
        <f t="shared" si="124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7">
        <f t="shared" si="120"/>
        <v>0</v>
      </c>
      <c r="P1555" s="8" t="e">
        <f>(E1555/L1555)</f>
        <v>#DIV/0!</v>
      </c>
      <c r="Q1555" t="str">
        <f t="shared" si="121"/>
        <v>photography</v>
      </c>
      <c r="R1555" t="str">
        <f t="shared" si="122"/>
        <v>nature</v>
      </c>
      <c r="S1555" s="12">
        <f t="shared" si="123"/>
        <v>42219.282951388886</v>
      </c>
      <c r="T1555" s="12">
        <f t="shared" si="124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7">
        <f t="shared" si="120"/>
        <v>0</v>
      </c>
      <c r="P1556" s="8" t="e">
        <f>(E1556/L1556)</f>
        <v>#DIV/0!</v>
      </c>
      <c r="Q1556" t="str">
        <f t="shared" si="121"/>
        <v>photography</v>
      </c>
      <c r="R1556" t="str">
        <f t="shared" si="122"/>
        <v>nature</v>
      </c>
      <c r="S1556" s="12">
        <f t="shared" si="123"/>
        <v>42188.252199074079</v>
      </c>
      <c r="T1556" s="12">
        <f t="shared" si="124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7">
        <f t="shared" si="120"/>
        <v>0</v>
      </c>
      <c r="P1557" s="8" t="e">
        <f>(E1557/L1557)</f>
        <v>#DIV/0!</v>
      </c>
      <c r="Q1557" t="str">
        <f t="shared" si="121"/>
        <v>photography</v>
      </c>
      <c r="R1557" t="str">
        <f t="shared" si="122"/>
        <v>nature</v>
      </c>
      <c r="S1557" s="12">
        <f t="shared" si="123"/>
        <v>42241.613796296297</v>
      </c>
      <c r="T1557" s="12">
        <f t="shared" si="124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7">
        <f t="shared" si="120"/>
        <v>45.133333333333333</v>
      </c>
      <c r="P1558" s="8">
        <f>(E1558/L1558)</f>
        <v>56.416666666666664</v>
      </c>
      <c r="Q1558" t="str">
        <f t="shared" si="121"/>
        <v>photography</v>
      </c>
      <c r="R1558" t="str">
        <f t="shared" si="122"/>
        <v>nature</v>
      </c>
      <c r="S1558" s="12">
        <f t="shared" si="123"/>
        <v>42525.153055555551</v>
      </c>
      <c r="T1558" s="12">
        <f t="shared" si="124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7">
        <f t="shared" si="120"/>
        <v>4</v>
      </c>
      <c r="P1559" s="8">
        <f>(E1559/L1559)</f>
        <v>100</v>
      </c>
      <c r="Q1559" t="str">
        <f t="shared" si="121"/>
        <v>photography</v>
      </c>
      <c r="R1559" t="str">
        <f t="shared" si="122"/>
        <v>nature</v>
      </c>
      <c r="S1559" s="12">
        <f t="shared" si="123"/>
        <v>41871.65315972222</v>
      </c>
      <c r="T1559" s="12">
        <f t="shared" si="124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7">
        <f t="shared" si="120"/>
        <v>4.666666666666667</v>
      </c>
      <c r="P1560" s="8">
        <f>(E1560/L1560)</f>
        <v>11.666666666666666</v>
      </c>
      <c r="Q1560" t="str">
        <f t="shared" si="121"/>
        <v>photography</v>
      </c>
      <c r="R1560" t="str">
        <f t="shared" si="122"/>
        <v>nature</v>
      </c>
      <c r="S1560" s="12">
        <f t="shared" si="123"/>
        <v>42185.397673611107</v>
      </c>
      <c r="T1560" s="12">
        <f t="shared" si="124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7">
        <f t="shared" si="120"/>
        <v>0.33333333333333337</v>
      </c>
      <c r="P1561" s="8">
        <f>(E1561/L1561)</f>
        <v>50</v>
      </c>
      <c r="Q1561" t="str">
        <f t="shared" si="121"/>
        <v>photography</v>
      </c>
      <c r="R1561" t="str">
        <f t="shared" si="122"/>
        <v>nature</v>
      </c>
      <c r="S1561" s="12">
        <f t="shared" si="123"/>
        <v>42108.05322916666</v>
      </c>
      <c r="T1561" s="12">
        <f t="shared" si="124"/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7">
        <f t="shared" si="120"/>
        <v>3.7600000000000002</v>
      </c>
      <c r="P1562" s="8">
        <f>(E1562/L1562)</f>
        <v>23.5</v>
      </c>
      <c r="Q1562" t="str">
        <f t="shared" si="121"/>
        <v>photography</v>
      </c>
      <c r="R1562" t="str">
        <f t="shared" si="122"/>
        <v>nature</v>
      </c>
      <c r="S1562" s="12">
        <f t="shared" si="123"/>
        <v>41936.020752314813</v>
      </c>
      <c r="T1562" s="12">
        <f t="shared" si="124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7">
        <f t="shared" si="120"/>
        <v>0.67</v>
      </c>
      <c r="P1563" s="8">
        <f>(E1563/L1563)</f>
        <v>67</v>
      </c>
      <c r="Q1563" t="str">
        <f t="shared" si="121"/>
        <v>publishing</v>
      </c>
      <c r="R1563" t="str">
        <f t="shared" si="122"/>
        <v>art books</v>
      </c>
      <c r="S1563" s="12">
        <f t="shared" si="123"/>
        <v>41555.041701388887</v>
      </c>
      <c r="T1563" s="12">
        <f t="shared" si="124"/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7">
        <f t="shared" si="120"/>
        <v>0</v>
      </c>
      <c r="P1564" s="8" t="e">
        <f>(E1564/L1564)</f>
        <v>#DIV/0!</v>
      </c>
      <c r="Q1564" t="str">
        <f t="shared" si="121"/>
        <v>publishing</v>
      </c>
      <c r="R1564" t="str">
        <f t="shared" si="122"/>
        <v>art books</v>
      </c>
      <c r="S1564" s="12">
        <f t="shared" si="123"/>
        <v>40079.566157407404</v>
      </c>
      <c r="T1564" s="12">
        <f t="shared" si="124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7">
        <f t="shared" si="120"/>
        <v>1.4166666666666665</v>
      </c>
      <c r="P1565" s="8">
        <f>(E1565/L1565)</f>
        <v>42.5</v>
      </c>
      <c r="Q1565" t="str">
        <f t="shared" si="121"/>
        <v>publishing</v>
      </c>
      <c r="R1565" t="str">
        <f t="shared" si="122"/>
        <v>art books</v>
      </c>
      <c r="S1565" s="12">
        <f t="shared" si="123"/>
        <v>41652.742488425924</v>
      </c>
      <c r="T1565" s="12">
        <f t="shared" si="124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7">
        <f t="shared" si="120"/>
        <v>0.1</v>
      </c>
      <c r="P1566" s="8">
        <f>(E1566/L1566)</f>
        <v>10</v>
      </c>
      <c r="Q1566" t="str">
        <f t="shared" si="121"/>
        <v>publishing</v>
      </c>
      <c r="R1566" t="str">
        <f t="shared" si="122"/>
        <v>art books</v>
      </c>
      <c r="S1566" s="12">
        <f t="shared" si="123"/>
        <v>42121.367002314815</v>
      </c>
      <c r="T1566" s="12">
        <f t="shared" si="124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7">
        <f t="shared" si="120"/>
        <v>2.5</v>
      </c>
      <c r="P1567" s="8">
        <f>(E1567/L1567)</f>
        <v>100</v>
      </c>
      <c r="Q1567" t="str">
        <f t="shared" si="121"/>
        <v>publishing</v>
      </c>
      <c r="R1567" t="str">
        <f t="shared" si="122"/>
        <v>art books</v>
      </c>
      <c r="S1567" s="12">
        <f t="shared" si="123"/>
        <v>40672.729872685188</v>
      </c>
      <c r="T1567" s="12">
        <f t="shared" si="124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7">
        <f t="shared" si="120"/>
        <v>21.25</v>
      </c>
      <c r="P1568" s="8">
        <f>(E1568/L1568)</f>
        <v>108.05084745762711</v>
      </c>
      <c r="Q1568" t="str">
        <f t="shared" si="121"/>
        <v>publishing</v>
      </c>
      <c r="R1568" t="str">
        <f t="shared" si="122"/>
        <v>art books</v>
      </c>
      <c r="S1568" s="12">
        <f t="shared" si="123"/>
        <v>42549.916712962964</v>
      </c>
      <c r="T1568" s="12">
        <f t="shared" si="124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7">
        <f t="shared" si="120"/>
        <v>4.117647058823529</v>
      </c>
      <c r="P1569" s="8">
        <f>(E1569/L1569)</f>
        <v>26.923076923076923</v>
      </c>
      <c r="Q1569" t="str">
        <f t="shared" si="121"/>
        <v>publishing</v>
      </c>
      <c r="R1569" t="str">
        <f t="shared" si="122"/>
        <v>art books</v>
      </c>
      <c r="S1569" s="12">
        <f t="shared" si="123"/>
        <v>41671.936863425923</v>
      </c>
      <c r="T1569" s="12">
        <f t="shared" si="124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7">
        <f t="shared" si="120"/>
        <v>13.639999999999999</v>
      </c>
      <c r="P1570" s="8">
        <f>(E1570/L1570)</f>
        <v>155</v>
      </c>
      <c r="Q1570" t="str">
        <f t="shared" si="121"/>
        <v>publishing</v>
      </c>
      <c r="R1570" t="str">
        <f t="shared" si="122"/>
        <v>art books</v>
      </c>
      <c r="S1570" s="12">
        <f t="shared" si="123"/>
        <v>41962.062326388885</v>
      </c>
      <c r="T1570" s="12">
        <f t="shared" si="124"/>
        <v>41997.062326388885</v>
      </c>
    </row>
    <row r="1571" spans="1:20" ht="15.75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7">
        <f t="shared" si="120"/>
        <v>0</v>
      </c>
      <c r="P1571" s="8" t="e">
        <f>(E1571/L1571)</f>
        <v>#DIV/0!</v>
      </c>
      <c r="Q1571" t="str">
        <f t="shared" si="121"/>
        <v>publishing</v>
      </c>
      <c r="R1571" t="str">
        <f t="shared" si="122"/>
        <v>art books</v>
      </c>
      <c r="S1571" s="12">
        <f t="shared" si="123"/>
        <v>41389.679560185185</v>
      </c>
      <c r="T1571" s="12">
        <f t="shared" si="124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7">
        <f t="shared" si="120"/>
        <v>41.4</v>
      </c>
      <c r="P1572" s="8">
        <f>(E1572/L1572)</f>
        <v>47.769230769230766</v>
      </c>
      <c r="Q1572" t="str">
        <f t="shared" si="121"/>
        <v>publishing</v>
      </c>
      <c r="R1572" t="str">
        <f t="shared" si="122"/>
        <v>art books</v>
      </c>
      <c r="S1572" s="12">
        <f t="shared" si="123"/>
        <v>42438.813449074078</v>
      </c>
      <c r="T1572" s="12">
        <f t="shared" si="124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7">
        <f t="shared" si="120"/>
        <v>0.66115702479338845</v>
      </c>
      <c r="P1573" s="8">
        <f>(E1573/L1573)</f>
        <v>20</v>
      </c>
      <c r="Q1573" t="str">
        <f t="shared" si="121"/>
        <v>publishing</v>
      </c>
      <c r="R1573" t="str">
        <f t="shared" si="122"/>
        <v>art books</v>
      </c>
      <c r="S1573" s="12">
        <f t="shared" si="123"/>
        <v>42144.769479166673</v>
      </c>
      <c r="T1573" s="12">
        <f t="shared" si="124"/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7">
        <f t="shared" si="120"/>
        <v>5</v>
      </c>
      <c r="P1574" s="8">
        <f>(E1574/L1574)</f>
        <v>41.666666666666664</v>
      </c>
      <c r="Q1574" t="str">
        <f t="shared" si="121"/>
        <v>publishing</v>
      </c>
      <c r="R1574" t="str">
        <f t="shared" si="122"/>
        <v>art books</v>
      </c>
      <c r="S1574" s="12">
        <f t="shared" si="123"/>
        <v>42404.033090277779</v>
      </c>
      <c r="T1574" s="12">
        <f t="shared" si="124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7">
        <f t="shared" si="120"/>
        <v>2.4777777777777779</v>
      </c>
      <c r="P1575" s="8">
        <f>(E1575/L1575)</f>
        <v>74.333333333333329</v>
      </c>
      <c r="Q1575" t="str">
        <f t="shared" si="121"/>
        <v>publishing</v>
      </c>
      <c r="R1575" t="str">
        <f t="shared" si="122"/>
        <v>art books</v>
      </c>
      <c r="S1575" s="12">
        <f t="shared" si="123"/>
        <v>42786.000023148154</v>
      </c>
      <c r="T1575" s="12">
        <f t="shared" si="124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7">
        <f t="shared" si="120"/>
        <v>5.0599999999999996</v>
      </c>
      <c r="P1576" s="8">
        <f>(E1576/L1576)</f>
        <v>84.333333333333329</v>
      </c>
      <c r="Q1576" t="str">
        <f t="shared" si="121"/>
        <v>publishing</v>
      </c>
      <c r="R1576" t="str">
        <f t="shared" si="122"/>
        <v>art books</v>
      </c>
      <c r="S1576" s="12">
        <f t="shared" si="123"/>
        <v>42017.927418981482</v>
      </c>
      <c r="T1576" s="12">
        <f t="shared" si="124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7">
        <f t="shared" si="120"/>
        <v>22.91</v>
      </c>
      <c r="P1577" s="8">
        <f>(E1577/L1577)</f>
        <v>65.457142857142856</v>
      </c>
      <c r="Q1577" t="str">
        <f t="shared" si="121"/>
        <v>publishing</v>
      </c>
      <c r="R1577" t="str">
        <f t="shared" si="122"/>
        <v>art books</v>
      </c>
      <c r="S1577" s="12">
        <f t="shared" si="123"/>
        <v>41799.524259259262</v>
      </c>
      <c r="T1577" s="12">
        <f t="shared" si="124"/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7">
        <f t="shared" si="120"/>
        <v>13</v>
      </c>
      <c r="P1578" s="8">
        <f>(E1578/L1578)</f>
        <v>65</v>
      </c>
      <c r="Q1578" t="str">
        <f t="shared" si="121"/>
        <v>publishing</v>
      </c>
      <c r="R1578" t="str">
        <f t="shared" si="122"/>
        <v>art books</v>
      </c>
      <c r="S1578" s="12">
        <f t="shared" si="123"/>
        <v>42140.879259259258</v>
      </c>
      <c r="T1578" s="12">
        <f t="shared" si="124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7">
        <f t="shared" si="120"/>
        <v>0.54999999999999993</v>
      </c>
      <c r="P1579" s="8">
        <f>(E1579/L1579)</f>
        <v>27.5</v>
      </c>
      <c r="Q1579" t="str">
        <f t="shared" si="121"/>
        <v>publishing</v>
      </c>
      <c r="R1579" t="str">
        <f t="shared" si="122"/>
        <v>art books</v>
      </c>
      <c r="S1579" s="12">
        <f t="shared" si="123"/>
        <v>41054.847777777781</v>
      </c>
      <c r="T1579" s="12">
        <f t="shared" si="124"/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7">
        <f t="shared" si="120"/>
        <v>10.806536636794938</v>
      </c>
      <c r="P1580" s="8">
        <f>(E1580/L1580)</f>
        <v>51.25</v>
      </c>
      <c r="Q1580" t="str">
        <f t="shared" si="121"/>
        <v>publishing</v>
      </c>
      <c r="R1580" t="str">
        <f t="shared" si="122"/>
        <v>art books</v>
      </c>
      <c r="S1580" s="12">
        <f t="shared" si="123"/>
        <v>40399.065868055557</v>
      </c>
      <c r="T1580" s="12">
        <f t="shared" si="124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7">
        <f t="shared" si="120"/>
        <v>0.84008400840084008</v>
      </c>
      <c r="P1581" s="8">
        <f>(E1581/L1581)</f>
        <v>14</v>
      </c>
      <c r="Q1581" t="str">
        <f t="shared" si="121"/>
        <v>publishing</v>
      </c>
      <c r="R1581" t="str">
        <f t="shared" si="122"/>
        <v>art books</v>
      </c>
      <c r="S1581" s="12">
        <f t="shared" si="123"/>
        <v>41481.996423611112</v>
      </c>
      <c r="T1581" s="12">
        <f t="shared" si="124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7">
        <f t="shared" si="120"/>
        <v>0</v>
      </c>
      <c r="P1582" s="8" t="e">
        <f>(E1582/L1582)</f>
        <v>#DIV/0!</v>
      </c>
      <c r="Q1582" t="str">
        <f t="shared" si="121"/>
        <v>publishing</v>
      </c>
      <c r="R1582" t="str">
        <f t="shared" si="122"/>
        <v>art books</v>
      </c>
      <c r="S1582" s="12">
        <f t="shared" si="123"/>
        <v>40990.050069444449</v>
      </c>
      <c r="T1582" s="12">
        <f t="shared" si="124"/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7">
        <f t="shared" si="120"/>
        <v>0.5</v>
      </c>
      <c r="P1583" s="8">
        <f>(E1583/L1583)</f>
        <v>5</v>
      </c>
      <c r="Q1583" t="str">
        <f t="shared" si="121"/>
        <v>photography</v>
      </c>
      <c r="R1583" t="str">
        <f t="shared" si="122"/>
        <v>places</v>
      </c>
      <c r="S1583" s="12">
        <f t="shared" si="123"/>
        <v>42325.448958333334</v>
      </c>
      <c r="T1583" s="12">
        <f t="shared" si="124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7">
        <f t="shared" si="120"/>
        <v>9.3000000000000007</v>
      </c>
      <c r="P1584" s="8">
        <f>(E1584/L1584)</f>
        <v>31</v>
      </c>
      <c r="Q1584" t="str">
        <f t="shared" si="121"/>
        <v>photography</v>
      </c>
      <c r="R1584" t="str">
        <f t="shared" si="122"/>
        <v>places</v>
      </c>
      <c r="S1584" s="12">
        <f t="shared" si="123"/>
        <v>42246.789965277778</v>
      </c>
      <c r="T1584" s="12">
        <f t="shared" si="124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7">
        <f t="shared" si="120"/>
        <v>7.4999999999999997E-2</v>
      </c>
      <c r="P1585" s="8">
        <f>(E1585/L1585)</f>
        <v>15</v>
      </c>
      <c r="Q1585" t="str">
        <f t="shared" si="121"/>
        <v>photography</v>
      </c>
      <c r="R1585" t="str">
        <f t="shared" si="122"/>
        <v>places</v>
      </c>
      <c r="S1585" s="12">
        <f t="shared" si="123"/>
        <v>41877.904988425929</v>
      </c>
      <c r="T1585" s="12">
        <f t="shared" si="124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7">
        <f t="shared" si="120"/>
        <v>0</v>
      </c>
      <c r="P1586" s="8" t="e">
        <f>(E1586/L1586)</f>
        <v>#DIV/0!</v>
      </c>
      <c r="Q1586" t="str">
        <f t="shared" si="121"/>
        <v>photography</v>
      </c>
      <c r="R1586" t="str">
        <f t="shared" si="122"/>
        <v>places</v>
      </c>
      <c r="S1586" s="12">
        <f t="shared" si="123"/>
        <v>41779.649317129632</v>
      </c>
      <c r="T1586" s="12">
        <f t="shared" si="124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7">
        <f t="shared" si="120"/>
        <v>79</v>
      </c>
      <c r="P1587" s="8">
        <f>(E1587/L1587)</f>
        <v>131.66666666666666</v>
      </c>
      <c r="Q1587" t="str">
        <f t="shared" si="121"/>
        <v>photography</v>
      </c>
      <c r="R1587" t="str">
        <f t="shared" si="122"/>
        <v>places</v>
      </c>
      <c r="S1587" s="12">
        <f t="shared" si="123"/>
        <v>42707.895462962959</v>
      </c>
      <c r="T1587" s="12">
        <f t="shared" si="124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7">
        <f t="shared" si="120"/>
        <v>0</v>
      </c>
      <c r="P1588" s="8" t="e">
        <f>(E1588/L1588)</f>
        <v>#DIV/0!</v>
      </c>
      <c r="Q1588" t="str">
        <f t="shared" si="121"/>
        <v>photography</v>
      </c>
      <c r="R1588" t="str">
        <f t="shared" si="122"/>
        <v>places</v>
      </c>
      <c r="S1588" s="12">
        <f t="shared" si="123"/>
        <v>42069.104421296302</v>
      </c>
      <c r="T1588" s="12">
        <f t="shared" si="124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7">
        <f t="shared" si="120"/>
        <v>1.3333333333333334E-2</v>
      </c>
      <c r="P1589" s="8">
        <f>(E1589/L1589)</f>
        <v>1</v>
      </c>
      <c r="Q1589" t="str">
        <f t="shared" si="121"/>
        <v>photography</v>
      </c>
      <c r="R1589" t="str">
        <f t="shared" si="122"/>
        <v>places</v>
      </c>
      <c r="S1589" s="12">
        <f t="shared" si="123"/>
        <v>41956.950983796298</v>
      </c>
      <c r="T1589" s="12">
        <f t="shared" si="124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7">
        <f t="shared" si="120"/>
        <v>0</v>
      </c>
      <c r="P1590" s="8" t="e">
        <f>(E1590/L1590)</f>
        <v>#DIV/0!</v>
      </c>
      <c r="Q1590" t="str">
        <f t="shared" si="121"/>
        <v>photography</v>
      </c>
      <c r="R1590" t="str">
        <f t="shared" si="122"/>
        <v>places</v>
      </c>
      <c r="S1590" s="12">
        <f t="shared" si="123"/>
        <v>42005.24998842593</v>
      </c>
      <c r="T1590" s="12">
        <f t="shared" si="124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7">
        <f t="shared" si="120"/>
        <v>0</v>
      </c>
      <c r="P1591" s="8" t="e">
        <f>(E1591/L1591)</f>
        <v>#DIV/0!</v>
      </c>
      <c r="Q1591" t="str">
        <f t="shared" si="121"/>
        <v>photography</v>
      </c>
      <c r="R1591" t="str">
        <f t="shared" si="122"/>
        <v>places</v>
      </c>
      <c r="S1591" s="12">
        <f t="shared" si="123"/>
        <v>42256.984791666662</v>
      </c>
      <c r="T1591" s="12">
        <f t="shared" si="124"/>
        <v>42286.984791666662</v>
      </c>
    </row>
    <row r="1592" spans="1:20" ht="15.75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7">
        <f t="shared" si="120"/>
        <v>1.7000000000000002</v>
      </c>
      <c r="P1592" s="8">
        <f>(E1592/L1592)</f>
        <v>510</v>
      </c>
      <c r="Q1592" t="str">
        <f t="shared" si="121"/>
        <v>photography</v>
      </c>
      <c r="R1592" t="str">
        <f t="shared" si="122"/>
        <v>places</v>
      </c>
      <c r="S1592" s="12">
        <f t="shared" si="123"/>
        <v>42240.857222222221</v>
      </c>
      <c r="T1592" s="12">
        <f t="shared" si="124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7">
        <f t="shared" si="120"/>
        <v>29.228571428571428</v>
      </c>
      <c r="P1593" s="8">
        <f>(E1593/L1593)</f>
        <v>44.478260869565219</v>
      </c>
      <c r="Q1593" t="str">
        <f t="shared" si="121"/>
        <v>photography</v>
      </c>
      <c r="R1593" t="str">
        <f t="shared" si="122"/>
        <v>places</v>
      </c>
      <c r="S1593" s="12">
        <f t="shared" si="123"/>
        <v>42433.726168981477</v>
      </c>
      <c r="T1593" s="12">
        <f t="shared" si="124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7">
        <f t="shared" si="120"/>
        <v>0</v>
      </c>
      <c r="P1594" s="8" t="e">
        <f>(E1594/L1594)</f>
        <v>#DIV/0!</v>
      </c>
      <c r="Q1594" t="str">
        <f t="shared" si="121"/>
        <v>photography</v>
      </c>
      <c r="R1594" t="str">
        <f t="shared" si="122"/>
        <v>places</v>
      </c>
      <c r="S1594" s="12">
        <f t="shared" si="123"/>
        <v>42046.072743055556</v>
      </c>
      <c r="T1594" s="12">
        <f t="shared" si="124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7">
        <f t="shared" si="120"/>
        <v>1.3636363636363637E-2</v>
      </c>
      <c r="P1595" s="8">
        <f>(E1595/L1595)</f>
        <v>1</v>
      </c>
      <c r="Q1595" t="str">
        <f t="shared" si="121"/>
        <v>photography</v>
      </c>
      <c r="R1595" t="str">
        <f t="shared" si="122"/>
        <v>places</v>
      </c>
      <c r="S1595" s="12">
        <f t="shared" si="123"/>
        <v>42033.845543981486</v>
      </c>
      <c r="T1595" s="12">
        <f t="shared" si="124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7">
        <f t="shared" si="120"/>
        <v>20.5</v>
      </c>
      <c r="P1596" s="8">
        <f>(E1596/L1596)</f>
        <v>20.5</v>
      </c>
      <c r="Q1596" t="str">
        <f t="shared" si="121"/>
        <v>photography</v>
      </c>
      <c r="R1596" t="str">
        <f t="shared" si="122"/>
        <v>places</v>
      </c>
      <c r="S1596" s="12">
        <f t="shared" si="123"/>
        <v>42445.712754629625</v>
      </c>
      <c r="T1596" s="12">
        <f t="shared" si="124"/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7">
        <f t="shared" si="120"/>
        <v>0.27999999999999997</v>
      </c>
      <c r="P1597" s="8">
        <f>(E1597/L1597)</f>
        <v>40</v>
      </c>
      <c r="Q1597" t="str">
        <f t="shared" si="121"/>
        <v>photography</v>
      </c>
      <c r="R1597" t="str">
        <f t="shared" si="122"/>
        <v>places</v>
      </c>
      <c r="S1597" s="12">
        <f t="shared" si="123"/>
        <v>41780.050092592595</v>
      </c>
      <c r="T1597" s="12">
        <f t="shared" si="124"/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7">
        <f t="shared" si="120"/>
        <v>2.3076923076923079</v>
      </c>
      <c r="P1598" s="8">
        <f>(E1598/L1598)</f>
        <v>25</v>
      </c>
      <c r="Q1598" t="str">
        <f t="shared" si="121"/>
        <v>photography</v>
      </c>
      <c r="R1598" t="str">
        <f t="shared" si="122"/>
        <v>places</v>
      </c>
      <c r="S1598" s="12">
        <f t="shared" si="123"/>
        <v>41941.430196759262</v>
      </c>
      <c r="T1598" s="12">
        <f t="shared" si="124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7">
        <f t="shared" si="120"/>
        <v>0</v>
      </c>
      <c r="P1599" s="8" t="e">
        <f>(E1599/L1599)</f>
        <v>#DIV/0!</v>
      </c>
      <c r="Q1599" t="str">
        <f t="shared" si="121"/>
        <v>photography</v>
      </c>
      <c r="R1599" t="str">
        <f t="shared" si="122"/>
        <v>places</v>
      </c>
      <c r="S1599" s="12">
        <f t="shared" si="123"/>
        <v>42603.354131944448</v>
      </c>
      <c r="T1599" s="12">
        <f t="shared" si="124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7">
        <f t="shared" si="120"/>
        <v>0.125</v>
      </c>
      <c r="P1600" s="8">
        <f>(E1600/L1600)</f>
        <v>1</v>
      </c>
      <c r="Q1600" t="str">
        <f t="shared" si="121"/>
        <v>photography</v>
      </c>
      <c r="R1600" t="str">
        <f t="shared" si="122"/>
        <v>places</v>
      </c>
      <c r="S1600" s="12">
        <f t="shared" si="123"/>
        <v>42151.667337962965</v>
      </c>
      <c r="T1600" s="12">
        <f t="shared" si="124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7">
        <f t="shared" si="120"/>
        <v>0</v>
      </c>
      <c r="P1601" s="8" t="e">
        <f>(E1601/L1601)</f>
        <v>#DIV/0!</v>
      </c>
      <c r="Q1601" t="str">
        <f t="shared" si="121"/>
        <v>photography</v>
      </c>
      <c r="R1601" t="str">
        <f t="shared" si="122"/>
        <v>places</v>
      </c>
      <c r="S1601" s="12">
        <f t="shared" si="123"/>
        <v>42438.53907407407</v>
      </c>
      <c r="T1601" s="12">
        <f t="shared" si="124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7">
        <f t="shared" si="120"/>
        <v>7.3400000000000007</v>
      </c>
      <c r="P1602" s="8">
        <f>(E1602/L1602)</f>
        <v>40.777777777777779</v>
      </c>
      <c r="Q1602" t="str">
        <f t="shared" si="121"/>
        <v>photography</v>
      </c>
      <c r="R1602" t="str">
        <f t="shared" si="122"/>
        <v>places</v>
      </c>
      <c r="S1602" s="12">
        <f t="shared" si="123"/>
        <v>41791.057314814818</v>
      </c>
      <c r="T1602" s="12">
        <f t="shared" si="124"/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">
        <f t="shared" ref="O1603:O1666" si="125">((E1603/D1603)*100)</f>
        <v>108.2492</v>
      </c>
      <c r="P1603" s="8">
        <f>(E1603/L1603)</f>
        <v>48.325535714285714</v>
      </c>
      <c r="Q1603" t="str">
        <f t="shared" ref="Q1603:Q1666" si="126">LEFT(N1603,FIND("/",N1603)-1)</f>
        <v>music</v>
      </c>
      <c r="R1603" t="str">
        <f t="shared" ref="R1603:R1666" si="127">RIGHT(N1603,LEN(N1603)-FIND("/",N1603))</f>
        <v>rock</v>
      </c>
      <c r="S1603" s="12">
        <f t="shared" ref="S1603:S1666" si="128">(((J1603/60)/60)/24)+DATE(1970,1,1)</f>
        <v>40638.092974537038</v>
      </c>
      <c r="T1603" s="12">
        <f t="shared" ref="T1603:T1666" si="129">(((I1603/60)/60)/24)+DATE(1970,1,1)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7">
        <f t="shared" si="125"/>
        <v>100.16666666666667</v>
      </c>
      <c r="P1604" s="8">
        <f>(E1604/L1604)</f>
        <v>46.953125</v>
      </c>
      <c r="Q1604" t="str">
        <f t="shared" si="126"/>
        <v>music</v>
      </c>
      <c r="R1604" t="str">
        <f t="shared" si="127"/>
        <v>rock</v>
      </c>
      <c r="S1604" s="12">
        <f t="shared" si="128"/>
        <v>40788.297650462962</v>
      </c>
      <c r="T1604" s="12">
        <f t="shared" si="129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7">
        <f t="shared" si="125"/>
        <v>100.03299999999999</v>
      </c>
      <c r="P1605" s="8">
        <f>(E1605/L1605)</f>
        <v>66.688666666666663</v>
      </c>
      <c r="Q1605" t="str">
        <f t="shared" si="126"/>
        <v>music</v>
      </c>
      <c r="R1605" t="str">
        <f t="shared" si="127"/>
        <v>rock</v>
      </c>
      <c r="S1605" s="12">
        <f t="shared" si="128"/>
        <v>40876.169664351852</v>
      </c>
      <c r="T1605" s="12">
        <f t="shared" si="129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7">
        <f t="shared" si="125"/>
        <v>122.10714285714286</v>
      </c>
      <c r="P1606" s="8">
        <f>(E1606/L1606)</f>
        <v>48.842857142857142</v>
      </c>
      <c r="Q1606" t="str">
        <f t="shared" si="126"/>
        <v>music</v>
      </c>
      <c r="R1606" t="str">
        <f t="shared" si="127"/>
        <v>rock</v>
      </c>
      <c r="S1606" s="12">
        <f t="shared" si="128"/>
        <v>40945.845312500001</v>
      </c>
      <c r="T1606" s="12">
        <f t="shared" si="129"/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7">
        <f t="shared" si="125"/>
        <v>100.69333333333334</v>
      </c>
      <c r="P1607" s="8">
        <f>(E1607/L1607)</f>
        <v>137.30909090909091</v>
      </c>
      <c r="Q1607" t="str">
        <f t="shared" si="126"/>
        <v>music</v>
      </c>
      <c r="R1607" t="str">
        <f t="shared" si="127"/>
        <v>rock</v>
      </c>
      <c r="S1607" s="12">
        <f t="shared" si="128"/>
        <v>40747.012881944444</v>
      </c>
      <c r="T1607" s="12">
        <f t="shared" si="129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7">
        <f t="shared" si="125"/>
        <v>101.004125</v>
      </c>
      <c r="P1608" s="8">
        <f>(E1608/L1608)</f>
        <v>87.829673913043479</v>
      </c>
      <c r="Q1608" t="str">
        <f t="shared" si="126"/>
        <v>music</v>
      </c>
      <c r="R1608" t="str">
        <f t="shared" si="127"/>
        <v>rock</v>
      </c>
      <c r="S1608" s="12">
        <f t="shared" si="128"/>
        <v>40536.111550925925</v>
      </c>
      <c r="T1608" s="12">
        <f t="shared" si="129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7">
        <f t="shared" si="125"/>
        <v>145.11000000000001</v>
      </c>
      <c r="P1609" s="8">
        <f>(E1609/L1609)</f>
        <v>70.785365853658533</v>
      </c>
      <c r="Q1609" t="str">
        <f t="shared" si="126"/>
        <v>music</v>
      </c>
      <c r="R1609" t="str">
        <f t="shared" si="127"/>
        <v>rock</v>
      </c>
      <c r="S1609" s="12">
        <f t="shared" si="128"/>
        <v>41053.80846064815</v>
      </c>
      <c r="T1609" s="12">
        <f t="shared" si="129"/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7">
        <f t="shared" si="125"/>
        <v>101.25</v>
      </c>
      <c r="P1610" s="8">
        <f>(E1610/L1610)</f>
        <v>52.826086956521742</v>
      </c>
      <c r="Q1610" t="str">
        <f t="shared" si="126"/>
        <v>music</v>
      </c>
      <c r="R1610" t="str">
        <f t="shared" si="127"/>
        <v>rock</v>
      </c>
      <c r="S1610" s="12">
        <f t="shared" si="128"/>
        <v>41607.83085648148</v>
      </c>
      <c r="T1610" s="12">
        <f t="shared" si="129"/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7">
        <f t="shared" si="125"/>
        <v>118.33333333333333</v>
      </c>
      <c r="P1611" s="8">
        <f>(E1611/L1611)</f>
        <v>443.75</v>
      </c>
      <c r="Q1611" t="str">
        <f t="shared" si="126"/>
        <v>music</v>
      </c>
      <c r="R1611" t="str">
        <f t="shared" si="127"/>
        <v>rock</v>
      </c>
      <c r="S1611" s="12">
        <f t="shared" si="128"/>
        <v>40796.001261574071</v>
      </c>
      <c r="T1611" s="12">
        <f t="shared" si="129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7">
        <f t="shared" si="125"/>
        <v>271.85000000000002</v>
      </c>
      <c r="P1612" s="8">
        <f>(E1612/L1612)</f>
        <v>48.544642857142854</v>
      </c>
      <c r="Q1612" t="str">
        <f t="shared" si="126"/>
        <v>music</v>
      </c>
      <c r="R1612" t="str">
        <f t="shared" si="127"/>
        <v>rock</v>
      </c>
      <c r="S1612" s="12">
        <f t="shared" si="128"/>
        <v>41228.924884259257</v>
      </c>
      <c r="T1612" s="12">
        <f t="shared" si="129"/>
        <v>41258.924884259257</v>
      </c>
    </row>
    <row r="1613" spans="1:20" ht="15.75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7">
        <f t="shared" si="125"/>
        <v>125.125</v>
      </c>
      <c r="P1613" s="8">
        <f>(E1613/L1613)</f>
        <v>37.074074074074076</v>
      </c>
      <c r="Q1613" t="str">
        <f t="shared" si="126"/>
        <v>music</v>
      </c>
      <c r="R1613" t="str">
        <f t="shared" si="127"/>
        <v>rock</v>
      </c>
      <c r="S1613" s="12">
        <f t="shared" si="128"/>
        <v>41409.00037037037</v>
      </c>
      <c r="T1613" s="12">
        <f t="shared" si="129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7">
        <f t="shared" si="125"/>
        <v>110.00000000000001</v>
      </c>
      <c r="P1614" s="8">
        <f>(E1614/L1614)</f>
        <v>50</v>
      </c>
      <c r="Q1614" t="str">
        <f t="shared" si="126"/>
        <v>music</v>
      </c>
      <c r="R1614" t="str">
        <f t="shared" si="127"/>
        <v>rock</v>
      </c>
      <c r="S1614" s="12">
        <f t="shared" si="128"/>
        <v>41246.874814814815</v>
      </c>
      <c r="T1614" s="12">
        <f t="shared" si="129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7">
        <f t="shared" si="125"/>
        <v>101.49999999999999</v>
      </c>
      <c r="P1615" s="8">
        <f>(E1615/L1615)</f>
        <v>39.03846153846154</v>
      </c>
      <c r="Q1615" t="str">
        <f t="shared" si="126"/>
        <v>music</v>
      </c>
      <c r="R1615" t="str">
        <f t="shared" si="127"/>
        <v>rock</v>
      </c>
      <c r="S1615" s="12">
        <f t="shared" si="128"/>
        <v>41082.069467592592</v>
      </c>
      <c r="T1615" s="12">
        <f t="shared" si="129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7">
        <f t="shared" si="125"/>
        <v>102.69999999999999</v>
      </c>
      <c r="P1616" s="8">
        <f>(E1616/L1616)</f>
        <v>66.688311688311686</v>
      </c>
      <c r="Q1616" t="str">
        <f t="shared" si="126"/>
        <v>music</v>
      </c>
      <c r="R1616" t="str">
        <f t="shared" si="127"/>
        <v>rock</v>
      </c>
      <c r="S1616" s="12">
        <f t="shared" si="128"/>
        <v>41794.981122685182</v>
      </c>
      <c r="T1616" s="12">
        <f t="shared" si="129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7">
        <f t="shared" si="125"/>
        <v>114.12500000000001</v>
      </c>
      <c r="P1617" s="8">
        <f>(E1617/L1617)</f>
        <v>67.132352941176464</v>
      </c>
      <c r="Q1617" t="str">
        <f t="shared" si="126"/>
        <v>music</v>
      </c>
      <c r="R1617" t="str">
        <f t="shared" si="127"/>
        <v>rock</v>
      </c>
      <c r="S1617" s="12">
        <f t="shared" si="128"/>
        <v>40845.050879629627</v>
      </c>
      <c r="T1617" s="12">
        <f t="shared" si="129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7">
        <f t="shared" si="125"/>
        <v>104.2</v>
      </c>
      <c r="P1618" s="8">
        <f>(E1618/L1618)</f>
        <v>66.369426751592357</v>
      </c>
      <c r="Q1618" t="str">
        <f t="shared" si="126"/>
        <v>music</v>
      </c>
      <c r="R1618" t="str">
        <f t="shared" si="127"/>
        <v>rock</v>
      </c>
      <c r="S1618" s="12">
        <f t="shared" si="128"/>
        <v>41194.715520833335</v>
      </c>
      <c r="T1618" s="12">
        <f t="shared" si="129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7">
        <f t="shared" si="125"/>
        <v>145.85714285714286</v>
      </c>
      <c r="P1619" s="8">
        <f>(E1619/L1619)</f>
        <v>64.620253164556956</v>
      </c>
      <c r="Q1619" t="str">
        <f t="shared" si="126"/>
        <v>music</v>
      </c>
      <c r="R1619" t="str">
        <f t="shared" si="127"/>
        <v>rock</v>
      </c>
      <c r="S1619" s="12">
        <f t="shared" si="128"/>
        <v>41546.664212962962</v>
      </c>
      <c r="T1619" s="12">
        <f t="shared" si="129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7">
        <f t="shared" si="125"/>
        <v>105.06666666666666</v>
      </c>
      <c r="P1620" s="8">
        <f>(E1620/L1620)</f>
        <v>58.370370370370374</v>
      </c>
      <c r="Q1620" t="str">
        <f t="shared" si="126"/>
        <v>music</v>
      </c>
      <c r="R1620" t="str">
        <f t="shared" si="127"/>
        <v>rock</v>
      </c>
      <c r="S1620" s="12">
        <f t="shared" si="128"/>
        <v>41301.654340277775</v>
      </c>
      <c r="T1620" s="12">
        <f t="shared" si="129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7">
        <f t="shared" si="125"/>
        <v>133.33333333333331</v>
      </c>
      <c r="P1621" s="8">
        <f>(E1621/L1621)</f>
        <v>86.956521739130437</v>
      </c>
      <c r="Q1621" t="str">
        <f t="shared" si="126"/>
        <v>music</v>
      </c>
      <c r="R1621" t="str">
        <f t="shared" si="127"/>
        <v>rock</v>
      </c>
      <c r="S1621" s="12">
        <f t="shared" si="128"/>
        <v>41876.18618055556</v>
      </c>
      <c r="T1621" s="12">
        <f t="shared" si="129"/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">
        <f t="shared" si="125"/>
        <v>112.99999999999999</v>
      </c>
      <c r="P1622" s="8">
        <f>(E1622/L1622)</f>
        <v>66.470588235294116</v>
      </c>
      <c r="Q1622" t="str">
        <f t="shared" si="126"/>
        <v>music</v>
      </c>
      <c r="R1622" t="str">
        <f t="shared" si="127"/>
        <v>rock</v>
      </c>
      <c r="S1622" s="12">
        <f t="shared" si="128"/>
        <v>41321.339583333334</v>
      </c>
      <c r="T1622" s="12">
        <f t="shared" si="129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7">
        <f t="shared" si="125"/>
        <v>121.2</v>
      </c>
      <c r="P1623" s="8">
        <f>(E1623/L1623)</f>
        <v>163.78378378378378</v>
      </c>
      <c r="Q1623" t="str">
        <f t="shared" si="126"/>
        <v>music</v>
      </c>
      <c r="R1623" t="str">
        <f t="shared" si="127"/>
        <v>rock</v>
      </c>
      <c r="S1623" s="12">
        <f t="shared" si="128"/>
        <v>41003.60665509259</v>
      </c>
      <c r="T1623" s="12">
        <f t="shared" si="129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7">
        <f t="shared" si="125"/>
        <v>101.72463768115942</v>
      </c>
      <c r="P1624" s="8">
        <f>(E1624/L1624)</f>
        <v>107.98461538461538</v>
      </c>
      <c r="Q1624" t="str">
        <f t="shared" si="126"/>
        <v>music</v>
      </c>
      <c r="R1624" t="str">
        <f t="shared" si="127"/>
        <v>rock</v>
      </c>
      <c r="S1624" s="12">
        <f t="shared" si="128"/>
        <v>41950.29483796296</v>
      </c>
      <c r="T1624" s="12">
        <f t="shared" si="129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7">
        <f t="shared" si="125"/>
        <v>101.06666666666666</v>
      </c>
      <c r="P1625" s="8">
        <f>(E1625/L1625)</f>
        <v>42.111111111111114</v>
      </c>
      <c r="Q1625" t="str">
        <f t="shared" si="126"/>
        <v>music</v>
      </c>
      <c r="R1625" t="str">
        <f t="shared" si="127"/>
        <v>rock</v>
      </c>
      <c r="S1625" s="12">
        <f t="shared" si="128"/>
        <v>41453.688530092593</v>
      </c>
      <c r="T1625" s="12">
        <f t="shared" si="129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7">
        <f t="shared" si="125"/>
        <v>118</v>
      </c>
      <c r="P1626" s="8">
        <f>(E1626/L1626)</f>
        <v>47.2</v>
      </c>
      <c r="Q1626" t="str">
        <f t="shared" si="126"/>
        <v>music</v>
      </c>
      <c r="R1626" t="str">
        <f t="shared" si="127"/>
        <v>rock</v>
      </c>
      <c r="S1626" s="12">
        <f t="shared" si="128"/>
        <v>41243.367303240739</v>
      </c>
      <c r="T1626" s="12">
        <f t="shared" si="129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7">
        <f t="shared" si="125"/>
        <v>155.33333333333331</v>
      </c>
      <c r="P1627" s="8">
        <f>(E1627/L1627)</f>
        <v>112.01923076923077</v>
      </c>
      <c r="Q1627" t="str">
        <f t="shared" si="126"/>
        <v>music</v>
      </c>
      <c r="R1627" t="str">
        <f t="shared" si="127"/>
        <v>rock</v>
      </c>
      <c r="S1627" s="12">
        <f t="shared" si="128"/>
        <v>41135.699687500004</v>
      </c>
      <c r="T1627" s="12">
        <f t="shared" si="129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7">
        <f t="shared" si="125"/>
        <v>101.18750000000001</v>
      </c>
      <c r="P1628" s="8">
        <f>(E1628/L1628)</f>
        <v>74.953703703703709</v>
      </c>
      <c r="Q1628" t="str">
        <f t="shared" si="126"/>
        <v>music</v>
      </c>
      <c r="R1628" t="str">
        <f t="shared" si="127"/>
        <v>rock</v>
      </c>
      <c r="S1628" s="12">
        <f t="shared" si="128"/>
        <v>41579.847997685189</v>
      </c>
      <c r="T1628" s="12">
        <f t="shared" si="129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7">
        <f t="shared" si="125"/>
        <v>117</v>
      </c>
      <c r="P1629" s="8">
        <f>(E1629/L1629)</f>
        <v>61.578947368421055</v>
      </c>
      <c r="Q1629" t="str">
        <f t="shared" si="126"/>
        <v>music</v>
      </c>
      <c r="R1629" t="str">
        <f t="shared" si="127"/>
        <v>rock</v>
      </c>
      <c r="S1629" s="12">
        <f t="shared" si="128"/>
        <v>41205.707048611112</v>
      </c>
      <c r="T1629" s="12">
        <f t="shared" si="129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7">
        <f t="shared" si="125"/>
        <v>100.925</v>
      </c>
      <c r="P1630" s="8">
        <f>(E1630/L1630)</f>
        <v>45.875</v>
      </c>
      <c r="Q1630" t="str">
        <f t="shared" si="126"/>
        <v>music</v>
      </c>
      <c r="R1630" t="str">
        <f t="shared" si="127"/>
        <v>rock</v>
      </c>
      <c r="S1630" s="12">
        <f t="shared" si="128"/>
        <v>41774.737060185187</v>
      </c>
      <c r="T1630" s="12">
        <f t="shared" si="129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7">
        <f t="shared" si="125"/>
        <v>103.66666666666666</v>
      </c>
      <c r="P1631" s="8">
        <f>(E1631/L1631)</f>
        <v>75.853658536585371</v>
      </c>
      <c r="Q1631" t="str">
        <f t="shared" si="126"/>
        <v>music</v>
      </c>
      <c r="R1631" t="str">
        <f t="shared" si="127"/>
        <v>rock</v>
      </c>
      <c r="S1631" s="12">
        <f t="shared" si="128"/>
        <v>41645.867280092592</v>
      </c>
      <c r="T1631" s="12">
        <f t="shared" si="129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7">
        <f t="shared" si="125"/>
        <v>265.25</v>
      </c>
      <c r="P1632" s="8">
        <f>(E1632/L1632)</f>
        <v>84.206349206349202</v>
      </c>
      <c r="Q1632" t="str">
        <f t="shared" si="126"/>
        <v>music</v>
      </c>
      <c r="R1632" t="str">
        <f t="shared" si="127"/>
        <v>rock</v>
      </c>
      <c r="S1632" s="12">
        <f t="shared" si="128"/>
        <v>40939.837673611109</v>
      </c>
      <c r="T1632" s="12">
        <f t="shared" si="129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7">
        <f t="shared" si="125"/>
        <v>155.91</v>
      </c>
      <c r="P1633" s="8">
        <f>(E1633/L1633)</f>
        <v>117.22556390977444</v>
      </c>
      <c r="Q1633" t="str">
        <f t="shared" si="126"/>
        <v>music</v>
      </c>
      <c r="R1633" t="str">
        <f t="shared" si="127"/>
        <v>rock</v>
      </c>
      <c r="S1633" s="12">
        <f t="shared" si="128"/>
        <v>41164.859502314815</v>
      </c>
      <c r="T1633" s="12">
        <f t="shared" si="129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7">
        <f t="shared" si="125"/>
        <v>101.62500000000001</v>
      </c>
      <c r="P1634" s="8">
        <f>(E1634/L1634)</f>
        <v>86.489361702127653</v>
      </c>
      <c r="Q1634" t="str">
        <f t="shared" si="126"/>
        <v>music</v>
      </c>
      <c r="R1634" t="str">
        <f t="shared" si="127"/>
        <v>rock</v>
      </c>
      <c r="S1634" s="12">
        <f t="shared" si="128"/>
        <v>40750.340902777774</v>
      </c>
      <c r="T1634" s="12">
        <f t="shared" si="129"/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7">
        <f t="shared" si="125"/>
        <v>100</v>
      </c>
      <c r="P1635" s="8">
        <f>(E1635/L1635)</f>
        <v>172.41379310344828</v>
      </c>
      <c r="Q1635" t="str">
        <f t="shared" si="126"/>
        <v>music</v>
      </c>
      <c r="R1635" t="str">
        <f t="shared" si="127"/>
        <v>rock</v>
      </c>
      <c r="S1635" s="12">
        <f t="shared" si="128"/>
        <v>40896.883750000001</v>
      </c>
      <c r="T1635" s="12">
        <f t="shared" si="129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7">
        <f t="shared" si="125"/>
        <v>100.49999999999999</v>
      </c>
      <c r="P1636" s="8">
        <f>(E1636/L1636)</f>
        <v>62.8125</v>
      </c>
      <c r="Q1636" t="str">
        <f t="shared" si="126"/>
        <v>music</v>
      </c>
      <c r="R1636" t="str">
        <f t="shared" si="127"/>
        <v>rock</v>
      </c>
      <c r="S1636" s="12">
        <f t="shared" si="128"/>
        <v>40658.189826388887</v>
      </c>
      <c r="T1636" s="12">
        <f t="shared" si="129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">
        <f t="shared" si="125"/>
        <v>125.29999999999998</v>
      </c>
      <c r="P1637" s="8">
        <f>(E1637/L1637)</f>
        <v>67.729729729729726</v>
      </c>
      <c r="Q1637" t="str">
        <f t="shared" si="126"/>
        <v>music</v>
      </c>
      <c r="R1637" t="str">
        <f t="shared" si="127"/>
        <v>rock</v>
      </c>
      <c r="S1637" s="12">
        <f t="shared" si="128"/>
        <v>42502.868761574078</v>
      </c>
      <c r="T1637" s="12">
        <f t="shared" si="129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7">
        <f t="shared" si="125"/>
        <v>103.55555555555556</v>
      </c>
      <c r="P1638" s="8">
        <f>(E1638/L1638)</f>
        <v>53.5632183908046</v>
      </c>
      <c r="Q1638" t="str">
        <f t="shared" si="126"/>
        <v>music</v>
      </c>
      <c r="R1638" t="str">
        <f t="shared" si="127"/>
        <v>rock</v>
      </c>
      <c r="S1638" s="12">
        <f t="shared" si="128"/>
        <v>40663.08666666667</v>
      </c>
      <c r="T1638" s="12">
        <f t="shared" si="129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7">
        <f t="shared" si="125"/>
        <v>103.8</v>
      </c>
      <c r="P1639" s="8">
        <f>(E1639/L1639)</f>
        <v>34.6</v>
      </c>
      <c r="Q1639" t="str">
        <f t="shared" si="126"/>
        <v>music</v>
      </c>
      <c r="R1639" t="str">
        <f t="shared" si="127"/>
        <v>rock</v>
      </c>
      <c r="S1639" s="12">
        <f t="shared" si="128"/>
        <v>40122.751620370371</v>
      </c>
      <c r="T1639" s="12">
        <f t="shared" si="129"/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7">
        <f t="shared" si="125"/>
        <v>105</v>
      </c>
      <c r="P1640" s="8">
        <f>(E1640/L1640)</f>
        <v>38.888888888888886</v>
      </c>
      <c r="Q1640" t="str">
        <f t="shared" si="126"/>
        <v>music</v>
      </c>
      <c r="R1640" t="str">
        <f t="shared" si="127"/>
        <v>rock</v>
      </c>
      <c r="S1640" s="12">
        <f t="shared" si="128"/>
        <v>41288.68712962963</v>
      </c>
      <c r="T1640" s="12">
        <f t="shared" si="129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7">
        <f t="shared" si="125"/>
        <v>100</v>
      </c>
      <c r="P1641" s="8">
        <f>(E1641/L1641)</f>
        <v>94.736842105263165</v>
      </c>
      <c r="Q1641" t="str">
        <f t="shared" si="126"/>
        <v>music</v>
      </c>
      <c r="R1641" t="str">
        <f t="shared" si="127"/>
        <v>rock</v>
      </c>
      <c r="S1641" s="12">
        <f t="shared" si="128"/>
        <v>40941.652372685188</v>
      </c>
      <c r="T1641" s="12">
        <f t="shared" si="129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7">
        <f t="shared" si="125"/>
        <v>169.86</v>
      </c>
      <c r="P1642" s="8">
        <f>(E1642/L1642)</f>
        <v>39.967058823529413</v>
      </c>
      <c r="Q1642" t="str">
        <f t="shared" si="126"/>
        <v>music</v>
      </c>
      <c r="R1642" t="str">
        <f t="shared" si="127"/>
        <v>rock</v>
      </c>
      <c r="S1642" s="12">
        <f t="shared" si="128"/>
        <v>40379.23096064815</v>
      </c>
      <c r="T1642" s="12">
        <f t="shared" si="129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7">
        <f t="shared" si="125"/>
        <v>101.4</v>
      </c>
      <c r="P1643" s="8">
        <f>(E1643/L1643)</f>
        <v>97.5</v>
      </c>
      <c r="Q1643" t="str">
        <f t="shared" si="126"/>
        <v>music</v>
      </c>
      <c r="R1643" t="str">
        <f t="shared" si="127"/>
        <v>pop</v>
      </c>
      <c r="S1643" s="12">
        <f t="shared" si="128"/>
        <v>41962.596574074079</v>
      </c>
      <c r="T1643" s="12">
        <f t="shared" si="129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7">
        <f t="shared" si="125"/>
        <v>100</v>
      </c>
      <c r="P1644" s="8">
        <f>(E1644/L1644)</f>
        <v>42.857142857142854</v>
      </c>
      <c r="Q1644" t="str">
        <f t="shared" si="126"/>
        <v>music</v>
      </c>
      <c r="R1644" t="str">
        <f t="shared" si="127"/>
        <v>pop</v>
      </c>
      <c r="S1644" s="12">
        <f t="shared" si="128"/>
        <v>40688.024618055555</v>
      </c>
      <c r="T1644" s="12">
        <f t="shared" si="129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7">
        <f t="shared" si="125"/>
        <v>124.70000000000002</v>
      </c>
      <c r="P1645" s="8">
        <f>(E1645/L1645)</f>
        <v>168.51351351351352</v>
      </c>
      <c r="Q1645" t="str">
        <f t="shared" si="126"/>
        <v>music</v>
      </c>
      <c r="R1645" t="str">
        <f t="shared" si="127"/>
        <v>pop</v>
      </c>
      <c r="S1645" s="12">
        <f t="shared" si="128"/>
        <v>41146.824212962965</v>
      </c>
      <c r="T1645" s="12">
        <f t="shared" si="129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7">
        <f t="shared" si="125"/>
        <v>109.5</v>
      </c>
      <c r="P1646" s="8">
        <f>(E1646/L1646)</f>
        <v>85.546875</v>
      </c>
      <c r="Q1646" t="str">
        <f t="shared" si="126"/>
        <v>music</v>
      </c>
      <c r="R1646" t="str">
        <f t="shared" si="127"/>
        <v>pop</v>
      </c>
      <c r="S1646" s="12">
        <f t="shared" si="128"/>
        <v>41175.05972222222</v>
      </c>
      <c r="T1646" s="12">
        <f t="shared" si="129"/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7">
        <f t="shared" si="125"/>
        <v>110.80000000000001</v>
      </c>
      <c r="P1647" s="8">
        <f>(E1647/L1647)</f>
        <v>554</v>
      </c>
      <c r="Q1647" t="str">
        <f t="shared" si="126"/>
        <v>music</v>
      </c>
      <c r="R1647" t="str">
        <f t="shared" si="127"/>
        <v>pop</v>
      </c>
      <c r="S1647" s="12">
        <f t="shared" si="128"/>
        <v>41521.617361111108</v>
      </c>
      <c r="T1647" s="12">
        <f t="shared" si="129"/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7">
        <f t="shared" si="125"/>
        <v>110.2</v>
      </c>
      <c r="P1648" s="8">
        <f>(E1648/L1648)</f>
        <v>26.554216867469879</v>
      </c>
      <c r="Q1648" t="str">
        <f t="shared" si="126"/>
        <v>music</v>
      </c>
      <c r="R1648" t="str">
        <f t="shared" si="127"/>
        <v>pop</v>
      </c>
      <c r="S1648" s="12">
        <f t="shared" si="128"/>
        <v>41833.450266203705</v>
      </c>
      <c r="T1648" s="12">
        <f t="shared" si="129"/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">
        <f t="shared" si="125"/>
        <v>104.71999999999998</v>
      </c>
      <c r="P1649" s="8">
        <f>(E1649/L1649)</f>
        <v>113.82608695652173</v>
      </c>
      <c r="Q1649" t="str">
        <f t="shared" si="126"/>
        <v>music</v>
      </c>
      <c r="R1649" t="str">
        <f t="shared" si="127"/>
        <v>pop</v>
      </c>
      <c r="S1649" s="12">
        <f t="shared" si="128"/>
        <v>41039.409456018519</v>
      </c>
      <c r="T1649" s="12">
        <f t="shared" si="129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7">
        <f t="shared" si="125"/>
        <v>125.26086956521738</v>
      </c>
      <c r="P1650" s="8">
        <f>(E1650/L1650)</f>
        <v>32.011111111111113</v>
      </c>
      <c r="Q1650" t="str">
        <f t="shared" si="126"/>
        <v>music</v>
      </c>
      <c r="R1650" t="str">
        <f t="shared" si="127"/>
        <v>pop</v>
      </c>
      <c r="S1650" s="12">
        <f t="shared" si="128"/>
        <v>40592.704652777778</v>
      </c>
      <c r="T1650" s="12">
        <f t="shared" si="129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7">
        <f t="shared" si="125"/>
        <v>100.58763157894737</v>
      </c>
      <c r="P1651" s="8">
        <f>(E1651/L1651)</f>
        <v>47.189259259259259</v>
      </c>
      <c r="Q1651" t="str">
        <f t="shared" si="126"/>
        <v>music</v>
      </c>
      <c r="R1651" t="str">
        <f t="shared" si="127"/>
        <v>pop</v>
      </c>
      <c r="S1651" s="12">
        <f t="shared" si="128"/>
        <v>41737.684664351851</v>
      </c>
      <c r="T1651" s="12">
        <f t="shared" si="129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7">
        <f t="shared" si="125"/>
        <v>141.55000000000001</v>
      </c>
      <c r="P1652" s="8">
        <f>(E1652/L1652)</f>
        <v>88.46875</v>
      </c>
      <c r="Q1652" t="str">
        <f t="shared" si="126"/>
        <v>music</v>
      </c>
      <c r="R1652" t="str">
        <f t="shared" si="127"/>
        <v>pop</v>
      </c>
      <c r="S1652" s="12">
        <f t="shared" si="128"/>
        <v>41526.435613425929</v>
      </c>
      <c r="T1652" s="12">
        <f t="shared" si="129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7">
        <f t="shared" si="125"/>
        <v>100.75</v>
      </c>
      <c r="P1653" s="8">
        <f>(E1653/L1653)</f>
        <v>100.75</v>
      </c>
      <c r="Q1653" t="str">
        <f t="shared" si="126"/>
        <v>music</v>
      </c>
      <c r="R1653" t="str">
        <f t="shared" si="127"/>
        <v>pop</v>
      </c>
      <c r="S1653" s="12">
        <f t="shared" si="128"/>
        <v>40625.900694444441</v>
      </c>
      <c r="T1653" s="12">
        <f t="shared" si="129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7">
        <f t="shared" si="125"/>
        <v>100.66666666666666</v>
      </c>
      <c r="P1654" s="8">
        <f>(E1654/L1654)</f>
        <v>64.714285714285708</v>
      </c>
      <c r="Q1654" t="str">
        <f t="shared" si="126"/>
        <v>music</v>
      </c>
      <c r="R1654" t="str">
        <f t="shared" si="127"/>
        <v>pop</v>
      </c>
      <c r="S1654" s="12">
        <f t="shared" si="128"/>
        <v>41572.492974537039</v>
      </c>
      <c r="T1654" s="12">
        <f t="shared" si="129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7">
        <f t="shared" si="125"/>
        <v>174.2304</v>
      </c>
      <c r="P1655" s="8">
        <f>(E1655/L1655)</f>
        <v>51.854285714285716</v>
      </c>
      <c r="Q1655" t="str">
        <f t="shared" si="126"/>
        <v>music</v>
      </c>
      <c r="R1655" t="str">
        <f t="shared" si="127"/>
        <v>pop</v>
      </c>
      <c r="S1655" s="12">
        <f t="shared" si="128"/>
        <v>40626.834444444445</v>
      </c>
      <c r="T1655" s="12">
        <f t="shared" si="129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7">
        <f t="shared" si="125"/>
        <v>119.90909090909089</v>
      </c>
      <c r="P1656" s="8">
        <f>(E1656/L1656)</f>
        <v>38.794117647058826</v>
      </c>
      <c r="Q1656" t="str">
        <f t="shared" si="126"/>
        <v>music</v>
      </c>
      <c r="R1656" t="str">
        <f t="shared" si="127"/>
        <v>pop</v>
      </c>
      <c r="S1656" s="12">
        <f t="shared" si="128"/>
        <v>40987.890740740739</v>
      </c>
      <c r="T1656" s="12">
        <f t="shared" si="129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7">
        <f t="shared" si="125"/>
        <v>142.86666666666667</v>
      </c>
      <c r="P1657" s="8">
        <f>(E1657/L1657)</f>
        <v>44.645833333333336</v>
      </c>
      <c r="Q1657" t="str">
        <f t="shared" si="126"/>
        <v>music</v>
      </c>
      <c r="R1657" t="str">
        <f t="shared" si="127"/>
        <v>pop</v>
      </c>
      <c r="S1657" s="12">
        <f t="shared" si="128"/>
        <v>40974.791898148149</v>
      </c>
      <c r="T1657" s="12">
        <f t="shared" si="129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7">
        <f t="shared" si="125"/>
        <v>100.33493333333334</v>
      </c>
      <c r="P1658" s="8">
        <f>(E1658/L1658)</f>
        <v>156.77333333333334</v>
      </c>
      <c r="Q1658" t="str">
        <f t="shared" si="126"/>
        <v>music</v>
      </c>
      <c r="R1658" t="str">
        <f t="shared" si="127"/>
        <v>pop</v>
      </c>
      <c r="S1658" s="12">
        <f t="shared" si="128"/>
        <v>41226.928842592592</v>
      </c>
      <c r="T1658" s="12">
        <f t="shared" si="129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7">
        <f t="shared" si="125"/>
        <v>104.93380000000001</v>
      </c>
      <c r="P1659" s="8">
        <f>(E1659/L1659)</f>
        <v>118.70339366515837</v>
      </c>
      <c r="Q1659" t="str">
        <f t="shared" si="126"/>
        <v>music</v>
      </c>
      <c r="R1659" t="str">
        <f t="shared" si="127"/>
        <v>pop</v>
      </c>
      <c r="S1659" s="12">
        <f t="shared" si="128"/>
        <v>41023.782037037039</v>
      </c>
      <c r="T1659" s="12">
        <f t="shared" si="129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7">
        <f t="shared" si="125"/>
        <v>132.23333333333335</v>
      </c>
      <c r="P1660" s="8">
        <f>(E1660/L1660)</f>
        <v>74.149532710280369</v>
      </c>
      <c r="Q1660" t="str">
        <f t="shared" si="126"/>
        <v>music</v>
      </c>
      <c r="R1660" t="str">
        <f t="shared" si="127"/>
        <v>pop</v>
      </c>
      <c r="S1660" s="12">
        <f t="shared" si="128"/>
        <v>41223.22184027778</v>
      </c>
      <c r="T1660" s="12">
        <f t="shared" si="129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">
        <f t="shared" si="125"/>
        <v>112.79999999999998</v>
      </c>
      <c r="P1661" s="8">
        <f>(E1661/L1661)</f>
        <v>12.533333333333333</v>
      </c>
      <c r="Q1661" t="str">
        <f t="shared" si="126"/>
        <v>music</v>
      </c>
      <c r="R1661" t="str">
        <f t="shared" si="127"/>
        <v>pop</v>
      </c>
      <c r="S1661" s="12">
        <f t="shared" si="128"/>
        <v>41596.913437499999</v>
      </c>
      <c r="T1661" s="12">
        <f t="shared" si="129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7">
        <f t="shared" si="125"/>
        <v>1253.75</v>
      </c>
      <c r="P1662" s="8">
        <f>(E1662/L1662)</f>
        <v>27.861111111111111</v>
      </c>
      <c r="Q1662" t="str">
        <f t="shared" si="126"/>
        <v>music</v>
      </c>
      <c r="R1662" t="str">
        <f t="shared" si="127"/>
        <v>pop</v>
      </c>
      <c r="S1662" s="12">
        <f t="shared" si="128"/>
        <v>42459.693865740745</v>
      </c>
      <c r="T1662" s="12">
        <f t="shared" si="129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">
        <f t="shared" si="125"/>
        <v>102.50632911392405</v>
      </c>
      <c r="P1663" s="8">
        <f>(E1663/L1663)</f>
        <v>80.178217821782184</v>
      </c>
      <c r="Q1663" t="str">
        <f t="shared" si="126"/>
        <v>music</v>
      </c>
      <c r="R1663" t="str">
        <f t="shared" si="127"/>
        <v>pop</v>
      </c>
      <c r="S1663" s="12">
        <f t="shared" si="128"/>
        <v>42343.998043981483</v>
      </c>
      <c r="T1663" s="12">
        <f t="shared" si="129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7">
        <f t="shared" si="125"/>
        <v>102.6375</v>
      </c>
      <c r="P1664" s="8">
        <f>(E1664/L1664)</f>
        <v>132.43548387096774</v>
      </c>
      <c r="Q1664" t="str">
        <f t="shared" si="126"/>
        <v>music</v>
      </c>
      <c r="R1664" t="str">
        <f t="shared" si="127"/>
        <v>pop</v>
      </c>
      <c r="S1664" s="12">
        <f t="shared" si="128"/>
        <v>40848.198333333334</v>
      </c>
      <c r="T1664" s="12">
        <f t="shared" si="129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7">
        <f t="shared" si="125"/>
        <v>108</v>
      </c>
      <c r="P1665" s="8">
        <f>(E1665/L1665)</f>
        <v>33.75</v>
      </c>
      <c r="Q1665" t="str">
        <f t="shared" si="126"/>
        <v>music</v>
      </c>
      <c r="R1665" t="str">
        <f t="shared" si="127"/>
        <v>pop</v>
      </c>
      <c r="S1665" s="12">
        <f t="shared" si="128"/>
        <v>42006.02207175926</v>
      </c>
      <c r="T1665" s="12">
        <f t="shared" si="129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7">
        <f t="shared" si="125"/>
        <v>122.40879999999999</v>
      </c>
      <c r="P1666" s="8">
        <f>(E1666/L1666)</f>
        <v>34.384494382022467</v>
      </c>
      <c r="Q1666" t="str">
        <f t="shared" si="126"/>
        <v>music</v>
      </c>
      <c r="R1666" t="str">
        <f t="shared" si="127"/>
        <v>pop</v>
      </c>
      <c r="S1666" s="12">
        <f t="shared" si="128"/>
        <v>40939.761782407404</v>
      </c>
      <c r="T1666" s="12">
        <f t="shared" si="129"/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7">
        <f t="shared" ref="O1667:O1730" si="130">((E1667/D1667)*100)</f>
        <v>119.45714285714286</v>
      </c>
      <c r="P1667" s="8">
        <f>(E1667/L1667)</f>
        <v>44.956989247311824</v>
      </c>
      <c r="Q1667" t="str">
        <f t="shared" ref="Q1667:Q1730" si="131">LEFT(N1667,FIND("/",N1667)-1)</f>
        <v>music</v>
      </c>
      <c r="R1667" t="str">
        <f t="shared" ref="R1667:R1730" si="132">RIGHT(N1667,LEN(N1667)-FIND("/",N1667))</f>
        <v>pop</v>
      </c>
      <c r="S1667" s="12">
        <f t="shared" ref="S1667:S1730" si="133">(((J1667/60)/60)/24)+DATE(1970,1,1)</f>
        <v>40564.649456018517</v>
      </c>
      <c r="T1667" s="12">
        <f t="shared" ref="T1667:T1730" si="134">(((I1667/60)/60)/24)+DATE(1970,1,1)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7">
        <f t="shared" si="130"/>
        <v>160.88</v>
      </c>
      <c r="P1668" s="8">
        <f>(E1668/L1668)</f>
        <v>41.04081632653061</v>
      </c>
      <c r="Q1668" t="str">
        <f t="shared" si="131"/>
        <v>music</v>
      </c>
      <c r="R1668" t="str">
        <f t="shared" si="132"/>
        <v>pop</v>
      </c>
      <c r="S1668" s="12">
        <f t="shared" si="133"/>
        <v>41331.253159722226</v>
      </c>
      <c r="T1668" s="12">
        <f t="shared" si="134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7">
        <f t="shared" si="130"/>
        <v>126.85294117647059</v>
      </c>
      <c r="P1669" s="8">
        <f>(E1669/L1669)</f>
        <v>52.597560975609753</v>
      </c>
      <c r="Q1669" t="str">
        <f t="shared" si="131"/>
        <v>music</v>
      </c>
      <c r="R1669" t="str">
        <f t="shared" si="132"/>
        <v>pop</v>
      </c>
      <c r="S1669" s="12">
        <f t="shared" si="133"/>
        <v>41682.0705787037</v>
      </c>
      <c r="T1669" s="12">
        <f t="shared" si="134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7">
        <f t="shared" si="130"/>
        <v>102.6375</v>
      </c>
      <c r="P1670" s="8">
        <f>(E1670/L1670)</f>
        <v>70.784482758620683</v>
      </c>
      <c r="Q1670" t="str">
        <f t="shared" si="131"/>
        <v>music</v>
      </c>
      <c r="R1670" t="str">
        <f t="shared" si="132"/>
        <v>pop</v>
      </c>
      <c r="S1670" s="12">
        <f t="shared" si="133"/>
        <v>40845.14975694444</v>
      </c>
      <c r="T1670" s="12">
        <f t="shared" si="134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7">
        <f t="shared" si="130"/>
        <v>139.75</v>
      </c>
      <c r="P1671" s="8">
        <f>(E1671/L1671)</f>
        <v>53.75</v>
      </c>
      <c r="Q1671" t="str">
        <f t="shared" si="131"/>
        <v>music</v>
      </c>
      <c r="R1671" t="str">
        <f t="shared" si="132"/>
        <v>pop</v>
      </c>
      <c r="S1671" s="12">
        <f t="shared" si="133"/>
        <v>42461.885138888887</v>
      </c>
      <c r="T1671" s="12">
        <f t="shared" si="134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7">
        <f t="shared" si="130"/>
        <v>102.60000000000001</v>
      </c>
      <c r="P1672" s="8">
        <f>(E1672/L1672)</f>
        <v>44.608695652173914</v>
      </c>
      <c r="Q1672" t="str">
        <f t="shared" si="131"/>
        <v>music</v>
      </c>
      <c r="R1672" t="str">
        <f t="shared" si="132"/>
        <v>pop</v>
      </c>
      <c r="S1672" s="12">
        <f t="shared" si="133"/>
        <v>40313.930543981485</v>
      </c>
      <c r="T1672" s="12">
        <f t="shared" si="134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7">
        <f t="shared" si="130"/>
        <v>100.67349999999999</v>
      </c>
      <c r="P1673" s="8">
        <f>(E1673/L1673)</f>
        <v>26.148961038961041</v>
      </c>
      <c r="Q1673" t="str">
        <f t="shared" si="131"/>
        <v>music</v>
      </c>
      <c r="R1673" t="str">
        <f t="shared" si="132"/>
        <v>pop</v>
      </c>
      <c r="S1673" s="12">
        <f t="shared" si="133"/>
        <v>42553.54414351852</v>
      </c>
      <c r="T1673" s="12">
        <f t="shared" si="134"/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">
        <f t="shared" si="130"/>
        <v>112.94117647058823</v>
      </c>
      <c r="P1674" s="8">
        <f>(E1674/L1674)</f>
        <v>39.183673469387756</v>
      </c>
      <c r="Q1674" t="str">
        <f t="shared" si="131"/>
        <v>music</v>
      </c>
      <c r="R1674" t="str">
        <f t="shared" si="132"/>
        <v>pop</v>
      </c>
      <c r="S1674" s="12">
        <f t="shared" si="133"/>
        <v>41034.656597222223</v>
      </c>
      <c r="T1674" s="12">
        <f t="shared" si="134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7">
        <f t="shared" si="130"/>
        <v>128.09523809523807</v>
      </c>
      <c r="P1675" s="8">
        <f>(E1675/L1675)</f>
        <v>45.593220338983052</v>
      </c>
      <c r="Q1675" t="str">
        <f t="shared" si="131"/>
        <v>music</v>
      </c>
      <c r="R1675" t="str">
        <f t="shared" si="132"/>
        <v>pop</v>
      </c>
      <c r="S1675" s="12">
        <f t="shared" si="133"/>
        <v>42039.878379629634</v>
      </c>
      <c r="T1675" s="12">
        <f t="shared" si="134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7">
        <f t="shared" si="130"/>
        <v>201.7</v>
      </c>
      <c r="P1676" s="8">
        <f>(E1676/L1676)</f>
        <v>89.247787610619469</v>
      </c>
      <c r="Q1676" t="str">
        <f t="shared" si="131"/>
        <v>music</v>
      </c>
      <c r="R1676" t="str">
        <f t="shared" si="132"/>
        <v>pop</v>
      </c>
      <c r="S1676" s="12">
        <f t="shared" si="133"/>
        <v>42569.605393518519</v>
      </c>
      <c r="T1676" s="12">
        <f t="shared" si="134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7">
        <f t="shared" si="130"/>
        <v>137.416</v>
      </c>
      <c r="P1677" s="8">
        <f>(E1677/L1677)</f>
        <v>40.416470588235299</v>
      </c>
      <c r="Q1677" t="str">
        <f t="shared" si="131"/>
        <v>music</v>
      </c>
      <c r="R1677" t="str">
        <f t="shared" si="132"/>
        <v>pop</v>
      </c>
      <c r="S1677" s="12">
        <f t="shared" si="133"/>
        <v>40802.733101851853</v>
      </c>
      <c r="T1677" s="12">
        <f t="shared" si="134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">
        <f t="shared" si="130"/>
        <v>115.33333333333333</v>
      </c>
      <c r="P1678" s="8">
        <f>(E1678/L1678)</f>
        <v>82.38095238095238</v>
      </c>
      <c r="Q1678" t="str">
        <f t="shared" si="131"/>
        <v>music</v>
      </c>
      <c r="R1678" t="str">
        <f t="shared" si="132"/>
        <v>pop</v>
      </c>
      <c r="S1678" s="12">
        <f t="shared" si="133"/>
        <v>40973.72623842593</v>
      </c>
      <c r="T1678" s="12">
        <f t="shared" si="134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7">
        <f t="shared" si="130"/>
        <v>111.66666666666667</v>
      </c>
      <c r="P1679" s="8">
        <f>(E1679/L1679)</f>
        <v>159.52380952380952</v>
      </c>
      <c r="Q1679" t="str">
        <f t="shared" si="131"/>
        <v>music</v>
      </c>
      <c r="R1679" t="str">
        <f t="shared" si="132"/>
        <v>pop</v>
      </c>
      <c r="S1679" s="12">
        <f t="shared" si="133"/>
        <v>42416.407129629632</v>
      </c>
      <c r="T1679" s="12">
        <f t="shared" si="134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7">
        <f t="shared" si="130"/>
        <v>118.39999999999999</v>
      </c>
      <c r="P1680" s="8">
        <f>(E1680/L1680)</f>
        <v>36.244897959183675</v>
      </c>
      <c r="Q1680" t="str">
        <f t="shared" si="131"/>
        <v>music</v>
      </c>
      <c r="R1680" t="str">
        <f t="shared" si="132"/>
        <v>pop</v>
      </c>
      <c r="S1680" s="12">
        <f t="shared" si="133"/>
        <v>41662.854988425926</v>
      </c>
      <c r="T1680" s="12">
        <f t="shared" si="134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7">
        <f t="shared" si="130"/>
        <v>175</v>
      </c>
      <c r="P1681" s="8">
        <f>(E1681/L1681)</f>
        <v>62.5</v>
      </c>
      <c r="Q1681" t="str">
        <f t="shared" si="131"/>
        <v>music</v>
      </c>
      <c r="R1681" t="str">
        <f t="shared" si="132"/>
        <v>pop</v>
      </c>
      <c r="S1681" s="12">
        <f t="shared" si="133"/>
        <v>40723.068807870368</v>
      </c>
      <c r="T1681" s="12">
        <f t="shared" si="134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7">
        <f t="shared" si="130"/>
        <v>117.5</v>
      </c>
      <c r="P1682" s="8">
        <f>(E1682/L1682)</f>
        <v>47</v>
      </c>
      <c r="Q1682" t="str">
        <f t="shared" si="131"/>
        <v>music</v>
      </c>
      <c r="R1682" t="str">
        <f t="shared" si="132"/>
        <v>pop</v>
      </c>
      <c r="S1682" s="12">
        <f t="shared" si="133"/>
        <v>41802.757719907408</v>
      </c>
      <c r="T1682" s="12">
        <f t="shared" si="134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7">
        <f t="shared" si="130"/>
        <v>101.42212307692309</v>
      </c>
      <c r="P1683" s="8">
        <f>(E1683/L1683)</f>
        <v>74.575090497737563</v>
      </c>
      <c r="Q1683" t="str">
        <f t="shared" si="131"/>
        <v>music</v>
      </c>
      <c r="R1683" t="str">
        <f t="shared" si="132"/>
        <v>faith</v>
      </c>
      <c r="S1683" s="12">
        <f t="shared" si="133"/>
        <v>42774.121342592596</v>
      </c>
      <c r="T1683" s="12">
        <f t="shared" si="134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7">
        <f t="shared" si="130"/>
        <v>0</v>
      </c>
      <c r="P1684" s="8" t="e">
        <f>(E1684/L1684)</f>
        <v>#DIV/0!</v>
      </c>
      <c r="Q1684" t="str">
        <f t="shared" si="131"/>
        <v>music</v>
      </c>
      <c r="R1684" t="str">
        <f t="shared" si="132"/>
        <v>faith</v>
      </c>
      <c r="S1684" s="12">
        <f t="shared" si="133"/>
        <v>42779.21365740741</v>
      </c>
      <c r="T1684" s="12">
        <f t="shared" si="134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7">
        <f t="shared" si="130"/>
        <v>21.714285714285715</v>
      </c>
      <c r="P1685" s="8">
        <f>(E1685/L1685)</f>
        <v>76</v>
      </c>
      <c r="Q1685" t="str">
        <f t="shared" si="131"/>
        <v>music</v>
      </c>
      <c r="R1685" t="str">
        <f t="shared" si="132"/>
        <v>faith</v>
      </c>
      <c r="S1685" s="12">
        <f t="shared" si="133"/>
        <v>42808.781689814816</v>
      </c>
      <c r="T1685" s="12">
        <f t="shared" si="134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7">
        <f t="shared" si="130"/>
        <v>109.125</v>
      </c>
      <c r="P1686" s="8">
        <f>(E1686/L1686)</f>
        <v>86.43564356435644</v>
      </c>
      <c r="Q1686" t="str">
        <f t="shared" si="131"/>
        <v>music</v>
      </c>
      <c r="R1686" t="str">
        <f t="shared" si="132"/>
        <v>faith</v>
      </c>
      <c r="S1686" s="12">
        <f t="shared" si="133"/>
        <v>42783.815289351856</v>
      </c>
      <c r="T1686" s="12">
        <f t="shared" si="134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7">
        <f t="shared" si="130"/>
        <v>102.85714285714285</v>
      </c>
      <c r="P1687" s="8">
        <f>(E1687/L1687)</f>
        <v>24</v>
      </c>
      <c r="Q1687" t="str">
        <f t="shared" si="131"/>
        <v>music</v>
      </c>
      <c r="R1687" t="str">
        <f t="shared" si="132"/>
        <v>faith</v>
      </c>
      <c r="S1687" s="12">
        <f t="shared" si="133"/>
        <v>42788.2502662037</v>
      </c>
      <c r="T1687" s="12">
        <f t="shared" si="134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7">
        <f t="shared" si="130"/>
        <v>0.36</v>
      </c>
      <c r="P1688" s="8">
        <f>(E1688/L1688)</f>
        <v>18</v>
      </c>
      <c r="Q1688" t="str">
        <f t="shared" si="131"/>
        <v>music</v>
      </c>
      <c r="R1688" t="str">
        <f t="shared" si="132"/>
        <v>faith</v>
      </c>
      <c r="S1688" s="12">
        <f t="shared" si="133"/>
        <v>42792.843969907408</v>
      </c>
      <c r="T1688" s="12">
        <f t="shared" si="134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7">
        <f t="shared" si="130"/>
        <v>31.25</v>
      </c>
      <c r="P1689" s="8">
        <f>(E1689/L1689)</f>
        <v>80.128205128205124</v>
      </c>
      <c r="Q1689" t="str">
        <f t="shared" si="131"/>
        <v>music</v>
      </c>
      <c r="R1689" t="str">
        <f t="shared" si="132"/>
        <v>faith</v>
      </c>
      <c r="S1689" s="12">
        <f t="shared" si="133"/>
        <v>42802.046817129631</v>
      </c>
      <c r="T1689" s="12">
        <f t="shared" si="134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7">
        <f t="shared" si="130"/>
        <v>44.3</v>
      </c>
      <c r="P1690" s="8">
        <f>(E1690/L1690)</f>
        <v>253.14285714285714</v>
      </c>
      <c r="Q1690" t="str">
        <f t="shared" si="131"/>
        <v>music</v>
      </c>
      <c r="R1690" t="str">
        <f t="shared" si="132"/>
        <v>faith</v>
      </c>
      <c r="S1690" s="12">
        <f t="shared" si="133"/>
        <v>42804.534652777773</v>
      </c>
      <c r="T1690" s="12">
        <f t="shared" si="134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7">
        <f t="shared" si="130"/>
        <v>100</v>
      </c>
      <c r="P1691" s="8">
        <f>(E1691/L1691)</f>
        <v>171.42857142857142</v>
      </c>
      <c r="Q1691" t="str">
        <f t="shared" si="131"/>
        <v>music</v>
      </c>
      <c r="R1691" t="str">
        <f t="shared" si="132"/>
        <v>faith</v>
      </c>
      <c r="S1691" s="12">
        <f t="shared" si="133"/>
        <v>42780.942476851851</v>
      </c>
      <c r="T1691" s="12">
        <f t="shared" si="134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7">
        <f t="shared" si="130"/>
        <v>25.4</v>
      </c>
      <c r="P1692" s="8">
        <f>(E1692/L1692)</f>
        <v>57.727272727272727</v>
      </c>
      <c r="Q1692" t="str">
        <f t="shared" si="131"/>
        <v>music</v>
      </c>
      <c r="R1692" t="str">
        <f t="shared" si="132"/>
        <v>faith</v>
      </c>
      <c r="S1692" s="12">
        <f t="shared" si="133"/>
        <v>42801.43104166667</v>
      </c>
      <c r="T1692" s="12">
        <f t="shared" si="134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7">
        <f t="shared" si="130"/>
        <v>33.473333333333329</v>
      </c>
      <c r="P1693" s="8">
        <f>(E1693/L1693)</f>
        <v>264.26315789473682</v>
      </c>
      <c r="Q1693" t="str">
        <f t="shared" si="131"/>
        <v>music</v>
      </c>
      <c r="R1693" t="str">
        <f t="shared" si="132"/>
        <v>faith</v>
      </c>
      <c r="S1693" s="12">
        <f t="shared" si="133"/>
        <v>42795.701481481476</v>
      </c>
      <c r="T1693" s="12">
        <f t="shared" si="134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7">
        <f t="shared" si="130"/>
        <v>47.8</v>
      </c>
      <c r="P1694" s="8">
        <f>(E1694/L1694)</f>
        <v>159.33333333333334</v>
      </c>
      <c r="Q1694" t="str">
        <f t="shared" si="131"/>
        <v>music</v>
      </c>
      <c r="R1694" t="str">
        <f t="shared" si="132"/>
        <v>faith</v>
      </c>
      <c r="S1694" s="12">
        <f t="shared" si="133"/>
        <v>42788.151238425926</v>
      </c>
      <c r="T1694" s="12">
        <f t="shared" si="134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7">
        <f t="shared" si="130"/>
        <v>9.3333333333333339</v>
      </c>
      <c r="P1695" s="8">
        <f>(E1695/L1695)</f>
        <v>35</v>
      </c>
      <c r="Q1695" t="str">
        <f t="shared" si="131"/>
        <v>music</v>
      </c>
      <c r="R1695" t="str">
        <f t="shared" si="132"/>
        <v>faith</v>
      </c>
      <c r="S1695" s="12">
        <f t="shared" si="133"/>
        <v>42803.920277777783</v>
      </c>
      <c r="T1695" s="12">
        <f t="shared" si="134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7">
        <f t="shared" si="130"/>
        <v>0.05</v>
      </c>
      <c r="P1696" s="8">
        <f>(E1696/L1696)</f>
        <v>5</v>
      </c>
      <c r="Q1696" t="str">
        <f t="shared" si="131"/>
        <v>music</v>
      </c>
      <c r="R1696" t="str">
        <f t="shared" si="132"/>
        <v>faith</v>
      </c>
      <c r="S1696" s="12">
        <f t="shared" si="133"/>
        <v>42791.669837962967</v>
      </c>
      <c r="T1696" s="12">
        <f t="shared" si="134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7">
        <f t="shared" si="130"/>
        <v>11.708333333333334</v>
      </c>
      <c r="P1697" s="8">
        <f>(E1697/L1697)</f>
        <v>61.086956521739133</v>
      </c>
      <c r="Q1697" t="str">
        <f t="shared" si="131"/>
        <v>music</v>
      </c>
      <c r="R1697" t="str">
        <f t="shared" si="132"/>
        <v>faith</v>
      </c>
      <c r="S1697" s="12">
        <f t="shared" si="133"/>
        <v>42801.031412037039</v>
      </c>
      <c r="T1697" s="12">
        <f t="shared" si="134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7">
        <f t="shared" si="130"/>
        <v>0</v>
      </c>
      <c r="P1698" s="8" t="e">
        <f>(E1698/L1698)</f>
        <v>#DIV/0!</v>
      </c>
      <c r="Q1698" t="str">
        <f t="shared" si="131"/>
        <v>music</v>
      </c>
      <c r="R1698" t="str">
        <f t="shared" si="132"/>
        <v>faith</v>
      </c>
      <c r="S1698" s="12">
        <f t="shared" si="133"/>
        <v>42796.069571759261</v>
      </c>
      <c r="T1698" s="12">
        <f t="shared" si="134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7">
        <f t="shared" si="130"/>
        <v>20.208000000000002</v>
      </c>
      <c r="P1699" s="8">
        <f>(E1699/L1699)</f>
        <v>114.81818181818181</v>
      </c>
      <c r="Q1699" t="str">
        <f t="shared" si="131"/>
        <v>music</v>
      </c>
      <c r="R1699" t="str">
        <f t="shared" si="132"/>
        <v>faith</v>
      </c>
      <c r="S1699" s="12">
        <f t="shared" si="133"/>
        <v>42805.032962962956</v>
      </c>
      <c r="T1699" s="12">
        <f t="shared" si="134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7">
        <f t="shared" si="130"/>
        <v>0</v>
      </c>
      <c r="P1700" s="8" t="e">
        <f>(E1700/L1700)</f>
        <v>#DIV/0!</v>
      </c>
      <c r="Q1700" t="str">
        <f t="shared" si="131"/>
        <v>music</v>
      </c>
      <c r="R1700" t="str">
        <f t="shared" si="132"/>
        <v>faith</v>
      </c>
      <c r="S1700" s="12">
        <f t="shared" si="133"/>
        <v>42796.207870370374</v>
      </c>
      <c r="T1700" s="12">
        <f t="shared" si="134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7">
        <f t="shared" si="130"/>
        <v>4.2311459353574925</v>
      </c>
      <c r="P1701" s="8">
        <f>(E1701/L1701)</f>
        <v>54</v>
      </c>
      <c r="Q1701" t="str">
        <f t="shared" si="131"/>
        <v>music</v>
      </c>
      <c r="R1701" t="str">
        <f t="shared" si="132"/>
        <v>faith</v>
      </c>
      <c r="S1701" s="12">
        <f t="shared" si="133"/>
        <v>42806.863946759258</v>
      </c>
      <c r="T1701" s="12">
        <f t="shared" si="134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7">
        <f t="shared" si="130"/>
        <v>26.06</v>
      </c>
      <c r="P1702" s="8">
        <f>(E1702/L1702)</f>
        <v>65.974683544303801</v>
      </c>
      <c r="Q1702" t="str">
        <f t="shared" si="131"/>
        <v>music</v>
      </c>
      <c r="R1702" t="str">
        <f t="shared" si="132"/>
        <v>faith</v>
      </c>
      <c r="S1702" s="12">
        <f t="shared" si="133"/>
        <v>42796.071643518517</v>
      </c>
      <c r="T1702" s="12">
        <f t="shared" si="134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7">
        <f t="shared" si="130"/>
        <v>0.19801980198019803</v>
      </c>
      <c r="P1703" s="8">
        <f>(E1703/L1703)</f>
        <v>5</v>
      </c>
      <c r="Q1703" t="str">
        <f t="shared" si="131"/>
        <v>music</v>
      </c>
      <c r="R1703" t="str">
        <f t="shared" si="132"/>
        <v>faith</v>
      </c>
      <c r="S1703" s="12">
        <f t="shared" si="133"/>
        <v>41989.664409722223</v>
      </c>
      <c r="T1703" s="12">
        <f t="shared" si="134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7">
        <f t="shared" si="130"/>
        <v>6.0606060606060606E-3</v>
      </c>
      <c r="P1704" s="8">
        <f>(E1704/L1704)</f>
        <v>1</v>
      </c>
      <c r="Q1704" t="str">
        <f t="shared" si="131"/>
        <v>music</v>
      </c>
      <c r="R1704" t="str">
        <f t="shared" si="132"/>
        <v>faith</v>
      </c>
      <c r="S1704" s="12">
        <f t="shared" si="133"/>
        <v>42063.869791666672</v>
      </c>
      <c r="T1704" s="12">
        <f t="shared" si="134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7">
        <f t="shared" si="130"/>
        <v>1.02</v>
      </c>
      <c r="P1705" s="8">
        <f>(E1705/L1705)</f>
        <v>25.5</v>
      </c>
      <c r="Q1705" t="str">
        <f t="shared" si="131"/>
        <v>music</v>
      </c>
      <c r="R1705" t="str">
        <f t="shared" si="132"/>
        <v>faith</v>
      </c>
      <c r="S1705" s="12">
        <f t="shared" si="133"/>
        <v>42187.281678240746</v>
      </c>
      <c r="T1705" s="12">
        <f t="shared" si="134"/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7">
        <f t="shared" si="130"/>
        <v>65.100000000000009</v>
      </c>
      <c r="P1706" s="8">
        <f>(E1706/L1706)</f>
        <v>118.36363636363636</v>
      </c>
      <c r="Q1706" t="str">
        <f t="shared" si="131"/>
        <v>music</v>
      </c>
      <c r="R1706" t="str">
        <f t="shared" si="132"/>
        <v>faith</v>
      </c>
      <c r="S1706" s="12">
        <f t="shared" si="133"/>
        <v>42021.139733796299</v>
      </c>
      <c r="T1706" s="12">
        <f t="shared" si="134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7">
        <f t="shared" si="130"/>
        <v>0</v>
      </c>
      <c r="P1707" s="8" t="e">
        <f>(E1707/L1707)</f>
        <v>#DIV/0!</v>
      </c>
      <c r="Q1707" t="str">
        <f t="shared" si="131"/>
        <v>music</v>
      </c>
      <c r="R1707" t="str">
        <f t="shared" si="132"/>
        <v>faith</v>
      </c>
      <c r="S1707" s="12">
        <f t="shared" si="133"/>
        <v>42245.016736111109</v>
      </c>
      <c r="T1707" s="12">
        <f t="shared" si="134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7">
        <f t="shared" si="130"/>
        <v>0</v>
      </c>
      <c r="P1708" s="8" t="e">
        <f>(E1708/L1708)</f>
        <v>#DIV/0!</v>
      </c>
      <c r="Q1708" t="str">
        <f t="shared" si="131"/>
        <v>music</v>
      </c>
      <c r="R1708" t="str">
        <f t="shared" si="132"/>
        <v>faith</v>
      </c>
      <c r="S1708" s="12">
        <f t="shared" si="133"/>
        <v>42179.306388888886</v>
      </c>
      <c r="T1708" s="12">
        <f t="shared" si="134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7">
        <f t="shared" si="130"/>
        <v>9.74</v>
      </c>
      <c r="P1709" s="8">
        <f>(E1709/L1709)</f>
        <v>54.111111111111114</v>
      </c>
      <c r="Q1709" t="str">
        <f t="shared" si="131"/>
        <v>music</v>
      </c>
      <c r="R1709" t="str">
        <f t="shared" si="132"/>
        <v>faith</v>
      </c>
      <c r="S1709" s="12">
        <f t="shared" si="133"/>
        <v>42427.721006944441</v>
      </c>
      <c r="T1709" s="12">
        <f t="shared" si="134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7">
        <f t="shared" si="130"/>
        <v>0</v>
      </c>
      <c r="P1710" s="8" t="e">
        <f>(E1710/L1710)</f>
        <v>#DIV/0!</v>
      </c>
      <c r="Q1710" t="str">
        <f t="shared" si="131"/>
        <v>music</v>
      </c>
      <c r="R1710" t="str">
        <f t="shared" si="132"/>
        <v>faith</v>
      </c>
      <c r="S1710" s="12">
        <f t="shared" si="133"/>
        <v>42451.866967592592</v>
      </c>
      <c r="T1710" s="12">
        <f t="shared" si="134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7">
        <f t="shared" si="130"/>
        <v>4.8571428571428568</v>
      </c>
      <c r="P1711" s="8">
        <f>(E1711/L1711)</f>
        <v>21.25</v>
      </c>
      <c r="Q1711" t="str">
        <f t="shared" si="131"/>
        <v>music</v>
      </c>
      <c r="R1711" t="str">
        <f t="shared" si="132"/>
        <v>faith</v>
      </c>
      <c r="S1711" s="12">
        <f t="shared" si="133"/>
        <v>41841.56381944444</v>
      </c>
      <c r="T1711" s="12">
        <f t="shared" si="134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7">
        <f t="shared" si="130"/>
        <v>0.67999999999999994</v>
      </c>
      <c r="P1712" s="8">
        <f>(E1712/L1712)</f>
        <v>34</v>
      </c>
      <c r="Q1712" t="str">
        <f t="shared" si="131"/>
        <v>music</v>
      </c>
      <c r="R1712" t="str">
        <f t="shared" si="132"/>
        <v>faith</v>
      </c>
      <c r="S1712" s="12">
        <f t="shared" si="133"/>
        <v>42341.59129629629</v>
      </c>
      <c r="T1712" s="12">
        <f t="shared" si="134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7">
        <f t="shared" si="130"/>
        <v>10.5</v>
      </c>
      <c r="P1713" s="8">
        <f>(E1713/L1713)</f>
        <v>525</v>
      </c>
      <c r="Q1713" t="str">
        <f t="shared" si="131"/>
        <v>music</v>
      </c>
      <c r="R1713" t="str">
        <f t="shared" si="132"/>
        <v>faith</v>
      </c>
      <c r="S1713" s="12">
        <f t="shared" si="133"/>
        <v>41852.646226851852</v>
      </c>
      <c r="T1713" s="12">
        <f t="shared" si="134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7">
        <f t="shared" si="130"/>
        <v>0</v>
      </c>
      <c r="P1714" s="8" t="e">
        <f>(E1714/L1714)</f>
        <v>#DIV/0!</v>
      </c>
      <c r="Q1714" t="str">
        <f t="shared" si="131"/>
        <v>music</v>
      </c>
      <c r="R1714" t="str">
        <f t="shared" si="132"/>
        <v>faith</v>
      </c>
      <c r="S1714" s="12">
        <f t="shared" si="133"/>
        <v>42125.913807870369</v>
      </c>
      <c r="T1714" s="12">
        <f t="shared" si="134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7">
        <f t="shared" si="130"/>
        <v>1.6666666666666667</v>
      </c>
      <c r="P1715" s="8">
        <f>(E1715/L1715)</f>
        <v>50</v>
      </c>
      <c r="Q1715" t="str">
        <f t="shared" si="131"/>
        <v>music</v>
      </c>
      <c r="R1715" t="str">
        <f t="shared" si="132"/>
        <v>faith</v>
      </c>
      <c r="S1715" s="12">
        <f t="shared" si="133"/>
        <v>41887.801064814819</v>
      </c>
      <c r="T1715" s="12">
        <f t="shared" si="134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7">
        <f t="shared" si="130"/>
        <v>7.8680000000000003</v>
      </c>
      <c r="P1716" s="8">
        <f>(E1716/L1716)</f>
        <v>115.70588235294117</v>
      </c>
      <c r="Q1716" t="str">
        <f t="shared" si="131"/>
        <v>music</v>
      </c>
      <c r="R1716" t="str">
        <f t="shared" si="132"/>
        <v>faith</v>
      </c>
      <c r="S1716" s="12">
        <f t="shared" si="133"/>
        <v>42095.918530092589</v>
      </c>
      <c r="T1716" s="12">
        <f t="shared" si="134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7">
        <f t="shared" si="130"/>
        <v>0.22</v>
      </c>
      <c r="P1717" s="8">
        <f>(E1717/L1717)</f>
        <v>5.5</v>
      </c>
      <c r="Q1717" t="str">
        <f t="shared" si="131"/>
        <v>music</v>
      </c>
      <c r="R1717" t="str">
        <f t="shared" si="132"/>
        <v>faith</v>
      </c>
      <c r="S1717" s="12">
        <f t="shared" si="133"/>
        <v>42064.217418981483</v>
      </c>
      <c r="T1717" s="12">
        <f t="shared" si="134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7">
        <f t="shared" si="130"/>
        <v>7.5</v>
      </c>
      <c r="P1718" s="8">
        <f>(E1718/L1718)</f>
        <v>50</v>
      </c>
      <c r="Q1718" t="str">
        <f t="shared" si="131"/>
        <v>music</v>
      </c>
      <c r="R1718" t="str">
        <f t="shared" si="132"/>
        <v>faith</v>
      </c>
      <c r="S1718" s="12">
        <f t="shared" si="133"/>
        <v>42673.577534722222</v>
      </c>
      <c r="T1718" s="12">
        <f t="shared" si="134"/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7">
        <f t="shared" si="130"/>
        <v>42.725880551301685</v>
      </c>
      <c r="P1719" s="8">
        <f>(E1719/L1719)</f>
        <v>34.024390243902438</v>
      </c>
      <c r="Q1719" t="str">
        <f t="shared" si="131"/>
        <v>music</v>
      </c>
      <c r="R1719" t="str">
        <f t="shared" si="132"/>
        <v>faith</v>
      </c>
      <c r="S1719" s="12">
        <f t="shared" si="133"/>
        <v>42460.98192129629</v>
      </c>
      <c r="T1719" s="12">
        <f t="shared" si="134"/>
        <v>42481.166666666672</v>
      </c>
    </row>
    <row r="1720" spans="1:20" ht="15.75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7">
        <f t="shared" si="130"/>
        <v>0.2142857142857143</v>
      </c>
      <c r="P1720" s="8">
        <f>(E1720/L1720)</f>
        <v>37.5</v>
      </c>
      <c r="Q1720" t="str">
        <f t="shared" si="131"/>
        <v>music</v>
      </c>
      <c r="R1720" t="str">
        <f t="shared" si="132"/>
        <v>faith</v>
      </c>
      <c r="S1720" s="12">
        <f t="shared" si="133"/>
        <v>42460.610520833332</v>
      </c>
      <c r="T1720" s="12">
        <f t="shared" si="134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7">
        <f t="shared" si="130"/>
        <v>0.87500000000000011</v>
      </c>
      <c r="P1721" s="8">
        <f>(E1721/L1721)</f>
        <v>11.666666666666666</v>
      </c>
      <c r="Q1721" t="str">
        <f t="shared" si="131"/>
        <v>music</v>
      </c>
      <c r="R1721" t="str">
        <f t="shared" si="132"/>
        <v>faith</v>
      </c>
      <c r="S1721" s="12">
        <f t="shared" si="133"/>
        <v>41869.534618055557</v>
      </c>
      <c r="T1721" s="12">
        <f t="shared" si="134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7">
        <f t="shared" si="130"/>
        <v>5.625</v>
      </c>
      <c r="P1722" s="8">
        <f>(E1722/L1722)</f>
        <v>28.125</v>
      </c>
      <c r="Q1722" t="str">
        <f t="shared" si="131"/>
        <v>music</v>
      </c>
      <c r="R1722" t="str">
        <f t="shared" si="132"/>
        <v>faith</v>
      </c>
      <c r="S1722" s="12">
        <f t="shared" si="133"/>
        <v>41922.783229166671</v>
      </c>
      <c r="T1722" s="12">
        <f t="shared" si="134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7">
        <f t="shared" si="130"/>
        <v>0</v>
      </c>
      <c r="P1723" s="8" t="e">
        <f>(E1723/L1723)</f>
        <v>#DIV/0!</v>
      </c>
      <c r="Q1723" t="str">
        <f t="shared" si="131"/>
        <v>music</v>
      </c>
      <c r="R1723" t="str">
        <f t="shared" si="132"/>
        <v>faith</v>
      </c>
      <c r="S1723" s="12">
        <f t="shared" si="133"/>
        <v>42319.461377314816</v>
      </c>
      <c r="T1723" s="12">
        <f t="shared" si="134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7">
        <f t="shared" si="130"/>
        <v>3.4722222222222224E-2</v>
      </c>
      <c r="P1724" s="8">
        <f>(E1724/L1724)</f>
        <v>1</v>
      </c>
      <c r="Q1724" t="str">
        <f t="shared" si="131"/>
        <v>music</v>
      </c>
      <c r="R1724" t="str">
        <f t="shared" si="132"/>
        <v>faith</v>
      </c>
      <c r="S1724" s="12">
        <f t="shared" si="133"/>
        <v>42425.960983796293</v>
      </c>
      <c r="T1724" s="12">
        <f t="shared" si="134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7">
        <f t="shared" si="130"/>
        <v>6.5</v>
      </c>
      <c r="P1725" s="8">
        <f>(E1725/L1725)</f>
        <v>216.66666666666666</v>
      </c>
      <c r="Q1725" t="str">
        <f t="shared" si="131"/>
        <v>music</v>
      </c>
      <c r="R1725" t="str">
        <f t="shared" si="132"/>
        <v>faith</v>
      </c>
      <c r="S1725" s="12">
        <f t="shared" si="133"/>
        <v>42129.82540509259</v>
      </c>
      <c r="T1725" s="12">
        <f t="shared" si="134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7">
        <f t="shared" si="130"/>
        <v>0.58333333333333337</v>
      </c>
      <c r="P1726" s="8">
        <f>(E1726/L1726)</f>
        <v>8.75</v>
      </c>
      <c r="Q1726" t="str">
        <f t="shared" si="131"/>
        <v>music</v>
      </c>
      <c r="R1726" t="str">
        <f t="shared" si="132"/>
        <v>faith</v>
      </c>
      <c r="S1726" s="12">
        <f t="shared" si="133"/>
        <v>41912.932430555556</v>
      </c>
      <c r="T1726" s="12">
        <f t="shared" si="134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7">
        <f t="shared" si="130"/>
        <v>10.181818181818182</v>
      </c>
      <c r="P1727" s="8">
        <f>(E1727/L1727)</f>
        <v>62.222222222222221</v>
      </c>
      <c r="Q1727" t="str">
        <f t="shared" si="131"/>
        <v>music</v>
      </c>
      <c r="R1727" t="str">
        <f t="shared" si="132"/>
        <v>faith</v>
      </c>
      <c r="S1727" s="12">
        <f t="shared" si="133"/>
        <v>41845.968159722222</v>
      </c>
      <c r="T1727" s="12">
        <f t="shared" si="134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7">
        <f t="shared" si="130"/>
        <v>33.784615384615385</v>
      </c>
      <c r="P1728" s="8">
        <f>(E1728/L1728)</f>
        <v>137.25</v>
      </c>
      <c r="Q1728" t="str">
        <f t="shared" si="131"/>
        <v>music</v>
      </c>
      <c r="R1728" t="str">
        <f t="shared" si="132"/>
        <v>faith</v>
      </c>
      <c r="S1728" s="12">
        <f t="shared" si="133"/>
        <v>41788.919722222221</v>
      </c>
      <c r="T1728" s="12">
        <f t="shared" si="134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7">
        <f t="shared" si="130"/>
        <v>3.3333333333333333E-2</v>
      </c>
      <c r="P1729" s="8">
        <f>(E1729/L1729)</f>
        <v>1</v>
      </c>
      <c r="Q1729" t="str">
        <f t="shared" si="131"/>
        <v>music</v>
      </c>
      <c r="R1729" t="str">
        <f t="shared" si="132"/>
        <v>faith</v>
      </c>
      <c r="S1729" s="12">
        <f t="shared" si="133"/>
        <v>42044.927974537044</v>
      </c>
      <c r="T1729" s="12">
        <f t="shared" si="134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7">
        <f t="shared" si="130"/>
        <v>68.400000000000006</v>
      </c>
      <c r="P1730" s="8">
        <f>(E1730/L1730)</f>
        <v>122.14285714285714</v>
      </c>
      <c r="Q1730" t="str">
        <f t="shared" si="131"/>
        <v>music</v>
      </c>
      <c r="R1730" t="str">
        <f t="shared" si="132"/>
        <v>faith</v>
      </c>
      <c r="S1730" s="12">
        <f t="shared" si="133"/>
        <v>42268.625856481478</v>
      </c>
      <c r="T1730" s="12">
        <f t="shared" si="134"/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7">
        <f t="shared" ref="O1731:O1794" si="135">((E1731/D1731)*100)</f>
        <v>0</v>
      </c>
      <c r="P1731" s="8" t="e">
        <f>(E1731/L1731)</f>
        <v>#DIV/0!</v>
      </c>
      <c r="Q1731" t="str">
        <f t="shared" ref="Q1731:Q1794" si="136">LEFT(N1731,FIND("/",N1731)-1)</f>
        <v>music</v>
      </c>
      <c r="R1731" t="str">
        <f t="shared" ref="R1731:R1794" si="137">RIGHT(N1731,LEN(N1731)-FIND("/",N1731))</f>
        <v>faith</v>
      </c>
      <c r="S1731" s="12">
        <f t="shared" ref="S1731:S1794" si="138">(((J1731/60)/60)/24)+DATE(1970,1,1)</f>
        <v>42471.052152777775</v>
      </c>
      <c r="T1731" s="12">
        <f t="shared" ref="T1731:T1794" si="139">(((I1731/60)/60)/24)+DATE(1970,1,1)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7">
        <f t="shared" si="135"/>
        <v>0</v>
      </c>
      <c r="P1732" s="8" t="e">
        <f>(E1732/L1732)</f>
        <v>#DIV/0!</v>
      </c>
      <c r="Q1732" t="str">
        <f t="shared" si="136"/>
        <v>music</v>
      </c>
      <c r="R1732" t="str">
        <f t="shared" si="137"/>
        <v>faith</v>
      </c>
      <c r="S1732" s="12">
        <f t="shared" si="138"/>
        <v>42272.087766203709</v>
      </c>
      <c r="T1732" s="12">
        <f t="shared" si="139"/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7">
        <f t="shared" si="135"/>
        <v>0</v>
      </c>
      <c r="P1733" s="8" t="e">
        <f>(E1733/L1733)</f>
        <v>#DIV/0!</v>
      </c>
      <c r="Q1733" t="str">
        <f t="shared" si="136"/>
        <v>music</v>
      </c>
      <c r="R1733" t="str">
        <f t="shared" si="137"/>
        <v>faith</v>
      </c>
      <c r="S1733" s="12">
        <f t="shared" si="138"/>
        <v>42152.906851851847</v>
      </c>
      <c r="T1733" s="12">
        <f t="shared" si="139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7">
        <f t="shared" si="135"/>
        <v>0</v>
      </c>
      <c r="P1734" s="8" t="e">
        <f>(E1734/L1734)</f>
        <v>#DIV/0!</v>
      </c>
      <c r="Q1734" t="str">
        <f t="shared" si="136"/>
        <v>music</v>
      </c>
      <c r="R1734" t="str">
        <f t="shared" si="137"/>
        <v>faith</v>
      </c>
      <c r="S1734" s="12">
        <f t="shared" si="138"/>
        <v>42325.683807870373</v>
      </c>
      <c r="T1734" s="12">
        <f t="shared" si="139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7">
        <f t="shared" si="135"/>
        <v>0</v>
      </c>
      <c r="P1735" s="8" t="e">
        <f>(E1735/L1735)</f>
        <v>#DIV/0!</v>
      </c>
      <c r="Q1735" t="str">
        <f t="shared" si="136"/>
        <v>music</v>
      </c>
      <c r="R1735" t="str">
        <f t="shared" si="137"/>
        <v>faith</v>
      </c>
      <c r="S1735" s="12">
        <f t="shared" si="138"/>
        <v>42614.675625000003</v>
      </c>
      <c r="T1735" s="12">
        <f t="shared" si="139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7">
        <f t="shared" si="135"/>
        <v>2.2222222222222223E-2</v>
      </c>
      <c r="P1736" s="8">
        <f>(E1736/L1736)</f>
        <v>1</v>
      </c>
      <c r="Q1736" t="str">
        <f t="shared" si="136"/>
        <v>music</v>
      </c>
      <c r="R1736" t="str">
        <f t="shared" si="137"/>
        <v>faith</v>
      </c>
      <c r="S1736" s="12">
        <f t="shared" si="138"/>
        <v>42102.036527777775</v>
      </c>
      <c r="T1736" s="12">
        <f t="shared" si="139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7">
        <f t="shared" si="135"/>
        <v>11</v>
      </c>
      <c r="P1737" s="8">
        <f>(E1737/L1737)</f>
        <v>55</v>
      </c>
      <c r="Q1737" t="str">
        <f t="shared" si="136"/>
        <v>music</v>
      </c>
      <c r="R1737" t="str">
        <f t="shared" si="137"/>
        <v>faith</v>
      </c>
      <c r="S1737" s="12">
        <f t="shared" si="138"/>
        <v>42559.814178240747</v>
      </c>
      <c r="T1737" s="12">
        <f t="shared" si="139"/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7">
        <f t="shared" si="135"/>
        <v>0.73333333333333328</v>
      </c>
      <c r="P1738" s="8">
        <f>(E1738/L1738)</f>
        <v>22</v>
      </c>
      <c r="Q1738" t="str">
        <f t="shared" si="136"/>
        <v>music</v>
      </c>
      <c r="R1738" t="str">
        <f t="shared" si="137"/>
        <v>faith</v>
      </c>
      <c r="S1738" s="12">
        <f t="shared" si="138"/>
        <v>42286.861493055556</v>
      </c>
      <c r="T1738" s="12">
        <f t="shared" si="139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7">
        <f t="shared" si="135"/>
        <v>21.25</v>
      </c>
      <c r="P1739" s="8">
        <f>(E1739/L1739)</f>
        <v>56.666666666666664</v>
      </c>
      <c r="Q1739" t="str">
        <f t="shared" si="136"/>
        <v>music</v>
      </c>
      <c r="R1739" t="str">
        <f t="shared" si="137"/>
        <v>faith</v>
      </c>
      <c r="S1739" s="12">
        <f t="shared" si="138"/>
        <v>42175.948981481488</v>
      </c>
      <c r="T1739" s="12">
        <f t="shared" si="139"/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7">
        <f t="shared" si="135"/>
        <v>0.4</v>
      </c>
      <c r="P1740" s="8">
        <f>(E1740/L1740)</f>
        <v>20</v>
      </c>
      <c r="Q1740" t="str">
        <f t="shared" si="136"/>
        <v>music</v>
      </c>
      <c r="R1740" t="str">
        <f t="shared" si="137"/>
        <v>faith</v>
      </c>
      <c r="S1740" s="12">
        <f t="shared" si="138"/>
        <v>41884.874328703707</v>
      </c>
      <c r="T1740" s="12">
        <f t="shared" si="139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7">
        <f t="shared" si="135"/>
        <v>0.1</v>
      </c>
      <c r="P1741" s="8">
        <f>(E1741/L1741)</f>
        <v>1</v>
      </c>
      <c r="Q1741" t="str">
        <f t="shared" si="136"/>
        <v>music</v>
      </c>
      <c r="R1741" t="str">
        <f t="shared" si="137"/>
        <v>faith</v>
      </c>
      <c r="S1741" s="12">
        <f t="shared" si="138"/>
        <v>42435.874212962968</v>
      </c>
      <c r="T1741" s="12">
        <f t="shared" si="139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7">
        <f t="shared" si="135"/>
        <v>0</v>
      </c>
      <c r="P1742" s="8" t="e">
        <f>(E1742/L1742)</f>
        <v>#DIV/0!</v>
      </c>
      <c r="Q1742" t="str">
        <f t="shared" si="136"/>
        <v>music</v>
      </c>
      <c r="R1742" t="str">
        <f t="shared" si="137"/>
        <v>faith</v>
      </c>
      <c r="S1742" s="12">
        <f t="shared" si="138"/>
        <v>42171.817384259266</v>
      </c>
      <c r="T1742" s="12">
        <f t="shared" si="139"/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7">
        <f t="shared" si="135"/>
        <v>110.83333333333334</v>
      </c>
      <c r="P1743" s="8">
        <f>(E1743/L1743)</f>
        <v>25.576923076923077</v>
      </c>
      <c r="Q1743" t="str">
        <f t="shared" si="136"/>
        <v>photography</v>
      </c>
      <c r="R1743" t="str">
        <f t="shared" si="137"/>
        <v>photobooks</v>
      </c>
      <c r="S1743" s="12">
        <f t="shared" si="138"/>
        <v>42120.628136574072</v>
      </c>
      <c r="T1743" s="12">
        <f t="shared" si="139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7">
        <f t="shared" si="135"/>
        <v>108.74999999999999</v>
      </c>
      <c r="P1744" s="8">
        <f>(E1744/L1744)</f>
        <v>63.970588235294116</v>
      </c>
      <c r="Q1744" t="str">
        <f t="shared" si="136"/>
        <v>photography</v>
      </c>
      <c r="R1744" t="str">
        <f t="shared" si="137"/>
        <v>photobooks</v>
      </c>
      <c r="S1744" s="12">
        <f t="shared" si="138"/>
        <v>42710.876967592587</v>
      </c>
      <c r="T1744" s="12">
        <f t="shared" si="139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7">
        <f t="shared" si="135"/>
        <v>100.41666666666667</v>
      </c>
      <c r="P1745" s="8">
        <f>(E1745/L1745)</f>
        <v>89.925373134328353</v>
      </c>
      <c r="Q1745" t="str">
        <f t="shared" si="136"/>
        <v>photography</v>
      </c>
      <c r="R1745" t="str">
        <f t="shared" si="137"/>
        <v>photobooks</v>
      </c>
      <c r="S1745" s="12">
        <f t="shared" si="138"/>
        <v>42586.925636574073</v>
      </c>
      <c r="T1745" s="12">
        <f t="shared" si="139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7">
        <f t="shared" si="135"/>
        <v>118.45454545454545</v>
      </c>
      <c r="P1746" s="8">
        <f>(E1746/L1746)</f>
        <v>93.071428571428569</v>
      </c>
      <c r="Q1746" t="str">
        <f t="shared" si="136"/>
        <v>photography</v>
      </c>
      <c r="R1746" t="str">
        <f t="shared" si="137"/>
        <v>photobooks</v>
      </c>
      <c r="S1746" s="12">
        <f t="shared" si="138"/>
        <v>42026.605057870373</v>
      </c>
      <c r="T1746" s="12">
        <f t="shared" si="139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7">
        <f t="shared" si="135"/>
        <v>114.01428571428571</v>
      </c>
      <c r="P1747" s="8">
        <f>(E1747/L1747)</f>
        <v>89.674157303370791</v>
      </c>
      <c r="Q1747" t="str">
        <f t="shared" si="136"/>
        <v>photography</v>
      </c>
      <c r="R1747" t="str">
        <f t="shared" si="137"/>
        <v>photobooks</v>
      </c>
      <c r="S1747" s="12">
        <f t="shared" si="138"/>
        <v>42690.259699074071</v>
      </c>
      <c r="T1747" s="12">
        <f t="shared" si="139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7">
        <f t="shared" si="135"/>
        <v>148.10000000000002</v>
      </c>
      <c r="P1748" s="8">
        <f>(E1748/L1748)</f>
        <v>207.61682242990653</v>
      </c>
      <c r="Q1748" t="str">
        <f t="shared" si="136"/>
        <v>photography</v>
      </c>
      <c r="R1748" t="str">
        <f t="shared" si="137"/>
        <v>photobooks</v>
      </c>
      <c r="S1748" s="12">
        <f t="shared" si="138"/>
        <v>42668.176701388889</v>
      </c>
      <c r="T1748" s="12">
        <f t="shared" si="139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7">
        <f t="shared" si="135"/>
        <v>104.95555555555556</v>
      </c>
      <c r="P1749" s="8">
        <f>(E1749/L1749)</f>
        <v>59.408805031446541</v>
      </c>
      <c r="Q1749" t="str">
        <f t="shared" si="136"/>
        <v>photography</v>
      </c>
      <c r="R1749" t="str">
        <f t="shared" si="137"/>
        <v>photobooks</v>
      </c>
      <c r="S1749" s="12">
        <f t="shared" si="138"/>
        <v>42292.435532407413</v>
      </c>
      <c r="T1749" s="12">
        <f t="shared" si="139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7">
        <f t="shared" si="135"/>
        <v>129.94800000000001</v>
      </c>
      <c r="P1750" s="8">
        <f>(E1750/L1750)</f>
        <v>358.97237569060775</v>
      </c>
      <c r="Q1750" t="str">
        <f t="shared" si="136"/>
        <v>photography</v>
      </c>
      <c r="R1750" t="str">
        <f t="shared" si="137"/>
        <v>photobooks</v>
      </c>
      <c r="S1750" s="12">
        <f t="shared" si="138"/>
        <v>42219.950729166667</v>
      </c>
      <c r="T1750" s="12">
        <f t="shared" si="139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7">
        <f t="shared" si="135"/>
        <v>123.48756218905473</v>
      </c>
      <c r="P1751" s="8">
        <f>(E1751/L1751)</f>
        <v>94.736641221374043</v>
      </c>
      <c r="Q1751" t="str">
        <f t="shared" si="136"/>
        <v>photography</v>
      </c>
      <c r="R1751" t="str">
        <f t="shared" si="137"/>
        <v>photobooks</v>
      </c>
      <c r="S1751" s="12">
        <f t="shared" si="138"/>
        <v>42758.975937499999</v>
      </c>
      <c r="T1751" s="12">
        <f t="shared" si="139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7">
        <f t="shared" si="135"/>
        <v>201.62</v>
      </c>
      <c r="P1752" s="8">
        <f>(E1752/L1752)</f>
        <v>80.647999999999996</v>
      </c>
      <c r="Q1752" t="str">
        <f t="shared" si="136"/>
        <v>photography</v>
      </c>
      <c r="R1752" t="str">
        <f t="shared" si="137"/>
        <v>photobooks</v>
      </c>
      <c r="S1752" s="12">
        <f t="shared" si="138"/>
        <v>42454.836851851855</v>
      </c>
      <c r="T1752" s="12">
        <f t="shared" si="139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7">
        <f t="shared" si="135"/>
        <v>102.89999999999999</v>
      </c>
      <c r="P1753" s="8">
        <f>(E1753/L1753)</f>
        <v>168.68852459016392</v>
      </c>
      <c r="Q1753" t="str">
        <f t="shared" si="136"/>
        <v>photography</v>
      </c>
      <c r="R1753" t="str">
        <f t="shared" si="137"/>
        <v>photobooks</v>
      </c>
      <c r="S1753" s="12">
        <f t="shared" si="138"/>
        <v>42052.7815162037</v>
      </c>
      <c r="T1753" s="12">
        <f t="shared" si="139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7">
        <f t="shared" si="135"/>
        <v>260.16666666666663</v>
      </c>
      <c r="P1754" s="8">
        <f>(E1754/L1754)</f>
        <v>34.68888888888889</v>
      </c>
      <c r="Q1754" t="str">
        <f t="shared" si="136"/>
        <v>photography</v>
      </c>
      <c r="R1754" t="str">
        <f t="shared" si="137"/>
        <v>photobooks</v>
      </c>
      <c r="S1754" s="12">
        <f t="shared" si="138"/>
        <v>42627.253263888888</v>
      </c>
      <c r="T1754" s="12">
        <f t="shared" si="139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7">
        <f t="shared" si="135"/>
        <v>108</v>
      </c>
      <c r="P1755" s="8">
        <f>(E1755/L1755)</f>
        <v>462.85714285714283</v>
      </c>
      <c r="Q1755" t="str">
        <f t="shared" si="136"/>
        <v>photography</v>
      </c>
      <c r="R1755" t="str">
        <f t="shared" si="137"/>
        <v>photobooks</v>
      </c>
      <c r="S1755" s="12">
        <f t="shared" si="138"/>
        <v>42420.74962962963</v>
      </c>
      <c r="T1755" s="12">
        <f t="shared" si="139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7">
        <f t="shared" si="135"/>
        <v>110.52941176470587</v>
      </c>
      <c r="P1756" s="8">
        <f>(E1756/L1756)</f>
        <v>104.38888888888889</v>
      </c>
      <c r="Q1756" t="str">
        <f t="shared" si="136"/>
        <v>photography</v>
      </c>
      <c r="R1756" t="str">
        <f t="shared" si="137"/>
        <v>photobooks</v>
      </c>
      <c r="S1756" s="12">
        <f t="shared" si="138"/>
        <v>42067.876770833333</v>
      </c>
      <c r="T1756" s="12">
        <f t="shared" si="139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7">
        <f t="shared" si="135"/>
        <v>120</v>
      </c>
      <c r="P1757" s="8">
        <f>(E1757/L1757)</f>
        <v>7.5</v>
      </c>
      <c r="Q1757" t="str">
        <f t="shared" si="136"/>
        <v>photography</v>
      </c>
      <c r="R1757" t="str">
        <f t="shared" si="137"/>
        <v>photobooks</v>
      </c>
      <c r="S1757" s="12">
        <f t="shared" si="138"/>
        <v>42252.788900462961</v>
      </c>
      <c r="T1757" s="12">
        <f t="shared" si="139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7">
        <f t="shared" si="135"/>
        <v>102.82909090909091</v>
      </c>
      <c r="P1758" s="8">
        <f>(E1758/L1758)</f>
        <v>47.13</v>
      </c>
      <c r="Q1758" t="str">
        <f t="shared" si="136"/>
        <v>photography</v>
      </c>
      <c r="R1758" t="str">
        <f t="shared" si="137"/>
        <v>photobooks</v>
      </c>
      <c r="S1758" s="12">
        <f t="shared" si="138"/>
        <v>42571.167465277773</v>
      </c>
      <c r="T1758" s="12">
        <f t="shared" si="139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7">
        <f t="shared" si="135"/>
        <v>115.99999999999999</v>
      </c>
      <c r="P1759" s="8">
        <f>(E1759/L1759)</f>
        <v>414.28571428571428</v>
      </c>
      <c r="Q1759" t="str">
        <f t="shared" si="136"/>
        <v>photography</v>
      </c>
      <c r="R1759" t="str">
        <f t="shared" si="137"/>
        <v>photobooks</v>
      </c>
      <c r="S1759" s="12">
        <f t="shared" si="138"/>
        <v>42733.827349537038</v>
      </c>
      <c r="T1759" s="12">
        <f t="shared" si="139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7">
        <f t="shared" si="135"/>
        <v>114.7</v>
      </c>
      <c r="P1760" s="8">
        <f>(E1760/L1760)</f>
        <v>42.481481481481481</v>
      </c>
      <c r="Q1760" t="str">
        <f t="shared" si="136"/>
        <v>photography</v>
      </c>
      <c r="R1760" t="str">
        <f t="shared" si="137"/>
        <v>photobooks</v>
      </c>
      <c r="S1760" s="12">
        <f t="shared" si="138"/>
        <v>42505.955925925926</v>
      </c>
      <c r="T1760" s="12">
        <f t="shared" si="139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7">
        <f t="shared" si="135"/>
        <v>106.60000000000001</v>
      </c>
      <c r="P1761" s="8">
        <f>(E1761/L1761)</f>
        <v>108.77551020408163</v>
      </c>
      <c r="Q1761" t="str">
        <f t="shared" si="136"/>
        <v>photography</v>
      </c>
      <c r="R1761" t="str">
        <f t="shared" si="137"/>
        <v>photobooks</v>
      </c>
      <c r="S1761" s="12">
        <f t="shared" si="138"/>
        <v>42068.829039351855</v>
      </c>
      <c r="T1761" s="12">
        <f t="shared" si="139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7">
        <f t="shared" si="135"/>
        <v>165.44</v>
      </c>
      <c r="P1762" s="8">
        <f>(E1762/L1762)</f>
        <v>81.098039215686271</v>
      </c>
      <c r="Q1762" t="str">
        <f t="shared" si="136"/>
        <v>photography</v>
      </c>
      <c r="R1762" t="str">
        <f t="shared" si="137"/>
        <v>photobooks</v>
      </c>
      <c r="S1762" s="12">
        <f t="shared" si="138"/>
        <v>42405.67260416667</v>
      </c>
      <c r="T1762" s="12">
        <f t="shared" si="139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7">
        <f t="shared" si="135"/>
        <v>155</v>
      </c>
      <c r="P1763" s="8">
        <f>(E1763/L1763)</f>
        <v>51.666666666666664</v>
      </c>
      <c r="Q1763" t="str">
        <f t="shared" si="136"/>
        <v>photography</v>
      </c>
      <c r="R1763" t="str">
        <f t="shared" si="137"/>
        <v>photobooks</v>
      </c>
      <c r="S1763" s="12">
        <f t="shared" si="138"/>
        <v>42209.567824074074</v>
      </c>
      <c r="T1763" s="12">
        <f t="shared" si="139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7">
        <f t="shared" si="135"/>
        <v>885</v>
      </c>
      <c r="P1764" s="8">
        <f>(E1764/L1764)</f>
        <v>35.4</v>
      </c>
      <c r="Q1764" t="str">
        <f t="shared" si="136"/>
        <v>photography</v>
      </c>
      <c r="R1764" t="str">
        <f t="shared" si="137"/>
        <v>photobooks</v>
      </c>
      <c r="S1764" s="12">
        <f t="shared" si="138"/>
        <v>42410.982002314813</v>
      </c>
      <c r="T1764" s="12">
        <f t="shared" si="139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7">
        <f t="shared" si="135"/>
        <v>101.90833333333333</v>
      </c>
      <c r="P1765" s="8">
        <f>(E1765/L1765)</f>
        <v>103.63559322033899</v>
      </c>
      <c r="Q1765" t="str">
        <f t="shared" si="136"/>
        <v>photography</v>
      </c>
      <c r="R1765" t="str">
        <f t="shared" si="137"/>
        <v>photobooks</v>
      </c>
      <c r="S1765" s="12">
        <f t="shared" si="138"/>
        <v>42636.868518518517</v>
      </c>
      <c r="T1765" s="12">
        <f t="shared" si="139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7">
        <f t="shared" si="135"/>
        <v>19.600000000000001</v>
      </c>
      <c r="P1766" s="8">
        <f>(E1766/L1766)</f>
        <v>55.282051282051285</v>
      </c>
      <c r="Q1766" t="str">
        <f t="shared" si="136"/>
        <v>photography</v>
      </c>
      <c r="R1766" t="str">
        <f t="shared" si="137"/>
        <v>photobooks</v>
      </c>
      <c r="S1766" s="12">
        <f t="shared" si="138"/>
        <v>41825.485868055555</v>
      </c>
      <c r="T1766" s="12">
        <f t="shared" si="139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7">
        <f t="shared" si="135"/>
        <v>59.467839999999995</v>
      </c>
      <c r="P1767" s="8">
        <f>(E1767/L1767)</f>
        <v>72.16970873786407</v>
      </c>
      <c r="Q1767" t="str">
        <f t="shared" si="136"/>
        <v>photography</v>
      </c>
      <c r="R1767" t="str">
        <f t="shared" si="137"/>
        <v>photobooks</v>
      </c>
      <c r="S1767" s="12">
        <f t="shared" si="138"/>
        <v>41834.980462962965</v>
      </c>
      <c r="T1767" s="12">
        <f t="shared" si="139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7">
        <f t="shared" si="135"/>
        <v>0</v>
      </c>
      <c r="P1768" s="8" t="e">
        <f>(E1768/L1768)</f>
        <v>#DIV/0!</v>
      </c>
      <c r="Q1768" t="str">
        <f t="shared" si="136"/>
        <v>photography</v>
      </c>
      <c r="R1768" t="str">
        <f t="shared" si="137"/>
        <v>photobooks</v>
      </c>
      <c r="S1768" s="12">
        <f t="shared" si="138"/>
        <v>41855.859814814816</v>
      </c>
      <c r="T1768" s="12">
        <f t="shared" si="139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7">
        <f t="shared" si="135"/>
        <v>45.72</v>
      </c>
      <c r="P1769" s="8">
        <f>(E1769/L1769)</f>
        <v>58.615384615384613</v>
      </c>
      <c r="Q1769" t="str">
        <f t="shared" si="136"/>
        <v>photography</v>
      </c>
      <c r="R1769" t="str">
        <f t="shared" si="137"/>
        <v>photobooks</v>
      </c>
      <c r="S1769" s="12">
        <f t="shared" si="138"/>
        <v>41824.658379629633</v>
      </c>
      <c r="T1769" s="12">
        <f t="shared" si="139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7">
        <f t="shared" si="135"/>
        <v>3.74</v>
      </c>
      <c r="P1770" s="8">
        <f>(E1770/L1770)</f>
        <v>12.466666666666667</v>
      </c>
      <c r="Q1770" t="str">
        <f t="shared" si="136"/>
        <v>photography</v>
      </c>
      <c r="R1770" t="str">
        <f t="shared" si="137"/>
        <v>photobooks</v>
      </c>
      <c r="S1770" s="12">
        <f t="shared" si="138"/>
        <v>41849.560694444444</v>
      </c>
      <c r="T1770" s="12">
        <f t="shared" si="139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7">
        <f t="shared" si="135"/>
        <v>2.7025000000000001</v>
      </c>
      <c r="P1771" s="8">
        <f>(E1771/L1771)</f>
        <v>49.136363636363633</v>
      </c>
      <c r="Q1771" t="str">
        <f t="shared" si="136"/>
        <v>photography</v>
      </c>
      <c r="R1771" t="str">
        <f t="shared" si="137"/>
        <v>photobooks</v>
      </c>
      <c r="S1771" s="12">
        <f t="shared" si="138"/>
        <v>41987.818969907406</v>
      </c>
      <c r="T1771" s="12">
        <f t="shared" si="139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7">
        <f t="shared" si="135"/>
        <v>56.51428571428572</v>
      </c>
      <c r="P1772" s="8">
        <f>(E1772/L1772)</f>
        <v>150.5</v>
      </c>
      <c r="Q1772" t="str">
        <f t="shared" si="136"/>
        <v>photography</v>
      </c>
      <c r="R1772" t="str">
        <f t="shared" si="137"/>
        <v>photobooks</v>
      </c>
      <c r="S1772" s="12">
        <f t="shared" si="138"/>
        <v>41891.780023148152</v>
      </c>
      <c r="T1772" s="12">
        <f t="shared" si="139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7">
        <f t="shared" si="135"/>
        <v>21.30952380952381</v>
      </c>
      <c r="P1773" s="8">
        <f>(E1773/L1773)</f>
        <v>35.799999999999997</v>
      </c>
      <c r="Q1773" t="str">
        <f t="shared" si="136"/>
        <v>photography</v>
      </c>
      <c r="R1773" t="str">
        <f t="shared" si="137"/>
        <v>photobooks</v>
      </c>
      <c r="S1773" s="12">
        <f t="shared" si="138"/>
        <v>41905.979629629634</v>
      </c>
      <c r="T1773" s="12">
        <f t="shared" si="139"/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7">
        <f t="shared" si="135"/>
        <v>15.6</v>
      </c>
      <c r="P1774" s="8">
        <f>(E1774/L1774)</f>
        <v>45.157894736842103</v>
      </c>
      <c r="Q1774" t="str">
        <f t="shared" si="136"/>
        <v>photography</v>
      </c>
      <c r="R1774" t="str">
        <f t="shared" si="137"/>
        <v>photobooks</v>
      </c>
      <c r="S1774" s="12">
        <f t="shared" si="138"/>
        <v>41766.718009259261</v>
      </c>
      <c r="T1774" s="12">
        <f t="shared" si="139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7">
        <f t="shared" si="135"/>
        <v>6.2566666666666677</v>
      </c>
      <c r="P1775" s="8">
        <f>(E1775/L1775)</f>
        <v>98.78947368421052</v>
      </c>
      <c r="Q1775" t="str">
        <f t="shared" si="136"/>
        <v>photography</v>
      </c>
      <c r="R1775" t="str">
        <f t="shared" si="137"/>
        <v>photobooks</v>
      </c>
      <c r="S1775" s="12">
        <f t="shared" si="138"/>
        <v>41978.760393518518</v>
      </c>
      <c r="T1775" s="12">
        <f t="shared" si="139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7">
        <f t="shared" si="135"/>
        <v>45.92</v>
      </c>
      <c r="P1776" s="8">
        <f>(E1776/L1776)</f>
        <v>88.307692307692307</v>
      </c>
      <c r="Q1776" t="str">
        <f t="shared" si="136"/>
        <v>photography</v>
      </c>
      <c r="R1776" t="str">
        <f t="shared" si="137"/>
        <v>photobooks</v>
      </c>
      <c r="S1776" s="12">
        <f t="shared" si="138"/>
        <v>41930.218657407408</v>
      </c>
      <c r="T1776" s="12">
        <f t="shared" si="139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7">
        <f t="shared" si="135"/>
        <v>65.101538461538468</v>
      </c>
      <c r="P1777" s="8">
        <f>(E1777/L1777)</f>
        <v>170.62903225806451</v>
      </c>
      <c r="Q1777" t="str">
        <f t="shared" si="136"/>
        <v>photography</v>
      </c>
      <c r="R1777" t="str">
        <f t="shared" si="137"/>
        <v>photobooks</v>
      </c>
      <c r="S1777" s="12">
        <f t="shared" si="138"/>
        <v>41891.976388888892</v>
      </c>
      <c r="T1777" s="12">
        <f t="shared" si="139"/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7">
        <f t="shared" si="135"/>
        <v>6.7</v>
      </c>
      <c r="P1778" s="8">
        <f>(E1778/L1778)</f>
        <v>83.75</v>
      </c>
      <c r="Q1778" t="str">
        <f t="shared" si="136"/>
        <v>photography</v>
      </c>
      <c r="R1778" t="str">
        <f t="shared" si="137"/>
        <v>photobooks</v>
      </c>
      <c r="S1778" s="12">
        <f t="shared" si="138"/>
        <v>41905.95684027778</v>
      </c>
      <c r="T1778" s="12">
        <f t="shared" si="139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7">
        <f t="shared" si="135"/>
        <v>13.5625</v>
      </c>
      <c r="P1779" s="8">
        <f>(E1779/L1779)</f>
        <v>65.099999999999994</v>
      </c>
      <c r="Q1779" t="str">
        <f t="shared" si="136"/>
        <v>photography</v>
      </c>
      <c r="R1779" t="str">
        <f t="shared" si="137"/>
        <v>photobooks</v>
      </c>
      <c r="S1779" s="12">
        <f t="shared" si="138"/>
        <v>42025.357094907406</v>
      </c>
      <c r="T1779" s="12">
        <f t="shared" si="139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7">
        <f t="shared" si="135"/>
        <v>1.9900000000000002</v>
      </c>
      <c r="P1780" s="8">
        <f>(E1780/L1780)</f>
        <v>66.333333333333329</v>
      </c>
      <c r="Q1780" t="str">
        <f t="shared" si="136"/>
        <v>photography</v>
      </c>
      <c r="R1780" t="str">
        <f t="shared" si="137"/>
        <v>photobooks</v>
      </c>
      <c r="S1780" s="12">
        <f t="shared" si="138"/>
        <v>42045.86336805555</v>
      </c>
      <c r="T1780" s="12">
        <f t="shared" si="139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7">
        <f t="shared" si="135"/>
        <v>36.236363636363642</v>
      </c>
      <c r="P1781" s="8">
        <f>(E1781/L1781)</f>
        <v>104.89473684210526</v>
      </c>
      <c r="Q1781" t="str">
        <f t="shared" si="136"/>
        <v>photography</v>
      </c>
      <c r="R1781" t="str">
        <f t="shared" si="137"/>
        <v>photobooks</v>
      </c>
      <c r="S1781" s="12">
        <f t="shared" si="138"/>
        <v>42585.691898148143</v>
      </c>
      <c r="T1781" s="12">
        <f t="shared" si="139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7">
        <f t="shared" si="135"/>
        <v>39.743333333333339</v>
      </c>
      <c r="P1782" s="8">
        <f>(E1782/L1782)</f>
        <v>78.440789473684205</v>
      </c>
      <c r="Q1782" t="str">
        <f t="shared" si="136"/>
        <v>photography</v>
      </c>
      <c r="R1782" t="str">
        <f t="shared" si="137"/>
        <v>photobooks</v>
      </c>
      <c r="S1782" s="12">
        <f t="shared" si="138"/>
        <v>42493.600810185191</v>
      </c>
      <c r="T1782" s="12">
        <f t="shared" si="139"/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7">
        <f t="shared" si="135"/>
        <v>25.763636363636365</v>
      </c>
      <c r="P1783" s="8">
        <f>(E1783/L1783)</f>
        <v>59.041666666666664</v>
      </c>
      <c r="Q1783" t="str">
        <f t="shared" si="136"/>
        <v>photography</v>
      </c>
      <c r="R1783" t="str">
        <f t="shared" si="137"/>
        <v>photobooks</v>
      </c>
      <c r="S1783" s="12">
        <f t="shared" si="138"/>
        <v>42597.617418981477</v>
      </c>
      <c r="T1783" s="12">
        <f t="shared" si="139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7">
        <f t="shared" si="135"/>
        <v>15.491428571428573</v>
      </c>
      <c r="P1784" s="8">
        <f>(E1784/L1784)</f>
        <v>71.34210526315789</v>
      </c>
      <c r="Q1784" t="str">
        <f t="shared" si="136"/>
        <v>photography</v>
      </c>
      <c r="R1784" t="str">
        <f t="shared" si="137"/>
        <v>photobooks</v>
      </c>
      <c r="S1784" s="12">
        <f t="shared" si="138"/>
        <v>42388.575104166666</v>
      </c>
      <c r="T1784" s="12">
        <f t="shared" si="139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7">
        <f t="shared" si="135"/>
        <v>23.692499999999999</v>
      </c>
      <c r="P1785" s="8">
        <f>(E1785/L1785)</f>
        <v>51.227027027027027</v>
      </c>
      <c r="Q1785" t="str">
        <f t="shared" si="136"/>
        <v>photography</v>
      </c>
      <c r="R1785" t="str">
        <f t="shared" si="137"/>
        <v>photobooks</v>
      </c>
      <c r="S1785" s="12">
        <f t="shared" si="138"/>
        <v>42115.949976851851</v>
      </c>
      <c r="T1785" s="12">
        <f t="shared" si="139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7">
        <f t="shared" si="135"/>
        <v>39.76</v>
      </c>
      <c r="P1786" s="8">
        <f>(E1786/L1786)</f>
        <v>60.242424242424242</v>
      </c>
      <c r="Q1786" t="str">
        <f t="shared" si="136"/>
        <v>photography</v>
      </c>
      <c r="R1786" t="str">
        <f t="shared" si="137"/>
        <v>photobooks</v>
      </c>
      <c r="S1786" s="12">
        <f t="shared" si="138"/>
        <v>42003.655555555553</v>
      </c>
      <c r="T1786" s="12">
        <f t="shared" si="139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7">
        <f t="shared" si="135"/>
        <v>20.220833333333331</v>
      </c>
      <c r="P1787" s="8">
        <f>(E1787/L1787)</f>
        <v>44.935185185185183</v>
      </c>
      <c r="Q1787" t="str">
        <f t="shared" si="136"/>
        <v>photography</v>
      </c>
      <c r="R1787" t="str">
        <f t="shared" si="137"/>
        <v>photobooks</v>
      </c>
      <c r="S1787" s="12">
        <f t="shared" si="138"/>
        <v>41897.134895833333</v>
      </c>
      <c r="T1787" s="12">
        <f t="shared" si="139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7">
        <f t="shared" si="135"/>
        <v>47.631578947368418</v>
      </c>
      <c r="P1788" s="8">
        <f>(E1788/L1788)</f>
        <v>31.206896551724139</v>
      </c>
      <c r="Q1788" t="str">
        <f t="shared" si="136"/>
        <v>photography</v>
      </c>
      <c r="R1788" t="str">
        <f t="shared" si="137"/>
        <v>photobooks</v>
      </c>
      <c r="S1788" s="12">
        <f t="shared" si="138"/>
        <v>41958.550659722227</v>
      </c>
      <c r="T1788" s="12">
        <f t="shared" si="139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7">
        <f t="shared" si="135"/>
        <v>15.329999999999998</v>
      </c>
      <c r="P1789" s="8">
        <f>(E1789/L1789)</f>
        <v>63.875</v>
      </c>
      <c r="Q1789" t="str">
        <f t="shared" si="136"/>
        <v>photography</v>
      </c>
      <c r="R1789" t="str">
        <f t="shared" si="137"/>
        <v>photobooks</v>
      </c>
      <c r="S1789" s="12">
        <f t="shared" si="138"/>
        <v>42068.65552083333</v>
      </c>
      <c r="T1789" s="12">
        <f t="shared" si="139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7">
        <f t="shared" si="135"/>
        <v>1.3818181818181818</v>
      </c>
      <c r="P1790" s="8">
        <f>(E1790/L1790)</f>
        <v>19</v>
      </c>
      <c r="Q1790" t="str">
        <f t="shared" si="136"/>
        <v>photography</v>
      </c>
      <c r="R1790" t="str">
        <f t="shared" si="137"/>
        <v>photobooks</v>
      </c>
      <c r="S1790" s="12">
        <f t="shared" si="138"/>
        <v>41913.94840277778</v>
      </c>
      <c r="T1790" s="12">
        <f t="shared" si="139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7">
        <f t="shared" si="135"/>
        <v>0.5</v>
      </c>
      <c r="P1791" s="8">
        <f>(E1791/L1791)</f>
        <v>10</v>
      </c>
      <c r="Q1791" t="str">
        <f t="shared" si="136"/>
        <v>photography</v>
      </c>
      <c r="R1791" t="str">
        <f t="shared" si="137"/>
        <v>photobooks</v>
      </c>
      <c r="S1791" s="12">
        <f t="shared" si="138"/>
        <v>41956.250034722223</v>
      </c>
      <c r="T1791" s="12">
        <f t="shared" si="139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7">
        <f t="shared" si="135"/>
        <v>4.957575757575758</v>
      </c>
      <c r="P1792" s="8">
        <f>(E1792/L1792)</f>
        <v>109.06666666666666</v>
      </c>
      <c r="Q1792" t="str">
        <f t="shared" si="136"/>
        <v>photography</v>
      </c>
      <c r="R1792" t="str">
        <f t="shared" si="137"/>
        <v>photobooks</v>
      </c>
      <c r="S1792" s="12">
        <f t="shared" si="138"/>
        <v>42010.674513888895</v>
      </c>
      <c r="T1792" s="12">
        <f t="shared" si="139"/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7">
        <f t="shared" si="135"/>
        <v>3.5666666666666664</v>
      </c>
      <c r="P1793" s="8">
        <f>(E1793/L1793)</f>
        <v>26.75</v>
      </c>
      <c r="Q1793" t="str">
        <f t="shared" si="136"/>
        <v>photography</v>
      </c>
      <c r="R1793" t="str">
        <f t="shared" si="137"/>
        <v>photobooks</v>
      </c>
      <c r="S1793" s="12">
        <f t="shared" si="138"/>
        <v>41973.740335648152</v>
      </c>
      <c r="T1793" s="12">
        <f t="shared" si="139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7">
        <f t="shared" si="135"/>
        <v>61.124000000000002</v>
      </c>
      <c r="P1794" s="8">
        <f>(E1794/L1794)</f>
        <v>109.93525179856115</v>
      </c>
      <c r="Q1794" t="str">
        <f t="shared" si="136"/>
        <v>photography</v>
      </c>
      <c r="R1794" t="str">
        <f t="shared" si="137"/>
        <v>photobooks</v>
      </c>
      <c r="S1794" s="12">
        <f t="shared" si="138"/>
        <v>42189.031041666662</v>
      </c>
      <c r="T1794" s="12">
        <f t="shared" si="139"/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7">
        <f t="shared" ref="O1795:O1858" si="140">((E1795/D1795)*100)</f>
        <v>1.3333333333333335</v>
      </c>
      <c r="P1795" s="8">
        <f>(E1795/L1795)</f>
        <v>20</v>
      </c>
      <c r="Q1795" t="str">
        <f t="shared" ref="Q1795:Q1858" si="141">LEFT(N1795,FIND("/",N1795)-1)</f>
        <v>photography</v>
      </c>
      <c r="R1795" t="str">
        <f t="shared" ref="R1795:R1858" si="142">RIGHT(N1795,LEN(N1795)-FIND("/",N1795))</f>
        <v>photobooks</v>
      </c>
      <c r="S1795" s="12">
        <f t="shared" ref="S1795:S1858" si="143">(((J1795/60)/60)/24)+DATE(1970,1,1)</f>
        <v>41940.89166666667</v>
      </c>
      <c r="T1795" s="12">
        <f t="shared" ref="T1795:T1858" si="144">(((I1795/60)/60)/24)+DATE(1970,1,1)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7">
        <f t="shared" si="140"/>
        <v>11.077777777777778</v>
      </c>
      <c r="P1796" s="8">
        <f>(E1796/L1796)</f>
        <v>55.388888888888886</v>
      </c>
      <c r="Q1796" t="str">
        <f t="shared" si="141"/>
        <v>photography</v>
      </c>
      <c r="R1796" t="str">
        <f t="shared" si="142"/>
        <v>photobooks</v>
      </c>
      <c r="S1796" s="12">
        <f t="shared" si="143"/>
        <v>42011.551180555558</v>
      </c>
      <c r="T1796" s="12">
        <f t="shared" si="144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7">
        <f t="shared" si="140"/>
        <v>38.735714285714288</v>
      </c>
      <c r="P1797" s="8">
        <f>(E1797/L1797)</f>
        <v>133.90123456790124</v>
      </c>
      <c r="Q1797" t="str">
        <f t="shared" si="141"/>
        <v>photography</v>
      </c>
      <c r="R1797" t="str">
        <f t="shared" si="142"/>
        <v>photobooks</v>
      </c>
      <c r="S1797" s="12">
        <f t="shared" si="143"/>
        <v>42628.288668981477</v>
      </c>
      <c r="T1797" s="12">
        <f t="shared" si="144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7">
        <f t="shared" si="140"/>
        <v>22.05263157894737</v>
      </c>
      <c r="P1798" s="8">
        <f>(E1798/L1798)</f>
        <v>48.720930232558139</v>
      </c>
      <c r="Q1798" t="str">
        <f t="shared" si="141"/>
        <v>photography</v>
      </c>
      <c r="R1798" t="str">
        <f t="shared" si="142"/>
        <v>photobooks</v>
      </c>
      <c r="S1798" s="12">
        <f t="shared" si="143"/>
        <v>42515.439421296294</v>
      </c>
      <c r="T1798" s="12">
        <f t="shared" si="144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7">
        <f t="shared" si="140"/>
        <v>67.55</v>
      </c>
      <c r="P1799" s="8">
        <f>(E1799/L1799)</f>
        <v>48.25</v>
      </c>
      <c r="Q1799" t="str">
        <f t="shared" si="141"/>
        <v>photography</v>
      </c>
      <c r="R1799" t="str">
        <f t="shared" si="142"/>
        <v>photobooks</v>
      </c>
      <c r="S1799" s="12">
        <f t="shared" si="143"/>
        <v>42689.56931712963</v>
      </c>
      <c r="T1799" s="12">
        <f t="shared" si="144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7">
        <f t="shared" si="140"/>
        <v>13.637499999999999</v>
      </c>
      <c r="P1800" s="8">
        <f>(E1800/L1800)</f>
        <v>58.972972972972975</v>
      </c>
      <c r="Q1800" t="str">
        <f t="shared" si="141"/>
        <v>photography</v>
      </c>
      <c r="R1800" t="str">
        <f t="shared" si="142"/>
        <v>photobooks</v>
      </c>
      <c r="S1800" s="12">
        <f t="shared" si="143"/>
        <v>42344.32677083333</v>
      </c>
      <c r="T1800" s="12">
        <f t="shared" si="144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7">
        <f t="shared" si="140"/>
        <v>1.7457500000000001</v>
      </c>
      <c r="P1801" s="8">
        <f>(E1801/L1801)</f>
        <v>11.638333333333334</v>
      </c>
      <c r="Q1801" t="str">
        <f t="shared" si="141"/>
        <v>photography</v>
      </c>
      <c r="R1801" t="str">
        <f t="shared" si="142"/>
        <v>photobooks</v>
      </c>
      <c r="S1801" s="12">
        <f t="shared" si="143"/>
        <v>41934.842685185184</v>
      </c>
      <c r="T1801" s="12">
        <f t="shared" si="144"/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7">
        <f t="shared" si="140"/>
        <v>20.44963251188932</v>
      </c>
      <c r="P1802" s="8">
        <f>(E1802/L1802)</f>
        <v>83.716814159292042</v>
      </c>
      <c r="Q1802" t="str">
        <f t="shared" si="141"/>
        <v>photography</v>
      </c>
      <c r="R1802" t="str">
        <f t="shared" si="142"/>
        <v>photobooks</v>
      </c>
      <c r="S1802" s="12">
        <f t="shared" si="143"/>
        <v>42623.606134259258</v>
      </c>
      <c r="T1802" s="12">
        <f t="shared" si="144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7">
        <f t="shared" si="140"/>
        <v>13.852941176470587</v>
      </c>
      <c r="P1803" s="8">
        <f>(E1803/L1803)</f>
        <v>63.648648648648646</v>
      </c>
      <c r="Q1803" t="str">
        <f t="shared" si="141"/>
        <v>photography</v>
      </c>
      <c r="R1803" t="str">
        <f t="shared" si="142"/>
        <v>photobooks</v>
      </c>
      <c r="S1803" s="12">
        <f t="shared" si="143"/>
        <v>42321.660509259258</v>
      </c>
      <c r="T1803" s="12">
        <f t="shared" si="144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7">
        <f t="shared" si="140"/>
        <v>48.485714285714288</v>
      </c>
      <c r="P1804" s="8">
        <f>(E1804/L1804)</f>
        <v>94.277777777777771</v>
      </c>
      <c r="Q1804" t="str">
        <f t="shared" si="141"/>
        <v>photography</v>
      </c>
      <c r="R1804" t="str">
        <f t="shared" si="142"/>
        <v>photobooks</v>
      </c>
      <c r="S1804" s="12">
        <f t="shared" si="143"/>
        <v>42159.47256944445</v>
      </c>
      <c r="T1804" s="12">
        <f t="shared" si="144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7">
        <f t="shared" si="140"/>
        <v>30.8</v>
      </c>
      <c r="P1805" s="8">
        <f>(E1805/L1805)</f>
        <v>71.86666666666666</v>
      </c>
      <c r="Q1805" t="str">
        <f t="shared" si="141"/>
        <v>photography</v>
      </c>
      <c r="R1805" t="str">
        <f t="shared" si="142"/>
        <v>photobooks</v>
      </c>
      <c r="S1805" s="12">
        <f t="shared" si="143"/>
        <v>42018.071550925932</v>
      </c>
      <c r="T1805" s="12">
        <f t="shared" si="144"/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7">
        <f t="shared" si="140"/>
        <v>35.174193548387095</v>
      </c>
      <c r="P1806" s="8">
        <f>(E1806/L1806)</f>
        <v>104.84615384615384</v>
      </c>
      <c r="Q1806" t="str">
        <f t="shared" si="141"/>
        <v>photography</v>
      </c>
      <c r="R1806" t="str">
        <f t="shared" si="142"/>
        <v>photobooks</v>
      </c>
      <c r="S1806" s="12">
        <f t="shared" si="143"/>
        <v>42282.678287037037</v>
      </c>
      <c r="T1806" s="12">
        <f t="shared" si="144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7">
        <f t="shared" si="140"/>
        <v>36.404444444444444</v>
      </c>
      <c r="P1807" s="8">
        <f>(E1807/L1807)</f>
        <v>67.139344262295083</v>
      </c>
      <c r="Q1807" t="str">
        <f t="shared" si="141"/>
        <v>photography</v>
      </c>
      <c r="R1807" t="str">
        <f t="shared" si="142"/>
        <v>photobooks</v>
      </c>
      <c r="S1807" s="12">
        <f t="shared" si="143"/>
        <v>42247.803912037038</v>
      </c>
      <c r="T1807" s="12">
        <f t="shared" si="144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7">
        <f t="shared" si="140"/>
        <v>2.9550000000000001</v>
      </c>
      <c r="P1808" s="8">
        <f>(E1808/L1808)</f>
        <v>73.875</v>
      </c>
      <c r="Q1808" t="str">
        <f t="shared" si="141"/>
        <v>photography</v>
      </c>
      <c r="R1808" t="str">
        <f t="shared" si="142"/>
        <v>photobooks</v>
      </c>
      <c r="S1808" s="12">
        <f t="shared" si="143"/>
        <v>41877.638298611113</v>
      </c>
      <c r="T1808" s="12">
        <f t="shared" si="144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7">
        <f t="shared" si="140"/>
        <v>11.06</v>
      </c>
      <c r="P1809" s="8">
        <f>(E1809/L1809)</f>
        <v>69.125</v>
      </c>
      <c r="Q1809" t="str">
        <f t="shared" si="141"/>
        <v>photography</v>
      </c>
      <c r="R1809" t="str">
        <f t="shared" si="142"/>
        <v>photobooks</v>
      </c>
      <c r="S1809" s="12">
        <f t="shared" si="143"/>
        <v>41880.068437499998</v>
      </c>
      <c r="T1809" s="12">
        <f t="shared" si="144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7">
        <f t="shared" si="140"/>
        <v>41.407142857142858</v>
      </c>
      <c r="P1810" s="8">
        <f>(E1810/L1810)</f>
        <v>120.77083333333333</v>
      </c>
      <c r="Q1810" t="str">
        <f t="shared" si="141"/>
        <v>photography</v>
      </c>
      <c r="R1810" t="str">
        <f t="shared" si="142"/>
        <v>photobooks</v>
      </c>
      <c r="S1810" s="12">
        <f t="shared" si="143"/>
        <v>42742.680902777778</v>
      </c>
      <c r="T1810" s="12">
        <f t="shared" si="144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7">
        <f t="shared" si="140"/>
        <v>10.857142857142858</v>
      </c>
      <c r="P1811" s="8">
        <f>(E1811/L1811)</f>
        <v>42.222222222222221</v>
      </c>
      <c r="Q1811" t="str">
        <f t="shared" si="141"/>
        <v>photography</v>
      </c>
      <c r="R1811" t="str">
        <f t="shared" si="142"/>
        <v>photobooks</v>
      </c>
      <c r="S1811" s="12">
        <f t="shared" si="143"/>
        <v>42029.907858796301</v>
      </c>
      <c r="T1811" s="12">
        <f t="shared" si="144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7">
        <f t="shared" si="140"/>
        <v>3.3333333333333335</v>
      </c>
      <c r="P1812" s="8">
        <f>(E1812/L1812)</f>
        <v>7.5</v>
      </c>
      <c r="Q1812" t="str">
        <f t="shared" si="141"/>
        <v>photography</v>
      </c>
      <c r="R1812" t="str">
        <f t="shared" si="142"/>
        <v>photobooks</v>
      </c>
      <c r="S1812" s="12">
        <f t="shared" si="143"/>
        <v>41860.91002314815</v>
      </c>
      <c r="T1812" s="12">
        <f t="shared" si="144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7">
        <f t="shared" si="140"/>
        <v>7.407407407407407E-2</v>
      </c>
      <c r="P1813" s="8">
        <f>(E1813/L1813)</f>
        <v>1.5384615384615385</v>
      </c>
      <c r="Q1813" t="str">
        <f t="shared" si="141"/>
        <v>photography</v>
      </c>
      <c r="R1813" t="str">
        <f t="shared" si="142"/>
        <v>photobooks</v>
      </c>
      <c r="S1813" s="12">
        <f t="shared" si="143"/>
        <v>41876.433680555558</v>
      </c>
      <c r="T1813" s="12">
        <f t="shared" si="144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7">
        <f t="shared" si="140"/>
        <v>13.307692307692307</v>
      </c>
      <c r="P1814" s="8">
        <f>(E1814/L1814)</f>
        <v>37.608695652173914</v>
      </c>
      <c r="Q1814" t="str">
        <f t="shared" si="141"/>
        <v>photography</v>
      </c>
      <c r="R1814" t="str">
        <f t="shared" si="142"/>
        <v>photobooks</v>
      </c>
      <c r="S1814" s="12">
        <f t="shared" si="143"/>
        <v>42524.318703703699</v>
      </c>
      <c r="T1814" s="12">
        <f t="shared" si="144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7">
        <f t="shared" si="140"/>
        <v>0</v>
      </c>
      <c r="P1815" s="8" t="e">
        <f>(E1815/L1815)</f>
        <v>#DIV/0!</v>
      </c>
      <c r="Q1815" t="str">
        <f t="shared" si="141"/>
        <v>photography</v>
      </c>
      <c r="R1815" t="str">
        <f t="shared" si="142"/>
        <v>photobooks</v>
      </c>
      <c r="S1815" s="12">
        <f t="shared" si="143"/>
        <v>41829.889027777775</v>
      </c>
      <c r="T1815" s="12">
        <f t="shared" si="144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7">
        <f t="shared" si="140"/>
        <v>49.183333333333337</v>
      </c>
      <c r="P1816" s="8">
        <f>(E1816/L1816)</f>
        <v>42.157142857142858</v>
      </c>
      <c r="Q1816" t="str">
        <f t="shared" si="141"/>
        <v>photography</v>
      </c>
      <c r="R1816" t="str">
        <f t="shared" si="142"/>
        <v>photobooks</v>
      </c>
      <c r="S1816" s="12">
        <f t="shared" si="143"/>
        <v>42033.314074074078</v>
      </c>
      <c r="T1816" s="12">
        <f t="shared" si="144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7">
        <f t="shared" si="140"/>
        <v>0</v>
      </c>
      <c r="P1817" s="8" t="e">
        <f>(E1817/L1817)</f>
        <v>#DIV/0!</v>
      </c>
      <c r="Q1817" t="str">
        <f t="shared" si="141"/>
        <v>photography</v>
      </c>
      <c r="R1817" t="str">
        <f t="shared" si="142"/>
        <v>photobooks</v>
      </c>
      <c r="S1817" s="12">
        <f t="shared" si="143"/>
        <v>42172.906678240746</v>
      </c>
      <c r="T1817" s="12">
        <f t="shared" si="144"/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7">
        <f t="shared" si="140"/>
        <v>2.036</v>
      </c>
      <c r="P1818" s="8">
        <f>(E1818/L1818)</f>
        <v>84.833333333333329</v>
      </c>
      <c r="Q1818" t="str">
        <f t="shared" si="141"/>
        <v>photography</v>
      </c>
      <c r="R1818" t="str">
        <f t="shared" si="142"/>
        <v>photobooks</v>
      </c>
      <c r="S1818" s="12">
        <f t="shared" si="143"/>
        <v>42548.876192129625</v>
      </c>
      <c r="T1818" s="12">
        <f t="shared" si="144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7">
        <f t="shared" si="140"/>
        <v>52.327777777777776</v>
      </c>
      <c r="P1819" s="8">
        <f>(E1819/L1819)</f>
        <v>94.19</v>
      </c>
      <c r="Q1819" t="str">
        <f t="shared" si="141"/>
        <v>photography</v>
      </c>
      <c r="R1819" t="str">
        <f t="shared" si="142"/>
        <v>photobooks</v>
      </c>
      <c r="S1819" s="12">
        <f t="shared" si="143"/>
        <v>42705.662118055552</v>
      </c>
      <c r="T1819" s="12">
        <f t="shared" si="144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7">
        <f t="shared" si="140"/>
        <v>0</v>
      </c>
      <c r="P1820" s="8" t="e">
        <f>(E1820/L1820)</f>
        <v>#DIV/0!</v>
      </c>
      <c r="Q1820" t="str">
        <f t="shared" si="141"/>
        <v>photography</v>
      </c>
      <c r="R1820" t="str">
        <f t="shared" si="142"/>
        <v>photobooks</v>
      </c>
      <c r="S1820" s="12">
        <f t="shared" si="143"/>
        <v>42067.234375</v>
      </c>
      <c r="T1820" s="12">
        <f t="shared" si="144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7">
        <f t="shared" si="140"/>
        <v>2.083333333333333</v>
      </c>
      <c r="P1821" s="8">
        <f>(E1821/L1821)</f>
        <v>6.25</v>
      </c>
      <c r="Q1821" t="str">
        <f t="shared" si="141"/>
        <v>photography</v>
      </c>
      <c r="R1821" t="str">
        <f t="shared" si="142"/>
        <v>photobooks</v>
      </c>
      <c r="S1821" s="12">
        <f t="shared" si="143"/>
        <v>41820.752268518518</v>
      </c>
      <c r="T1821" s="12">
        <f t="shared" si="144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7">
        <f t="shared" si="140"/>
        <v>6.565384615384616</v>
      </c>
      <c r="P1822" s="8">
        <f>(E1822/L1822)</f>
        <v>213.375</v>
      </c>
      <c r="Q1822" t="str">
        <f t="shared" si="141"/>
        <v>photography</v>
      </c>
      <c r="R1822" t="str">
        <f t="shared" si="142"/>
        <v>photobooks</v>
      </c>
      <c r="S1822" s="12">
        <f t="shared" si="143"/>
        <v>42065.084375000006</v>
      </c>
      <c r="T1822" s="12">
        <f t="shared" si="144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7">
        <f t="shared" si="140"/>
        <v>134.88999999999999</v>
      </c>
      <c r="P1823" s="8">
        <f>(E1823/L1823)</f>
        <v>59.162280701754383</v>
      </c>
      <c r="Q1823" t="str">
        <f t="shared" si="141"/>
        <v>music</v>
      </c>
      <c r="R1823" t="str">
        <f t="shared" si="142"/>
        <v>rock</v>
      </c>
      <c r="S1823" s="12">
        <f t="shared" si="143"/>
        <v>40926.319062499999</v>
      </c>
      <c r="T1823" s="12">
        <f t="shared" si="144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7">
        <f t="shared" si="140"/>
        <v>100</v>
      </c>
      <c r="P1824" s="8">
        <f>(E1824/L1824)</f>
        <v>27.272727272727273</v>
      </c>
      <c r="Q1824" t="str">
        <f t="shared" si="141"/>
        <v>music</v>
      </c>
      <c r="R1824" t="str">
        <f t="shared" si="142"/>
        <v>rock</v>
      </c>
      <c r="S1824" s="12">
        <f t="shared" si="143"/>
        <v>41634.797013888885</v>
      </c>
      <c r="T1824" s="12">
        <f t="shared" si="144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7">
        <f t="shared" si="140"/>
        <v>115.85714285714286</v>
      </c>
      <c r="P1825" s="8">
        <f>(E1825/L1825)</f>
        <v>24.575757575757574</v>
      </c>
      <c r="Q1825" t="str">
        <f t="shared" si="141"/>
        <v>music</v>
      </c>
      <c r="R1825" t="str">
        <f t="shared" si="142"/>
        <v>rock</v>
      </c>
      <c r="S1825" s="12">
        <f t="shared" si="143"/>
        <v>41176.684907407405</v>
      </c>
      <c r="T1825" s="12">
        <f t="shared" si="144"/>
        <v>41206.684907407405</v>
      </c>
    </row>
    <row r="1826" spans="1:20" ht="15.75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7">
        <f t="shared" si="140"/>
        <v>100.06666666666666</v>
      </c>
      <c r="P1826" s="8">
        <f>(E1826/L1826)</f>
        <v>75.05</v>
      </c>
      <c r="Q1826" t="str">
        <f t="shared" si="141"/>
        <v>music</v>
      </c>
      <c r="R1826" t="str">
        <f t="shared" si="142"/>
        <v>rock</v>
      </c>
      <c r="S1826" s="12">
        <f t="shared" si="143"/>
        <v>41626.916284722225</v>
      </c>
      <c r="T1826" s="12">
        <f t="shared" si="144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7">
        <f t="shared" si="140"/>
        <v>105.05</v>
      </c>
      <c r="P1827" s="8">
        <f>(E1827/L1827)</f>
        <v>42.02</v>
      </c>
      <c r="Q1827" t="str">
        <f t="shared" si="141"/>
        <v>music</v>
      </c>
      <c r="R1827" t="str">
        <f t="shared" si="142"/>
        <v>rock</v>
      </c>
      <c r="S1827" s="12">
        <f t="shared" si="143"/>
        <v>41443.83452546296</v>
      </c>
      <c r="T1827" s="12">
        <f t="shared" si="144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7">
        <f t="shared" si="140"/>
        <v>101</v>
      </c>
      <c r="P1828" s="8">
        <f>(E1828/L1828)</f>
        <v>53.157894736842103</v>
      </c>
      <c r="Q1828" t="str">
        <f t="shared" si="141"/>
        <v>music</v>
      </c>
      <c r="R1828" t="str">
        <f t="shared" si="142"/>
        <v>rock</v>
      </c>
      <c r="S1828" s="12">
        <f t="shared" si="143"/>
        <v>41657.923807870371</v>
      </c>
      <c r="T1828" s="12">
        <f t="shared" si="144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7">
        <f t="shared" si="140"/>
        <v>100.66250000000001</v>
      </c>
      <c r="P1829" s="8">
        <f>(E1829/L1829)</f>
        <v>83.885416666666671</v>
      </c>
      <c r="Q1829" t="str">
        <f t="shared" si="141"/>
        <v>music</v>
      </c>
      <c r="R1829" t="str">
        <f t="shared" si="142"/>
        <v>rock</v>
      </c>
      <c r="S1829" s="12">
        <f t="shared" si="143"/>
        <v>40555.325937499998</v>
      </c>
      <c r="T1829" s="12">
        <f t="shared" si="144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7">
        <f t="shared" si="140"/>
        <v>100.16000000000001</v>
      </c>
      <c r="P1830" s="8">
        <f>(E1830/L1830)</f>
        <v>417.33333333333331</v>
      </c>
      <c r="Q1830" t="str">
        <f t="shared" si="141"/>
        <v>music</v>
      </c>
      <c r="R1830" t="str">
        <f t="shared" si="142"/>
        <v>rock</v>
      </c>
      <c r="S1830" s="12">
        <f t="shared" si="143"/>
        <v>41736.899652777778</v>
      </c>
      <c r="T1830" s="12">
        <f t="shared" si="144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7">
        <f t="shared" si="140"/>
        <v>166.68333333333334</v>
      </c>
      <c r="P1831" s="8">
        <f>(E1831/L1831)</f>
        <v>75.765151515151516</v>
      </c>
      <c r="Q1831" t="str">
        <f t="shared" si="141"/>
        <v>music</v>
      </c>
      <c r="R1831" t="str">
        <f t="shared" si="142"/>
        <v>rock</v>
      </c>
      <c r="S1831" s="12">
        <f t="shared" si="143"/>
        <v>40516.087627314817</v>
      </c>
      <c r="T1831" s="12">
        <f t="shared" si="144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7">
        <f t="shared" si="140"/>
        <v>101.53333333333335</v>
      </c>
      <c r="P1832" s="8">
        <f>(E1832/L1832)</f>
        <v>67.389380530973455</v>
      </c>
      <c r="Q1832" t="str">
        <f t="shared" si="141"/>
        <v>music</v>
      </c>
      <c r="R1832" t="str">
        <f t="shared" si="142"/>
        <v>rock</v>
      </c>
      <c r="S1832" s="12">
        <f t="shared" si="143"/>
        <v>41664.684108796297</v>
      </c>
      <c r="T1832" s="12">
        <f t="shared" si="144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7">
        <f t="shared" si="140"/>
        <v>103</v>
      </c>
      <c r="P1833" s="8">
        <f>(E1833/L1833)</f>
        <v>73.571428571428569</v>
      </c>
      <c r="Q1833" t="str">
        <f t="shared" si="141"/>
        <v>music</v>
      </c>
      <c r="R1833" t="str">
        <f t="shared" si="142"/>
        <v>rock</v>
      </c>
      <c r="S1833" s="12">
        <f t="shared" si="143"/>
        <v>41026.996099537035</v>
      </c>
      <c r="T1833" s="12">
        <f t="shared" si="144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7">
        <f t="shared" si="140"/>
        <v>142.85714285714286</v>
      </c>
      <c r="P1834" s="8">
        <f>(E1834/L1834)</f>
        <v>25</v>
      </c>
      <c r="Q1834" t="str">
        <f t="shared" si="141"/>
        <v>music</v>
      </c>
      <c r="R1834" t="str">
        <f t="shared" si="142"/>
        <v>rock</v>
      </c>
      <c r="S1834" s="12">
        <f t="shared" si="143"/>
        <v>40576.539664351854</v>
      </c>
      <c r="T1834" s="12">
        <f t="shared" si="144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7">
        <f t="shared" si="140"/>
        <v>262.5</v>
      </c>
      <c r="P1835" s="8">
        <f>(E1835/L1835)</f>
        <v>42</v>
      </c>
      <c r="Q1835" t="str">
        <f t="shared" si="141"/>
        <v>music</v>
      </c>
      <c r="R1835" t="str">
        <f t="shared" si="142"/>
        <v>rock</v>
      </c>
      <c r="S1835" s="12">
        <f t="shared" si="143"/>
        <v>41303.044016203705</v>
      </c>
      <c r="T1835" s="12">
        <f t="shared" si="144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7">
        <f t="shared" si="140"/>
        <v>118.05000000000001</v>
      </c>
      <c r="P1836" s="8">
        <f>(E1836/L1836)</f>
        <v>131.16666666666666</v>
      </c>
      <c r="Q1836" t="str">
        <f t="shared" si="141"/>
        <v>music</v>
      </c>
      <c r="R1836" t="str">
        <f t="shared" si="142"/>
        <v>rock</v>
      </c>
      <c r="S1836" s="12">
        <f t="shared" si="143"/>
        <v>41988.964062500003</v>
      </c>
      <c r="T1836" s="12">
        <f t="shared" si="144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7">
        <f t="shared" si="140"/>
        <v>104</v>
      </c>
      <c r="P1837" s="8">
        <f>(E1837/L1837)</f>
        <v>47.272727272727273</v>
      </c>
      <c r="Q1837" t="str">
        <f t="shared" si="141"/>
        <v>music</v>
      </c>
      <c r="R1837" t="str">
        <f t="shared" si="142"/>
        <v>rock</v>
      </c>
      <c r="S1837" s="12">
        <f t="shared" si="143"/>
        <v>42430.702210648145</v>
      </c>
      <c r="T1837" s="12">
        <f t="shared" si="144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7">
        <f t="shared" si="140"/>
        <v>200.34</v>
      </c>
      <c r="P1838" s="8">
        <f>(E1838/L1838)</f>
        <v>182.12727272727273</v>
      </c>
      <c r="Q1838" t="str">
        <f t="shared" si="141"/>
        <v>music</v>
      </c>
      <c r="R1838" t="str">
        <f t="shared" si="142"/>
        <v>rock</v>
      </c>
      <c r="S1838" s="12">
        <f t="shared" si="143"/>
        <v>41305.809363425928</v>
      </c>
      <c r="T1838" s="12">
        <f t="shared" si="144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7">
        <f t="shared" si="140"/>
        <v>306.83333333333331</v>
      </c>
      <c r="P1839" s="8">
        <f>(E1839/L1839)</f>
        <v>61.366666666666667</v>
      </c>
      <c r="Q1839" t="str">
        <f t="shared" si="141"/>
        <v>music</v>
      </c>
      <c r="R1839" t="str">
        <f t="shared" si="142"/>
        <v>rock</v>
      </c>
      <c r="S1839" s="12">
        <f t="shared" si="143"/>
        <v>40926.047858796301</v>
      </c>
      <c r="T1839" s="12">
        <f t="shared" si="144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7">
        <f t="shared" si="140"/>
        <v>100.149</v>
      </c>
      <c r="P1840" s="8">
        <f>(E1840/L1840)</f>
        <v>35.767499999999998</v>
      </c>
      <c r="Q1840" t="str">
        <f t="shared" si="141"/>
        <v>music</v>
      </c>
      <c r="R1840" t="str">
        <f t="shared" si="142"/>
        <v>rock</v>
      </c>
      <c r="S1840" s="12">
        <f t="shared" si="143"/>
        <v>40788.786539351851</v>
      </c>
      <c r="T1840" s="12">
        <f t="shared" si="144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7">
        <f t="shared" si="140"/>
        <v>205.29999999999998</v>
      </c>
      <c r="P1841" s="8">
        <f>(E1841/L1841)</f>
        <v>45.62222222222222</v>
      </c>
      <c r="Q1841" t="str">
        <f t="shared" si="141"/>
        <v>music</v>
      </c>
      <c r="R1841" t="str">
        <f t="shared" si="142"/>
        <v>rock</v>
      </c>
      <c r="S1841" s="12">
        <f t="shared" si="143"/>
        <v>42614.722013888888</v>
      </c>
      <c r="T1841" s="12">
        <f t="shared" si="144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7">
        <f t="shared" si="140"/>
        <v>108.88888888888889</v>
      </c>
      <c r="P1842" s="8">
        <f>(E1842/L1842)</f>
        <v>75.384615384615387</v>
      </c>
      <c r="Q1842" t="str">
        <f t="shared" si="141"/>
        <v>music</v>
      </c>
      <c r="R1842" t="str">
        <f t="shared" si="142"/>
        <v>rock</v>
      </c>
      <c r="S1842" s="12">
        <f t="shared" si="143"/>
        <v>41382.096180555556</v>
      </c>
      <c r="T1842" s="12">
        <f t="shared" si="144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7">
        <f t="shared" si="140"/>
        <v>101.75</v>
      </c>
      <c r="P1843" s="8">
        <f>(E1843/L1843)</f>
        <v>50.875</v>
      </c>
      <c r="Q1843" t="str">
        <f t="shared" si="141"/>
        <v>music</v>
      </c>
      <c r="R1843" t="str">
        <f t="shared" si="142"/>
        <v>rock</v>
      </c>
      <c r="S1843" s="12">
        <f t="shared" si="143"/>
        <v>41745.84542824074</v>
      </c>
      <c r="T1843" s="12">
        <f t="shared" si="144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7">
        <f t="shared" si="140"/>
        <v>125.25</v>
      </c>
      <c r="P1844" s="8">
        <f>(E1844/L1844)</f>
        <v>119.28571428571429</v>
      </c>
      <c r="Q1844" t="str">
        <f t="shared" si="141"/>
        <v>music</v>
      </c>
      <c r="R1844" t="str">
        <f t="shared" si="142"/>
        <v>rock</v>
      </c>
      <c r="S1844" s="12">
        <f t="shared" si="143"/>
        <v>42031.631724537037</v>
      </c>
      <c r="T1844" s="12">
        <f t="shared" si="144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7">
        <f t="shared" si="140"/>
        <v>124.0061</v>
      </c>
      <c r="P1845" s="8">
        <f>(E1845/L1845)</f>
        <v>92.541865671641801</v>
      </c>
      <c r="Q1845" t="str">
        <f t="shared" si="141"/>
        <v>music</v>
      </c>
      <c r="R1845" t="str">
        <f t="shared" si="142"/>
        <v>rock</v>
      </c>
      <c r="S1845" s="12">
        <f t="shared" si="143"/>
        <v>40564.994837962964</v>
      </c>
      <c r="T1845" s="12">
        <f t="shared" si="144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7">
        <f t="shared" si="140"/>
        <v>101.4</v>
      </c>
      <c r="P1846" s="8">
        <f>(E1846/L1846)</f>
        <v>76.05</v>
      </c>
      <c r="Q1846" t="str">
        <f t="shared" si="141"/>
        <v>music</v>
      </c>
      <c r="R1846" t="str">
        <f t="shared" si="142"/>
        <v>rock</v>
      </c>
      <c r="S1846" s="12">
        <f t="shared" si="143"/>
        <v>40666.973541666666</v>
      </c>
      <c r="T1846" s="12">
        <f t="shared" si="144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7">
        <f t="shared" si="140"/>
        <v>100</v>
      </c>
      <c r="P1847" s="8">
        <f>(E1847/L1847)</f>
        <v>52.631578947368418</v>
      </c>
      <c r="Q1847" t="str">
        <f t="shared" si="141"/>
        <v>music</v>
      </c>
      <c r="R1847" t="str">
        <f t="shared" si="142"/>
        <v>rock</v>
      </c>
      <c r="S1847" s="12">
        <f t="shared" si="143"/>
        <v>42523.333310185189</v>
      </c>
      <c r="T1847" s="12">
        <f t="shared" si="144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7">
        <f t="shared" si="140"/>
        <v>137.92666666666668</v>
      </c>
      <c r="P1848" s="8">
        <f>(E1848/L1848)</f>
        <v>98.990430622009569</v>
      </c>
      <c r="Q1848" t="str">
        <f t="shared" si="141"/>
        <v>music</v>
      </c>
      <c r="R1848" t="str">
        <f t="shared" si="142"/>
        <v>rock</v>
      </c>
      <c r="S1848" s="12">
        <f t="shared" si="143"/>
        <v>41228.650196759263</v>
      </c>
      <c r="T1848" s="12">
        <f t="shared" si="144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7">
        <f t="shared" si="140"/>
        <v>120.88000000000001</v>
      </c>
      <c r="P1849" s="8">
        <f>(E1849/L1849)</f>
        <v>79.526315789473685</v>
      </c>
      <c r="Q1849" t="str">
        <f t="shared" si="141"/>
        <v>music</v>
      </c>
      <c r="R1849" t="str">
        <f t="shared" si="142"/>
        <v>rock</v>
      </c>
      <c r="S1849" s="12">
        <f t="shared" si="143"/>
        <v>42094.236481481479</v>
      </c>
      <c r="T1849" s="12">
        <f t="shared" si="144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7">
        <f t="shared" si="140"/>
        <v>107.36666666666667</v>
      </c>
      <c r="P1850" s="8">
        <f>(E1850/L1850)</f>
        <v>134.20833333333334</v>
      </c>
      <c r="Q1850" t="str">
        <f t="shared" si="141"/>
        <v>music</v>
      </c>
      <c r="R1850" t="str">
        <f t="shared" si="142"/>
        <v>rock</v>
      </c>
      <c r="S1850" s="12">
        <f t="shared" si="143"/>
        <v>40691.788055555553</v>
      </c>
      <c r="T1850" s="12">
        <f t="shared" si="144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7">
        <f t="shared" si="140"/>
        <v>100.33333333333334</v>
      </c>
      <c r="P1851" s="8">
        <f>(E1851/L1851)</f>
        <v>37.625</v>
      </c>
      <c r="Q1851" t="str">
        <f t="shared" si="141"/>
        <v>music</v>
      </c>
      <c r="R1851" t="str">
        <f t="shared" si="142"/>
        <v>rock</v>
      </c>
      <c r="S1851" s="12">
        <f t="shared" si="143"/>
        <v>41169.845590277779</v>
      </c>
      <c r="T1851" s="12">
        <f t="shared" si="144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7">
        <f t="shared" si="140"/>
        <v>101.52222222222223</v>
      </c>
      <c r="P1852" s="8">
        <f>(E1852/L1852)</f>
        <v>51.044692737430168</v>
      </c>
      <c r="Q1852" t="str">
        <f t="shared" si="141"/>
        <v>music</v>
      </c>
      <c r="R1852" t="str">
        <f t="shared" si="142"/>
        <v>rock</v>
      </c>
      <c r="S1852" s="12">
        <f t="shared" si="143"/>
        <v>41800.959490740745</v>
      </c>
      <c r="T1852" s="12">
        <f t="shared" si="144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7">
        <f t="shared" si="140"/>
        <v>100.07692307692308</v>
      </c>
      <c r="P1853" s="8">
        <f>(E1853/L1853)</f>
        <v>50.03846153846154</v>
      </c>
      <c r="Q1853" t="str">
        <f t="shared" si="141"/>
        <v>music</v>
      </c>
      <c r="R1853" t="str">
        <f t="shared" si="142"/>
        <v>rock</v>
      </c>
      <c r="S1853" s="12">
        <f t="shared" si="143"/>
        <v>41827.906689814816</v>
      </c>
      <c r="T1853" s="12">
        <f t="shared" si="144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7">
        <f t="shared" si="140"/>
        <v>116.96666666666667</v>
      </c>
      <c r="P1854" s="8">
        <f>(E1854/L1854)</f>
        <v>133.93129770992365</v>
      </c>
      <c r="Q1854" t="str">
        <f t="shared" si="141"/>
        <v>music</v>
      </c>
      <c r="R1854" t="str">
        <f t="shared" si="142"/>
        <v>rock</v>
      </c>
      <c r="S1854" s="12">
        <f t="shared" si="143"/>
        <v>42081.77143518519</v>
      </c>
      <c r="T1854" s="12">
        <f t="shared" si="144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7">
        <f t="shared" si="140"/>
        <v>101.875</v>
      </c>
      <c r="P1855" s="8">
        <f>(E1855/L1855)</f>
        <v>58.214285714285715</v>
      </c>
      <c r="Q1855" t="str">
        <f t="shared" si="141"/>
        <v>music</v>
      </c>
      <c r="R1855" t="str">
        <f t="shared" si="142"/>
        <v>rock</v>
      </c>
      <c r="S1855" s="12">
        <f t="shared" si="143"/>
        <v>41177.060381944444</v>
      </c>
      <c r="T1855" s="12">
        <f t="shared" si="144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7">
        <f t="shared" si="140"/>
        <v>102.12366666666665</v>
      </c>
      <c r="P1856" s="8">
        <f>(E1856/L1856)</f>
        <v>88.037643678160919</v>
      </c>
      <c r="Q1856" t="str">
        <f t="shared" si="141"/>
        <v>music</v>
      </c>
      <c r="R1856" t="str">
        <f t="shared" si="142"/>
        <v>rock</v>
      </c>
      <c r="S1856" s="12">
        <f t="shared" si="143"/>
        <v>41388.021261574075</v>
      </c>
      <c r="T1856" s="12">
        <f t="shared" si="144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7">
        <f t="shared" si="140"/>
        <v>154.05897142857143</v>
      </c>
      <c r="P1857" s="8">
        <f>(E1857/L1857)</f>
        <v>70.576753926701571</v>
      </c>
      <c r="Q1857" t="str">
        <f t="shared" si="141"/>
        <v>music</v>
      </c>
      <c r="R1857" t="str">
        <f t="shared" si="142"/>
        <v>rock</v>
      </c>
      <c r="S1857" s="12">
        <f t="shared" si="143"/>
        <v>41600.538657407407</v>
      </c>
      <c r="T1857" s="12">
        <f t="shared" si="144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7">
        <f t="shared" si="140"/>
        <v>101.25</v>
      </c>
      <c r="P1858" s="8">
        <f>(E1858/L1858)</f>
        <v>53.289473684210527</v>
      </c>
      <c r="Q1858" t="str">
        <f t="shared" si="141"/>
        <v>music</v>
      </c>
      <c r="R1858" t="str">
        <f t="shared" si="142"/>
        <v>rock</v>
      </c>
      <c r="S1858" s="12">
        <f t="shared" si="143"/>
        <v>41817.854999999996</v>
      </c>
      <c r="T1858" s="12">
        <f t="shared" si="144"/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7">
        <f t="shared" ref="O1859:O1922" si="145">((E1859/D1859)*100)</f>
        <v>100</v>
      </c>
      <c r="P1859" s="8">
        <f>(E1859/L1859)</f>
        <v>136.36363636363637</v>
      </c>
      <c r="Q1859" t="str">
        <f t="shared" ref="Q1859:Q1922" si="146">LEFT(N1859,FIND("/",N1859)-1)</f>
        <v>music</v>
      </c>
      <c r="R1859" t="str">
        <f t="shared" ref="R1859:R1922" si="147">RIGHT(N1859,LEN(N1859)-FIND("/",N1859))</f>
        <v>rock</v>
      </c>
      <c r="S1859" s="12">
        <f t="shared" ref="S1859:S1922" si="148">(((J1859/60)/60)/24)+DATE(1970,1,1)</f>
        <v>41864.76866898148</v>
      </c>
      <c r="T1859" s="12">
        <f t="shared" ref="T1859:T1922" si="149">(((I1859/60)/60)/24)+DATE(1970,1,1)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7">
        <f t="shared" si="145"/>
        <v>108.74800874800874</v>
      </c>
      <c r="P1860" s="8">
        <f>(E1860/L1860)</f>
        <v>40.547315436241611</v>
      </c>
      <c r="Q1860" t="str">
        <f t="shared" si="146"/>
        <v>music</v>
      </c>
      <c r="R1860" t="str">
        <f t="shared" si="147"/>
        <v>rock</v>
      </c>
      <c r="S1860" s="12">
        <f t="shared" si="148"/>
        <v>40833.200474537036</v>
      </c>
      <c r="T1860" s="12">
        <f t="shared" si="149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7">
        <f t="shared" si="145"/>
        <v>131.83333333333334</v>
      </c>
      <c r="P1861" s="8">
        <f>(E1861/L1861)</f>
        <v>70.625</v>
      </c>
      <c r="Q1861" t="str">
        <f t="shared" si="146"/>
        <v>music</v>
      </c>
      <c r="R1861" t="str">
        <f t="shared" si="147"/>
        <v>rock</v>
      </c>
      <c r="S1861" s="12">
        <f t="shared" si="148"/>
        <v>40778.770011574074</v>
      </c>
      <c r="T1861" s="12">
        <f t="shared" si="149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7">
        <f t="shared" si="145"/>
        <v>133.46666666666667</v>
      </c>
      <c r="P1862" s="8">
        <f>(E1862/L1862)</f>
        <v>52.684210526315788</v>
      </c>
      <c r="Q1862" t="str">
        <f t="shared" si="146"/>
        <v>music</v>
      </c>
      <c r="R1862" t="str">
        <f t="shared" si="147"/>
        <v>rock</v>
      </c>
      <c r="S1862" s="12">
        <f t="shared" si="148"/>
        <v>41655.709305555552</v>
      </c>
      <c r="T1862" s="12">
        <f t="shared" si="149"/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7">
        <f t="shared" si="145"/>
        <v>0</v>
      </c>
      <c r="P1863" s="8" t="e">
        <f>(E1863/L1863)</f>
        <v>#DIV/0!</v>
      </c>
      <c r="Q1863" t="str">
        <f t="shared" si="146"/>
        <v>games</v>
      </c>
      <c r="R1863" t="str">
        <f t="shared" si="147"/>
        <v>mobile games</v>
      </c>
      <c r="S1863" s="12">
        <f t="shared" si="148"/>
        <v>42000.300243055557</v>
      </c>
      <c r="T1863" s="12">
        <f t="shared" si="149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7">
        <f t="shared" si="145"/>
        <v>8.0833333333333321</v>
      </c>
      <c r="P1864" s="8">
        <f>(E1864/L1864)</f>
        <v>90.9375</v>
      </c>
      <c r="Q1864" t="str">
        <f t="shared" si="146"/>
        <v>games</v>
      </c>
      <c r="R1864" t="str">
        <f t="shared" si="147"/>
        <v>mobile games</v>
      </c>
      <c r="S1864" s="12">
        <f t="shared" si="148"/>
        <v>42755.492754629624</v>
      </c>
      <c r="T1864" s="12">
        <f t="shared" si="149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7">
        <f t="shared" si="145"/>
        <v>0.4</v>
      </c>
      <c r="P1865" s="8">
        <f>(E1865/L1865)</f>
        <v>5</v>
      </c>
      <c r="Q1865" t="str">
        <f t="shared" si="146"/>
        <v>games</v>
      </c>
      <c r="R1865" t="str">
        <f t="shared" si="147"/>
        <v>mobile games</v>
      </c>
      <c r="S1865" s="12">
        <f t="shared" si="148"/>
        <v>41772.797280092593</v>
      </c>
      <c r="T1865" s="12">
        <f t="shared" si="149"/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7">
        <f t="shared" si="145"/>
        <v>42.892307692307689</v>
      </c>
      <c r="P1866" s="8">
        <f>(E1866/L1866)</f>
        <v>58.083333333333336</v>
      </c>
      <c r="Q1866" t="str">
        <f t="shared" si="146"/>
        <v>games</v>
      </c>
      <c r="R1866" t="str">
        <f t="shared" si="147"/>
        <v>mobile games</v>
      </c>
      <c r="S1866" s="12">
        <f t="shared" si="148"/>
        <v>41733.716435185182</v>
      </c>
      <c r="T1866" s="12">
        <f t="shared" si="149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7">
        <f t="shared" si="145"/>
        <v>3.6363636363636364E-3</v>
      </c>
      <c r="P1867" s="8">
        <f>(E1867/L1867)</f>
        <v>2</v>
      </c>
      <c r="Q1867" t="str">
        <f t="shared" si="146"/>
        <v>games</v>
      </c>
      <c r="R1867" t="str">
        <f t="shared" si="147"/>
        <v>mobile games</v>
      </c>
      <c r="S1867" s="12">
        <f t="shared" si="148"/>
        <v>42645.367442129631</v>
      </c>
      <c r="T1867" s="12">
        <f t="shared" si="149"/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7">
        <f t="shared" si="145"/>
        <v>0.5</v>
      </c>
      <c r="P1868" s="8">
        <f>(E1868/L1868)</f>
        <v>62.5</v>
      </c>
      <c r="Q1868" t="str">
        <f t="shared" si="146"/>
        <v>games</v>
      </c>
      <c r="R1868" t="str">
        <f t="shared" si="147"/>
        <v>mobile games</v>
      </c>
      <c r="S1868" s="12">
        <f t="shared" si="148"/>
        <v>42742.246493055558</v>
      </c>
      <c r="T1868" s="12">
        <f t="shared" si="149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7">
        <f t="shared" si="145"/>
        <v>0.05</v>
      </c>
      <c r="P1869" s="8">
        <f>(E1869/L1869)</f>
        <v>10</v>
      </c>
      <c r="Q1869" t="str">
        <f t="shared" si="146"/>
        <v>games</v>
      </c>
      <c r="R1869" t="str">
        <f t="shared" si="147"/>
        <v>mobile games</v>
      </c>
      <c r="S1869" s="12">
        <f t="shared" si="148"/>
        <v>42649.924907407403</v>
      </c>
      <c r="T1869" s="12">
        <f t="shared" si="149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7">
        <f t="shared" si="145"/>
        <v>4.8680000000000003</v>
      </c>
      <c r="P1870" s="8">
        <f>(E1870/L1870)</f>
        <v>71.588235294117652</v>
      </c>
      <c r="Q1870" t="str">
        <f t="shared" si="146"/>
        <v>games</v>
      </c>
      <c r="R1870" t="str">
        <f t="shared" si="147"/>
        <v>mobile games</v>
      </c>
      <c r="S1870" s="12">
        <f t="shared" si="148"/>
        <v>42328.779224537036</v>
      </c>
      <c r="T1870" s="12">
        <f t="shared" si="149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7">
        <f t="shared" si="145"/>
        <v>0</v>
      </c>
      <c r="P1871" s="8" t="e">
        <f>(E1871/L1871)</f>
        <v>#DIV/0!</v>
      </c>
      <c r="Q1871" t="str">
        <f t="shared" si="146"/>
        <v>games</v>
      </c>
      <c r="R1871" t="str">
        <f t="shared" si="147"/>
        <v>mobile games</v>
      </c>
      <c r="S1871" s="12">
        <f t="shared" si="148"/>
        <v>42709.002881944441</v>
      </c>
      <c r="T1871" s="12">
        <f t="shared" si="149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7">
        <f t="shared" si="145"/>
        <v>10.314285714285715</v>
      </c>
      <c r="P1872" s="8">
        <f>(E1872/L1872)</f>
        <v>32.81818181818182</v>
      </c>
      <c r="Q1872" t="str">
        <f t="shared" si="146"/>
        <v>games</v>
      </c>
      <c r="R1872" t="str">
        <f t="shared" si="147"/>
        <v>mobile games</v>
      </c>
      <c r="S1872" s="12">
        <f t="shared" si="148"/>
        <v>42371.355729166666</v>
      </c>
      <c r="T1872" s="12">
        <f t="shared" si="149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7">
        <f t="shared" si="145"/>
        <v>71.784615384615378</v>
      </c>
      <c r="P1873" s="8">
        <f>(E1873/L1873)</f>
        <v>49.11578947368421</v>
      </c>
      <c r="Q1873" t="str">
        <f t="shared" si="146"/>
        <v>games</v>
      </c>
      <c r="R1873" t="str">
        <f t="shared" si="147"/>
        <v>mobile games</v>
      </c>
      <c r="S1873" s="12">
        <f t="shared" si="148"/>
        <v>41923.783576388887</v>
      </c>
      <c r="T1873" s="12">
        <f t="shared" si="149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7">
        <f t="shared" si="145"/>
        <v>1.06</v>
      </c>
      <c r="P1874" s="8">
        <f>(E1874/L1874)</f>
        <v>16.307692307692307</v>
      </c>
      <c r="Q1874" t="str">
        <f t="shared" si="146"/>
        <v>games</v>
      </c>
      <c r="R1874" t="str">
        <f t="shared" si="147"/>
        <v>mobile games</v>
      </c>
      <c r="S1874" s="12">
        <f t="shared" si="148"/>
        <v>42155.129652777774</v>
      </c>
      <c r="T1874" s="12">
        <f t="shared" si="149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7">
        <f t="shared" si="145"/>
        <v>0.44999999999999996</v>
      </c>
      <c r="P1875" s="8">
        <f>(E1875/L1875)</f>
        <v>18</v>
      </c>
      <c r="Q1875" t="str">
        <f t="shared" si="146"/>
        <v>games</v>
      </c>
      <c r="R1875" t="str">
        <f t="shared" si="147"/>
        <v>mobile games</v>
      </c>
      <c r="S1875" s="12">
        <f t="shared" si="148"/>
        <v>42164.615856481483</v>
      </c>
      <c r="T1875" s="12">
        <f t="shared" si="149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7">
        <f t="shared" si="145"/>
        <v>1.6250000000000001E-2</v>
      </c>
      <c r="P1876" s="8">
        <f>(E1876/L1876)</f>
        <v>13</v>
      </c>
      <c r="Q1876" t="str">
        <f t="shared" si="146"/>
        <v>games</v>
      </c>
      <c r="R1876" t="str">
        <f t="shared" si="147"/>
        <v>mobile games</v>
      </c>
      <c r="S1876" s="12">
        <f t="shared" si="148"/>
        <v>42529.969131944439</v>
      </c>
      <c r="T1876" s="12">
        <f t="shared" si="149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7">
        <f t="shared" si="145"/>
        <v>0.51</v>
      </c>
      <c r="P1877" s="8">
        <f>(E1877/L1877)</f>
        <v>17</v>
      </c>
      <c r="Q1877" t="str">
        <f t="shared" si="146"/>
        <v>games</v>
      </c>
      <c r="R1877" t="str">
        <f t="shared" si="147"/>
        <v>mobile games</v>
      </c>
      <c r="S1877" s="12">
        <f t="shared" si="148"/>
        <v>42528.899398148147</v>
      </c>
      <c r="T1877" s="12">
        <f t="shared" si="149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7">
        <f t="shared" si="145"/>
        <v>0</v>
      </c>
      <c r="P1878" s="8" t="e">
        <f>(E1878/L1878)</f>
        <v>#DIV/0!</v>
      </c>
      <c r="Q1878" t="str">
        <f t="shared" si="146"/>
        <v>games</v>
      </c>
      <c r="R1878" t="str">
        <f t="shared" si="147"/>
        <v>mobile games</v>
      </c>
      <c r="S1878" s="12">
        <f t="shared" si="148"/>
        <v>41776.284780092588</v>
      </c>
      <c r="T1878" s="12">
        <f t="shared" si="149"/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7">
        <f t="shared" si="145"/>
        <v>0</v>
      </c>
      <c r="P1879" s="8" t="e">
        <f>(E1879/L1879)</f>
        <v>#DIV/0!</v>
      </c>
      <c r="Q1879" t="str">
        <f t="shared" si="146"/>
        <v>games</v>
      </c>
      <c r="R1879" t="str">
        <f t="shared" si="147"/>
        <v>mobile games</v>
      </c>
      <c r="S1879" s="12">
        <f t="shared" si="148"/>
        <v>42035.029224537036</v>
      </c>
      <c r="T1879" s="12">
        <f t="shared" si="149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7">
        <f t="shared" si="145"/>
        <v>0</v>
      </c>
      <c r="P1880" s="8" t="e">
        <f>(E1880/L1880)</f>
        <v>#DIV/0!</v>
      </c>
      <c r="Q1880" t="str">
        <f t="shared" si="146"/>
        <v>games</v>
      </c>
      <c r="R1880" t="str">
        <f t="shared" si="147"/>
        <v>mobile games</v>
      </c>
      <c r="S1880" s="12">
        <f t="shared" si="148"/>
        <v>41773.008738425924</v>
      </c>
      <c r="T1880" s="12">
        <f t="shared" si="149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7">
        <f t="shared" si="145"/>
        <v>0.12</v>
      </c>
      <c r="P1881" s="8">
        <f>(E1881/L1881)</f>
        <v>3</v>
      </c>
      <c r="Q1881" t="str">
        <f t="shared" si="146"/>
        <v>games</v>
      </c>
      <c r="R1881" t="str">
        <f t="shared" si="147"/>
        <v>mobile games</v>
      </c>
      <c r="S1881" s="12">
        <f t="shared" si="148"/>
        <v>42413.649641203709</v>
      </c>
      <c r="T1881" s="12">
        <f t="shared" si="149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7">
        <f t="shared" si="145"/>
        <v>20.080000000000002</v>
      </c>
      <c r="P1882" s="8">
        <f>(E1882/L1882)</f>
        <v>41.833333333333336</v>
      </c>
      <c r="Q1882" t="str">
        <f t="shared" si="146"/>
        <v>games</v>
      </c>
      <c r="R1882" t="str">
        <f t="shared" si="147"/>
        <v>mobile games</v>
      </c>
      <c r="S1882" s="12">
        <f t="shared" si="148"/>
        <v>42430.566898148143</v>
      </c>
      <c r="T1882" s="12">
        <f t="shared" si="149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7">
        <f t="shared" si="145"/>
        <v>172.68449999999999</v>
      </c>
      <c r="P1883" s="8">
        <f>(E1883/L1883)</f>
        <v>49.338428571428572</v>
      </c>
      <c r="Q1883" t="str">
        <f t="shared" si="146"/>
        <v>music</v>
      </c>
      <c r="R1883" t="str">
        <f t="shared" si="147"/>
        <v>indie rock</v>
      </c>
      <c r="S1883" s="12">
        <f t="shared" si="148"/>
        <v>42043.152650462958</v>
      </c>
      <c r="T1883" s="12">
        <f t="shared" si="149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7">
        <f t="shared" si="145"/>
        <v>100.8955223880597</v>
      </c>
      <c r="P1884" s="8">
        <f>(E1884/L1884)</f>
        <v>41.728395061728392</v>
      </c>
      <c r="Q1884" t="str">
        <f t="shared" si="146"/>
        <v>music</v>
      </c>
      <c r="R1884" t="str">
        <f t="shared" si="147"/>
        <v>indie rock</v>
      </c>
      <c r="S1884" s="12">
        <f t="shared" si="148"/>
        <v>41067.949212962965</v>
      </c>
      <c r="T1884" s="12">
        <f t="shared" si="149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">
        <f t="shared" si="145"/>
        <v>104.8048048048048</v>
      </c>
      <c r="P1885" s="8">
        <f>(E1885/L1885)</f>
        <v>32.71875</v>
      </c>
      <c r="Q1885" t="str">
        <f t="shared" si="146"/>
        <v>music</v>
      </c>
      <c r="R1885" t="str">
        <f t="shared" si="147"/>
        <v>indie rock</v>
      </c>
      <c r="S1885" s="12">
        <f t="shared" si="148"/>
        <v>40977.948009259257</v>
      </c>
      <c r="T1885" s="12">
        <f t="shared" si="149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7">
        <f t="shared" si="145"/>
        <v>135.1</v>
      </c>
      <c r="P1886" s="8">
        <f>(E1886/L1886)</f>
        <v>51.96153846153846</v>
      </c>
      <c r="Q1886" t="str">
        <f t="shared" si="146"/>
        <v>music</v>
      </c>
      <c r="R1886" t="str">
        <f t="shared" si="147"/>
        <v>indie rock</v>
      </c>
      <c r="S1886" s="12">
        <f t="shared" si="148"/>
        <v>41205.198321759257</v>
      </c>
      <c r="T1886" s="12">
        <f t="shared" si="149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7">
        <f t="shared" si="145"/>
        <v>116.32786885245903</v>
      </c>
      <c r="P1887" s="8">
        <f>(E1887/L1887)</f>
        <v>50.685714285714283</v>
      </c>
      <c r="Q1887" t="str">
        <f t="shared" si="146"/>
        <v>music</v>
      </c>
      <c r="R1887" t="str">
        <f t="shared" si="147"/>
        <v>indie rock</v>
      </c>
      <c r="S1887" s="12">
        <f t="shared" si="148"/>
        <v>41099.093865740739</v>
      </c>
      <c r="T1887" s="12">
        <f t="shared" si="149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7">
        <f t="shared" si="145"/>
        <v>102.08333333333333</v>
      </c>
      <c r="P1888" s="8">
        <f>(E1888/L1888)</f>
        <v>42.241379310344826</v>
      </c>
      <c r="Q1888" t="str">
        <f t="shared" si="146"/>
        <v>music</v>
      </c>
      <c r="R1888" t="str">
        <f t="shared" si="147"/>
        <v>indie rock</v>
      </c>
      <c r="S1888" s="12">
        <f t="shared" si="148"/>
        <v>41925.906689814816</v>
      </c>
      <c r="T1888" s="12">
        <f t="shared" si="149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7">
        <f t="shared" si="145"/>
        <v>111.16666666666666</v>
      </c>
      <c r="P1889" s="8">
        <f>(E1889/L1889)</f>
        <v>416.875</v>
      </c>
      <c r="Q1889" t="str">
        <f t="shared" si="146"/>
        <v>music</v>
      </c>
      <c r="R1889" t="str">
        <f t="shared" si="147"/>
        <v>indie rock</v>
      </c>
      <c r="S1889" s="12">
        <f t="shared" si="148"/>
        <v>42323.800138888888</v>
      </c>
      <c r="T1889" s="12">
        <f t="shared" si="149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7">
        <f t="shared" si="145"/>
        <v>166.08</v>
      </c>
      <c r="P1890" s="8">
        <f>(E1890/L1890)</f>
        <v>46.651685393258425</v>
      </c>
      <c r="Q1890" t="str">
        <f t="shared" si="146"/>
        <v>music</v>
      </c>
      <c r="R1890" t="str">
        <f t="shared" si="147"/>
        <v>indie rock</v>
      </c>
      <c r="S1890" s="12">
        <f t="shared" si="148"/>
        <v>40299.239953703705</v>
      </c>
      <c r="T1890" s="12">
        <f t="shared" si="149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7">
        <f t="shared" si="145"/>
        <v>106.60000000000001</v>
      </c>
      <c r="P1891" s="8">
        <f>(E1891/L1891)</f>
        <v>48.454545454545453</v>
      </c>
      <c r="Q1891" t="str">
        <f t="shared" si="146"/>
        <v>music</v>
      </c>
      <c r="R1891" t="str">
        <f t="shared" si="147"/>
        <v>indie rock</v>
      </c>
      <c r="S1891" s="12">
        <f t="shared" si="148"/>
        <v>41299.793356481481</v>
      </c>
      <c r="T1891" s="12">
        <f t="shared" si="149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7">
        <f t="shared" si="145"/>
        <v>144.58441666666667</v>
      </c>
      <c r="P1892" s="8">
        <f>(E1892/L1892)</f>
        <v>70.5289837398374</v>
      </c>
      <c r="Q1892" t="str">
        <f t="shared" si="146"/>
        <v>music</v>
      </c>
      <c r="R1892" t="str">
        <f t="shared" si="147"/>
        <v>indie rock</v>
      </c>
      <c r="S1892" s="12">
        <f t="shared" si="148"/>
        <v>41228.786203703705</v>
      </c>
      <c r="T1892" s="12">
        <f t="shared" si="149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7">
        <f t="shared" si="145"/>
        <v>105.55000000000001</v>
      </c>
      <c r="P1893" s="8">
        <f>(E1893/L1893)</f>
        <v>87.958333333333329</v>
      </c>
      <c r="Q1893" t="str">
        <f t="shared" si="146"/>
        <v>music</v>
      </c>
      <c r="R1893" t="str">
        <f t="shared" si="147"/>
        <v>indie rock</v>
      </c>
      <c r="S1893" s="12">
        <f t="shared" si="148"/>
        <v>40335.798078703701</v>
      </c>
      <c r="T1893" s="12">
        <f t="shared" si="149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7">
        <f t="shared" si="145"/>
        <v>136.60000000000002</v>
      </c>
      <c r="P1894" s="8">
        <f>(E1894/L1894)</f>
        <v>26.26923076923077</v>
      </c>
      <c r="Q1894" t="str">
        <f t="shared" si="146"/>
        <v>music</v>
      </c>
      <c r="R1894" t="str">
        <f t="shared" si="147"/>
        <v>indie rock</v>
      </c>
      <c r="S1894" s="12">
        <f t="shared" si="148"/>
        <v>40671.637511574074</v>
      </c>
      <c r="T1894" s="12">
        <f t="shared" si="149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7">
        <f t="shared" si="145"/>
        <v>104</v>
      </c>
      <c r="P1895" s="8">
        <f>(E1895/L1895)</f>
        <v>57.777777777777779</v>
      </c>
      <c r="Q1895" t="str">
        <f t="shared" si="146"/>
        <v>music</v>
      </c>
      <c r="R1895" t="str">
        <f t="shared" si="147"/>
        <v>indie rock</v>
      </c>
      <c r="S1895" s="12">
        <f t="shared" si="148"/>
        <v>40632.94195601852</v>
      </c>
      <c r="T1895" s="12">
        <f t="shared" si="149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7">
        <f t="shared" si="145"/>
        <v>114.5</v>
      </c>
      <c r="P1896" s="8">
        <f>(E1896/L1896)</f>
        <v>57.25</v>
      </c>
      <c r="Q1896" t="str">
        <f t="shared" si="146"/>
        <v>music</v>
      </c>
      <c r="R1896" t="str">
        <f t="shared" si="147"/>
        <v>indie rock</v>
      </c>
      <c r="S1896" s="12">
        <f t="shared" si="148"/>
        <v>40920.904895833337</v>
      </c>
      <c r="T1896" s="12">
        <f t="shared" si="149"/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7">
        <f t="shared" si="145"/>
        <v>101.71957671957672</v>
      </c>
      <c r="P1897" s="8">
        <f>(E1897/L1897)</f>
        <v>196.34042553191489</v>
      </c>
      <c r="Q1897" t="str">
        <f t="shared" si="146"/>
        <v>music</v>
      </c>
      <c r="R1897" t="str">
        <f t="shared" si="147"/>
        <v>indie rock</v>
      </c>
      <c r="S1897" s="12">
        <f t="shared" si="148"/>
        <v>42267.746782407412</v>
      </c>
      <c r="T1897" s="12">
        <f t="shared" si="149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7">
        <f t="shared" si="145"/>
        <v>123.94678492239468</v>
      </c>
      <c r="P1898" s="8">
        <f>(E1898/L1898)</f>
        <v>43</v>
      </c>
      <c r="Q1898" t="str">
        <f t="shared" si="146"/>
        <v>music</v>
      </c>
      <c r="R1898" t="str">
        <f t="shared" si="147"/>
        <v>indie rock</v>
      </c>
      <c r="S1898" s="12">
        <f t="shared" si="148"/>
        <v>40981.710243055553</v>
      </c>
      <c r="T1898" s="12">
        <f t="shared" si="149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">
        <f t="shared" si="145"/>
        <v>102.45669291338582</v>
      </c>
      <c r="P1899" s="8">
        <f>(E1899/L1899)</f>
        <v>35.551912568306008</v>
      </c>
      <c r="Q1899" t="str">
        <f t="shared" si="146"/>
        <v>music</v>
      </c>
      <c r="R1899" t="str">
        <f t="shared" si="147"/>
        <v>indie rock</v>
      </c>
      <c r="S1899" s="12">
        <f t="shared" si="148"/>
        <v>41680.583402777782</v>
      </c>
      <c r="T1899" s="12">
        <f t="shared" si="149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7">
        <f t="shared" si="145"/>
        <v>144.5</v>
      </c>
      <c r="P1900" s="8">
        <f>(E1900/L1900)</f>
        <v>68.80952380952381</v>
      </c>
      <c r="Q1900" t="str">
        <f t="shared" si="146"/>
        <v>music</v>
      </c>
      <c r="R1900" t="str">
        <f t="shared" si="147"/>
        <v>indie rock</v>
      </c>
      <c r="S1900" s="12">
        <f t="shared" si="148"/>
        <v>42366.192974537036</v>
      </c>
      <c r="T1900" s="12">
        <f t="shared" si="149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7">
        <f t="shared" si="145"/>
        <v>133.33333333333331</v>
      </c>
      <c r="P1901" s="8">
        <f>(E1901/L1901)</f>
        <v>28.571428571428573</v>
      </c>
      <c r="Q1901" t="str">
        <f t="shared" si="146"/>
        <v>music</v>
      </c>
      <c r="R1901" t="str">
        <f t="shared" si="147"/>
        <v>indie rock</v>
      </c>
      <c r="S1901" s="12">
        <f t="shared" si="148"/>
        <v>42058.941736111112</v>
      </c>
      <c r="T1901" s="12">
        <f t="shared" si="149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7">
        <f t="shared" si="145"/>
        <v>109.3644</v>
      </c>
      <c r="P1902" s="8">
        <f>(E1902/L1902)</f>
        <v>50.631666666666668</v>
      </c>
      <c r="Q1902" t="str">
        <f t="shared" si="146"/>
        <v>music</v>
      </c>
      <c r="R1902" t="str">
        <f t="shared" si="147"/>
        <v>indie rock</v>
      </c>
      <c r="S1902" s="12">
        <f t="shared" si="148"/>
        <v>41160.871886574074</v>
      </c>
      <c r="T1902" s="12">
        <f t="shared" si="149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7">
        <f t="shared" si="145"/>
        <v>2.6969696969696968</v>
      </c>
      <c r="P1903" s="8">
        <f>(E1903/L1903)</f>
        <v>106.8</v>
      </c>
      <c r="Q1903" t="str">
        <f t="shared" si="146"/>
        <v>technology</v>
      </c>
      <c r="R1903" t="str">
        <f t="shared" si="147"/>
        <v>gadgets</v>
      </c>
      <c r="S1903" s="12">
        <f t="shared" si="148"/>
        <v>42116.54315972222</v>
      </c>
      <c r="T1903" s="12">
        <f t="shared" si="149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7">
        <f t="shared" si="145"/>
        <v>1.2</v>
      </c>
      <c r="P1904" s="8">
        <f>(E1904/L1904)</f>
        <v>4</v>
      </c>
      <c r="Q1904" t="str">
        <f t="shared" si="146"/>
        <v>technology</v>
      </c>
      <c r="R1904" t="str">
        <f t="shared" si="147"/>
        <v>gadgets</v>
      </c>
      <c r="S1904" s="12">
        <f t="shared" si="148"/>
        <v>42037.789895833332</v>
      </c>
      <c r="T1904" s="12">
        <f t="shared" si="149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7">
        <f t="shared" si="145"/>
        <v>46.6</v>
      </c>
      <c r="P1905" s="8">
        <f>(E1905/L1905)</f>
        <v>34.097560975609753</v>
      </c>
      <c r="Q1905" t="str">
        <f t="shared" si="146"/>
        <v>technology</v>
      </c>
      <c r="R1905" t="str">
        <f t="shared" si="147"/>
        <v>gadgets</v>
      </c>
      <c r="S1905" s="12">
        <f t="shared" si="148"/>
        <v>42702.770729166667</v>
      </c>
      <c r="T1905" s="12">
        <f t="shared" si="149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7">
        <f t="shared" si="145"/>
        <v>0.1</v>
      </c>
      <c r="P1906" s="8">
        <f>(E1906/L1906)</f>
        <v>25</v>
      </c>
      <c r="Q1906" t="str">
        <f t="shared" si="146"/>
        <v>technology</v>
      </c>
      <c r="R1906" t="str">
        <f t="shared" si="147"/>
        <v>gadgets</v>
      </c>
      <c r="S1906" s="12">
        <f t="shared" si="148"/>
        <v>42326.685428240744</v>
      </c>
      <c r="T1906" s="12">
        <f t="shared" si="149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7">
        <f t="shared" si="145"/>
        <v>0.16800000000000001</v>
      </c>
      <c r="P1907" s="8">
        <f>(E1907/L1907)</f>
        <v>10.5</v>
      </c>
      <c r="Q1907" t="str">
        <f t="shared" si="146"/>
        <v>technology</v>
      </c>
      <c r="R1907" t="str">
        <f t="shared" si="147"/>
        <v>gadgets</v>
      </c>
      <c r="S1907" s="12">
        <f t="shared" si="148"/>
        <v>41859.925856481481</v>
      </c>
      <c r="T1907" s="12">
        <f t="shared" si="149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7">
        <f t="shared" si="145"/>
        <v>42.76</v>
      </c>
      <c r="P1908" s="8">
        <f>(E1908/L1908)</f>
        <v>215.95959595959596</v>
      </c>
      <c r="Q1908" t="str">
        <f t="shared" si="146"/>
        <v>technology</v>
      </c>
      <c r="R1908" t="str">
        <f t="shared" si="147"/>
        <v>gadgets</v>
      </c>
      <c r="S1908" s="12">
        <f t="shared" si="148"/>
        <v>42514.671099537038</v>
      </c>
      <c r="T1908" s="12">
        <f t="shared" si="149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7">
        <f t="shared" si="145"/>
        <v>0.28333333333333333</v>
      </c>
      <c r="P1909" s="8">
        <f>(E1909/L1909)</f>
        <v>21.25</v>
      </c>
      <c r="Q1909" t="str">
        <f t="shared" si="146"/>
        <v>technology</v>
      </c>
      <c r="R1909" t="str">
        <f t="shared" si="147"/>
        <v>gadgets</v>
      </c>
      <c r="S1909" s="12">
        <f t="shared" si="148"/>
        <v>41767.587094907409</v>
      </c>
      <c r="T1909" s="12">
        <f t="shared" si="149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7">
        <f t="shared" si="145"/>
        <v>1.7319999999999998</v>
      </c>
      <c r="P1910" s="8">
        <f>(E1910/L1910)</f>
        <v>108.25</v>
      </c>
      <c r="Q1910" t="str">
        <f t="shared" si="146"/>
        <v>technology</v>
      </c>
      <c r="R1910" t="str">
        <f t="shared" si="147"/>
        <v>gadgets</v>
      </c>
      <c r="S1910" s="12">
        <f t="shared" si="148"/>
        <v>42703.917824074073</v>
      </c>
      <c r="T1910" s="12">
        <f t="shared" si="149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7">
        <f t="shared" si="145"/>
        <v>14.111428571428572</v>
      </c>
      <c r="P1911" s="8">
        <f>(E1911/L1911)</f>
        <v>129.97368421052633</v>
      </c>
      <c r="Q1911" t="str">
        <f t="shared" si="146"/>
        <v>technology</v>
      </c>
      <c r="R1911" t="str">
        <f t="shared" si="147"/>
        <v>gadgets</v>
      </c>
      <c r="S1911" s="12">
        <f t="shared" si="148"/>
        <v>41905.429155092592</v>
      </c>
      <c r="T1911" s="12">
        <f t="shared" si="149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7">
        <f t="shared" si="145"/>
        <v>39.395294117647055</v>
      </c>
      <c r="P1912" s="8">
        <f>(E1912/L1912)</f>
        <v>117.49473684210527</v>
      </c>
      <c r="Q1912" t="str">
        <f t="shared" si="146"/>
        <v>technology</v>
      </c>
      <c r="R1912" t="str">
        <f t="shared" si="147"/>
        <v>gadgets</v>
      </c>
      <c r="S1912" s="12">
        <f t="shared" si="148"/>
        <v>42264.963159722218</v>
      </c>
      <c r="T1912" s="12">
        <f t="shared" si="149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7">
        <f t="shared" si="145"/>
        <v>2.3529411764705882E-2</v>
      </c>
      <c r="P1913" s="8">
        <f>(E1913/L1913)</f>
        <v>10</v>
      </c>
      <c r="Q1913" t="str">
        <f t="shared" si="146"/>
        <v>technology</v>
      </c>
      <c r="R1913" t="str">
        <f t="shared" si="147"/>
        <v>gadgets</v>
      </c>
      <c r="S1913" s="12">
        <f t="shared" si="148"/>
        <v>41830.033958333333</v>
      </c>
      <c r="T1913" s="12">
        <f t="shared" si="149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7">
        <f t="shared" si="145"/>
        <v>59.3</v>
      </c>
      <c r="P1914" s="8">
        <f>(E1914/L1914)</f>
        <v>70.595238095238102</v>
      </c>
      <c r="Q1914" t="str">
        <f t="shared" si="146"/>
        <v>technology</v>
      </c>
      <c r="R1914" t="str">
        <f t="shared" si="147"/>
        <v>gadgets</v>
      </c>
      <c r="S1914" s="12">
        <f t="shared" si="148"/>
        <v>42129.226388888885</v>
      </c>
      <c r="T1914" s="12">
        <f t="shared" si="149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7">
        <f t="shared" si="145"/>
        <v>1.3270833333333334</v>
      </c>
      <c r="P1915" s="8">
        <f>(E1915/L1915)</f>
        <v>24.5</v>
      </c>
      <c r="Q1915" t="str">
        <f t="shared" si="146"/>
        <v>technology</v>
      </c>
      <c r="R1915" t="str">
        <f t="shared" si="147"/>
        <v>gadgets</v>
      </c>
      <c r="S1915" s="12">
        <f t="shared" si="148"/>
        <v>41890.511319444442</v>
      </c>
      <c r="T1915" s="12">
        <f t="shared" si="149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7">
        <f t="shared" si="145"/>
        <v>9.0090090090090094</v>
      </c>
      <c r="P1916" s="8">
        <f>(E1916/L1916)</f>
        <v>30</v>
      </c>
      <c r="Q1916" t="str">
        <f t="shared" si="146"/>
        <v>technology</v>
      </c>
      <c r="R1916" t="str">
        <f t="shared" si="147"/>
        <v>gadgets</v>
      </c>
      <c r="S1916" s="12">
        <f t="shared" si="148"/>
        <v>41929.174456018518</v>
      </c>
      <c r="T1916" s="12">
        <f t="shared" si="149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7">
        <f t="shared" si="145"/>
        <v>1.6</v>
      </c>
      <c r="P1917" s="8">
        <f>(E1917/L1917)</f>
        <v>2</v>
      </c>
      <c r="Q1917" t="str">
        <f t="shared" si="146"/>
        <v>technology</v>
      </c>
      <c r="R1917" t="str">
        <f t="shared" si="147"/>
        <v>gadgets</v>
      </c>
      <c r="S1917" s="12">
        <f t="shared" si="148"/>
        <v>41864.04886574074</v>
      </c>
      <c r="T1917" s="12">
        <f t="shared" si="149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7">
        <f t="shared" si="145"/>
        <v>0.51</v>
      </c>
      <c r="P1918" s="8">
        <f>(E1918/L1918)</f>
        <v>17</v>
      </c>
      <c r="Q1918" t="str">
        <f t="shared" si="146"/>
        <v>technology</v>
      </c>
      <c r="R1918" t="str">
        <f t="shared" si="147"/>
        <v>gadgets</v>
      </c>
      <c r="S1918" s="12">
        <f t="shared" si="148"/>
        <v>42656.717303240745</v>
      </c>
      <c r="T1918" s="12">
        <f t="shared" si="149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7">
        <f t="shared" si="145"/>
        <v>52.570512820512818</v>
      </c>
      <c r="P1919" s="8">
        <f>(E1919/L1919)</f>
        <v>2928.9285714285716</v>
      </c>
      <c r="Q1919" t="str">
        <f t="shared" si="146"/>
        <v>technology</v>
      </c>
      <c r="R1919" t="str">
        <f t="shared" si="147"/>
        <v>gadgets</v>
      </c>
      <c r="S1919" s="12">
        <f t="shared" si="148"/>
        <v>42746.270057870366</v>
      </c>
      <c r="T1919" s="12">
        <f t="shared" si="149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7">
        <f t="shared" si="145"/>
        <v>1.04</v>
      </c>
      <c r="P1920" s="8">
        <f>(E1920/L1920)</f>
        <v>28.888888888888889</v>
      </c>
      <c r="Q1920" t="str">
        <f t="shared" si="146"/>
        <v>technology</v>
      </c>
      <c r="R1920" t="str">
        <f t="shared" si="147"/>
        <v>gadgets</v>
      </c>
      <c r="S1920" s="12">
        <f t="shared" si="148"/>
        <v>41828.789942129632</v>
      </c>
      <c r="T1920" s="12">
        <f t="shared" si="149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7">
        <f t="shared" si="145"/>
        <v>47.4</v>
      </c>
      <c r="P1921" s="8">
        <f>(E1921/L1921)</f>
        <v>29.625</v>
      </c>
      <c r="Q1921" t="str">
        <f t="shared" si="146"/>
        <v>technology</v>
      </c>
      <c r="R1921" t="str">
        <f t="shared" si="147"/>
        <v>gadgets</v>
      </c>
      <c r="S1921" s="12">
        <f t="shared" si="148"/>
        <v>42113.875567129624</v>
      </c>
      <c r="T1921" s="12">
        <f t="shared" si="149"/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7">
        <f t="shared" si="145"/>
        <v>43.03</v>
      </c>
      <c r="P1922" s="8">
        <f>(E1922/L1922)</f>
        <v>40.980952380952381</v>
      </c>
      <c r="Q1922" t="str">
        <f t="shared" si="146"/>
        <v>technology</v>
      </c>
      <c r="R1922" t="str">
        <f t="shared" si="147"/>
        <v>gadgets</v>
      </c>
      <c r="S1922" s="12">
        <f t="shared" si="148"/>
        <v>42270.875706018516</v>
      </c>
      <c r="T1922" s="12">
        <f t="shared" si="149"/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7">
        <f t="shared" ref="O1923:O1986" si="150">((E1923/D1923)*100)</f>
        <v>136.80000000000001</v>
      </c>
      <c r="P1923" s="8">
        <f>(E1923/L1923)</f>
        <v>54</v>
      </c>
      <c r="Q1923" t="str">
        <f t="shared" ref="Q1923:Q1986" si="151">LEFT(N1923,FIND("/",N1923)-1)</f>
        <v>music</v>
      </c>
      <c r="R1923" t="str">
        <f t="shared" ref="R1923:R1986" si="152">RIGHT(N1923,LEN(N1923)-FIND("/",N1923))</f>
        <v>indie rock</v>
      </c>
      <c r="S1923" s="12">
        <f t="shared" ref="S1923:S1986" si="153">(((J1923/60)/60)/24)+DATE(1970,1,1)</f>
        <v>41074.221562500003</v>
      </c>
      <c r="T1923" s="12">
        <f t="shared" ref="T1923:T1986" si="154">(((I1923/60)/60)/24)+DATE(1970,1,1)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7">
        <f t="shared" si="150"/>
        <v>115.55</v>
      </c>
      <c r="P1924" s="8">
        <f>(E1924/L1924)</f>
        <v>36.109375</v>
      </c>
      <c r="Q1924" t="str">
        <f t="shared" si="151"/>
        <v>music</v>
      </c>
      <c r="R1924" t="str">
        <f t="shared" si="152"/>
        <v>indie rock</v>
      </c>
      <c r="S1924" s="12">
        <f t="shared" si="153"/>
        <v>41590.255868055552</v>
      </c>
      <c r="T1924" s="12">
        <f t="shared" si="154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7">
        <f t="shared" si="150"/>
        <v>240.79999999999998</v>
      </c>
      <c r="P1925" s="8">
        <f>(E1925/L1925)</f>
        <v>23.153846153846153</v>
      </c>
      <c r="Q1925" t="str">
        <f t="shared" si="151"/>
        <v>music</v>
      </c>
      <c r="R1925" t="str">
        <f t="shared" si="152"/>
        <v>indie rock</v>
      </c>
      <c r="S1925" s="12">
        <f t="shared" si="153"/>
        <v>40772.848749999997</v>
      </c>
      <c r="T1925" s="12">
        <f t="shared" si="154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7">
        <f t="shared" si="150"/>
        <v>114.39999999999999</v>
      </c>
      <c r="P1926" s="8">
        <f>(E1926/L1926)</f>
        <v>104</v>
      </c>
      <c r="Q1926" t="str">
        <f t="shared" si="151"/>
        <v>music</v>
      </c>
      <c r="R1926" t="str">
        <f t="shared" si="152"/>
        <v>indie rock</v>
      </c>
      <c r="S1926" s="12">
        <f t="shared" si="153"/>
        <v>41626.761053240742</v>
      </c>
      <c r="T1926" s="12">
        <f t="shared" si="154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7">
        <f t="shared" si="150"/>
        <v>110.33333333333333</v>
      </c>
      <c r="P1927" s="8">
        <f>(E1927/L1927)</f>
        <v>31.826923076923077</v>
      </c>
      <c r="Q1927" t="str">
        <f t="shared" si="151"/>
        <v>music</v>
      </c>
      <c r="R1927" t="str">
        <f t="shared" si="152"/>
        <v>indie rock</v>
      </c>
      <c r="S1927" s="12">
        <f t="shared" si="153"/>
        <v>41535.90148148148</v>
      </c>
      <c r="T1927" s="12">
        <f t="shared" si="154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7">
        <f t="shared" si="150"/>
        <v>195.37933333333334</v>
      </c>
      <c r="P1928" s="8">
        <f>(E1928/L1928)</f>
        <v>27.3896261682243</v>
      </c>
      <c r="Q1928" t="str">
        <f t="shared" si="151"/>
        <v>music</v>
      </c>
      <c r="R1928" t="str">
        <f t="shared" si="152"/>
        <v>indie rock</v>
      </c>
      <c r="S1928" s="12">
        <f t="shared" si="153"/>
        <v>40456.954351851848</v>
      </c>
      <c r="T1928" s="12">
        <f t="shared" si="154"/>
        <v>40484.018055555556</v>
      </c>
    </row>
    <row r="1929" spans="1:20" ht="15.75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7">
        <f t="shared" si="150"/>
        <v>103.33333333333334</v>
      </c>
      <c r="P1929" s="8">
        <f>(E1929/L1929)</f>
        <v>56.363636363636367</v>
      </c>
      <c r="Q1929" t="str">
        <f t="shared" si="151"/>
        <v>music</v>
      </c>
      <c r="R1929" t="str">
        <f t="shared" si="152"/>
        <v>indie rock</v>
      </c>
      <c r="S1929" s="12">
        <f t="shared" si="153"/>
        <v>40960.861562500002</v>
      </c>
      <c r="T1929" s="12">
        <f t="shared" si="154"/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7">
        <f t="shared" si="150"/>
        <v>103.1372549019608</v>
      </c>
      <c r="P1930" s="8">
        <f>(E1930/L1930)</f>
        <v>77.352941176470594</v>
      </c>
      <c r="Q1930" t="str">
        <f t="shared" si="151"/>
        <v>music</v>
      </c>
      <c r="R1930" t="str">
        <f t="shared" si="152"/>
        <v>indie rock</v>
      </c>
      <c r="S1930" s="12">
        <f t="shared" si="153"/>
        <v>41371.648078703707</v>
      </c>
      <c r="T1930" s="12">
        <f t="shared" si="154"/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7">
        <f t="shared" si="150"/>
        <v>100.3125</v>
      </c>
      <c r="P1931" s="8">
        <f>(E1931/L1931)</f>
        <v>42.8</v>
      </c>
      <c r="Q1931" t="str">
        <f t="shared" si="151"/>
        <v>music</v>
      </c>
      <c r="R1931" t="str">
        <f t="shared" si="152"/>
        <v>indie rock</v>
      </c>
      <c r="S1931" s="12">
        <f t="shared" si="153"/>
        <v>40687.021597222221</v>
      </c>
      <c r="T1931" s="12">
        <f t="shared" si="154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7">
        <f t="shared" si="150"/>
        <v>127</v>
      </c>
      <c r="P1932" s="8">
        <f>(E1932/L1932)</f>
        <v>48.846153846153847</v>
      </c>
      <c r="Q1932" t="str">
        <f t="shared" si="151"/>
        <v>music</v>
      </c>
      <c r="R1932" t="str">
        <f t="shared" si="152"/>
        <v>indie rock</v>
      </c>
      <c r="S1932" s="12">
        <f t="shared" si="153"/>
        <v>41402.558819444443</v>
      </c>
      <c r="T1932" s="12">
        <f t="shared" si="154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7">
        <f t="shared" si="150"/>
        <v>120.601</v>
      </c>
      <c r="P1933" s="8">
        <f>(E1933/L1933)</f>
        <v>48.240400000000001</v>
      </c>
      <c r="Q1933" t="str">
        <f t="shared" si="151"/>
        <v>music</v>
      </c>
      <c r="R1933" t="str">
        <f t="shared" si="152"/>
        <v>indie rock</v>
      </c>
      <c r="S1933" s="12">
        <f t="shared" si="153"/>
        <v>41037.892465277779</v>
      </c>
      <c r="T1933" s="12">
        <f t="shared" si="154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">
        <f t="shared" si="150"/>
        <v>106.99047619047619</v>
      </c>
      <c r="P1934" s="8">
        <f>(E1934/L1934)</f>
        <v>70.212500000000006</v>
      </c>
      <c r="Q1934" t="str">
        <f t="shared" si="151"/>
        <v>music</v>
      </c>
      <c r="R1934" t="str">
        <f t="shared" si="152"/>
        <v>indie rock</v>
      </c>
      <c r="S1934" s="12">
        <f t="shared" si="153"/>
        <v>40911.809872685182</v>
      </c>
      <c r="T1934" s="12">
        <f t="shared" si="154"/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7">
        <f t="shared" si="150"/>
        <v>172.43333333333334</v>
      </c>
      <c r="P1935" s="8">
        <f>(E1935/L1935)</f>
        <v>94.054545454545448</v>
      </c>
      <c r="Q1935" t="str">
        <f t="shared" si="151"/>
        <v>music</v>
      </c>
      <c r="R1935" t="str">
        <f t="shared" si="152"/>
        <v>indie rock</v>
      </c>
      <c r="S1935" s="12">
        <f t="shared" si="153"/>
        <v>41879.130868055552</v>
      </c>
      <c r="T1935" s="12">
        <f t="shared" si="154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7">
        <f t="shared" si="150"/>
        <v>123.61999999999999</v>
      </c>
      <c r="P1936" s="8">
        <f>(E1936/L1936)</f>
        <v>80.272727272727266</v>
      </c>
      <c r="Q1936" t="str">
        <f t="shared" si="151"/>
        <v>music</v>
      </c>
      <c r="R1936" t="str">
        <f t="shared" si="152"/>
        <v>indie rock</v>
      </c>
      <c r="S1936" s="12">
        <f t="shared" si="153"/>
        <v>40865.867141203707</v>
      </c>
      <c r="T1936" s="12">
        <f t="shared" si="154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">
        <f t="shared" si="150"/>
        <v>108.4</v>
      </c>
      <c r="P1937" s="8">
        <f>(E1937/L1937)</f>
        <v>54.2</v>
      </c>
      <c r="Q1937" t="str">
        <f t="shared" si="151"/>
        <v>music</v>
      </c>
      <c r="R1937" t="str">
        <f t="shared" si="152"/>
        <v>indie rock</v>
      </c>
      <c r="S1937" s="12">
        <f t="shared" si="153"/>
        <v>41773.932534722226</v>
      </c>
      <c r="T1937" s="12">
        <f t="shared" si="154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7">
        <f t="shared" si="150"/>
        <v>116.52013333333333</v>
      </c>
      <c r="P1938" s="8">
        <f>(E1938/L1938)</f>
        <v>60.26903448275862</v>
      </c>
      <c r="Q1938" t="str">
        <f t="shared" si="151"/>
        <v>music</v>
      </c>
      <c r="R1938" t="str">
        <f t="shared" si="152"/>
        <v>indie rock</v>
      </c>
      <c r="S1938" s="12">
        <f t="shared" si="153"/>
        <v>40852.889699074076</v>
      </c>
      <c r="T1938" s="12">
        <f t="shared" si="154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7">
        <f t="shared" si="150"/>
        <v>187.245</v>
      </c>
      <c r="P1939" s="8">
        <f>(E1939/L1939)</f>
        <v>38.740344827586206</v>
      </c>
      <c r="Q1939" t="str">
        <f t="shared" si="151"/>
        <v>music</v>
      </c>
      <c r="R1939" t="str">
        <f t="shared" si="152"/>
        <v>indie rock</v>
      </c>
      <c r="S1939" s="12">
        <f t="shared" si="153"/>
        <v>41059.118993055556</v>
      </c>
      <c r="T1939" s="12">
        <f t="shared" si="154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7">
        <f t="shared" si="150"/>
        <v>115.93333333333334</v>
      </c>
      <c r="P1940" s="8">
        <f>(E1940/L1940)</f>
        <v>152.54385964912279</v>
      </c>
      <c r="Q1940" t="str">
        <f t="shared" si="151"/>
        <v>music</v>
      </c>
      <c r="R1940" t="str">
        <f t="shared" si="152"/>
        <v>indie rock</v>
      </c>
      <c r="S1940" s="12">
        <f t="shared" si="153"/>
        <v>41426.259618055556</v>
      </c>
      <c r="T1940" s="12">
        <f t="shared" si="154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7">
        <f t="shared" si="150"/>
        <v>110.7</v>
      </c>
      <c r="P1941" s="8">
        <f>(E1941/L1941)</f>
        <v>115.3125</v>
      </c>
      <c r="Q1941" t="str">
        <f t="shared" si="151"/>
        <v>music</v>
      </c>
      <c r="R1941" t="str">
        <f t="shared" si="152"/>
        <v>indie rock</v>
      </c>
      <c r="S1941" s="12">
        <f t="shared" si="153"/>
        <v>41313.985046296293</v>
      </c>
      <c r="T1941" s="12">
        <f t="shared" si="154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7">
        <f t="shared" si="150"/>
        <v>170.92307692307693</v>
      </c>
      <c r="P1942" s="8">
        <f>(E1942/L1942)</f>
        <v>35.838709677419352</v>
      </c>
      <c r="Q1942" t="str">
        <f t="shared" si="151"/>
        <v>music</v>
      </c>
      <c r="R1942" t="str">
        <f t="shared" si="152"/>
        <v>indie rock</v>
      </c>
      <c r="S1942" s="12">
        <f t="shared" si="153"/>
        <v>40670.507326388892</v>
      </c>
      <c r="T1942" s="12">
        <f t="shared" si="154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7">
        <f t="shared" si="150"/>
        <v>126.11835600000001</v>
      </c>
      <c r="P1943" s="8">
        <f>(E1943/L1943)</f>
        <v>64.570118779438872</v>
      </c>
      <c r="Q1943" t="str">
        <f t="shared" si="151"/>
        <v>technology</v>
      </c>
      <c r="R1943" t="str">
        <f t="shared" si="152"/>
        <v>hardware</v>
      </c>
      <c r="S1943" s="12">
        <f t="shared" si="153"/>
        <v>41744.290868055556</v>
      </c>
      <c r="T1943" s="12">
        <f t="shared" si="154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7">
        <f t="shared" si="150"/>
        <v>138.44033333333334</v>
      </c>
      <c r="P1944" s="8">
        <f>(E1944/L1944)</f>
        <v>87.436000000000007</v>
      </c>
      <c r="Q1944" t="str">
        <f t="shared" si="151"/>
        <v>technology</v>
      </c>
      <c r="R1944" t="str">
        <f t="shared" si="152"/>
        <v>hardware</v>
      </c>
      <c r="S1944" s="12">
        <f t="shared" si="153"/>
        <v>40638.828009259261</v>
      </c>
      <c r="T1944" s="12">
        <f t="shared" si="154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7">
        <f t="shared" si="150"/>
        <v>1705.2499999999998</v>
      </c>
      <c r="P1945" s="8">
        <f>(E1945/L1945)</f>
        <v>68.815577078288939</v>
      </c>
      <c r="Q1945" t="str">
        <f t="shared" si="151"/>
        <v>technology</v>
      </c>
      <c r="R1945" t="str">
        <f t="shared" si="152"/>
        <v>hardware</v>
      </c>
      <c r="S1945" s="12">
        <f t="shared" si="153"/>
        <v>42548.269861111112</v>
      </c>
      <c r="T1945" s="12">
        <f t="shared" si="154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7">
        <f t="shared" si="150"/>
        <v>788.05550000000005</v>
      </c>
      <c r="P1946" s="8">
        <f>(E1946/L1946)</f>
        <v>176.200223588597</v>
      </c>
      <c r="Q1946" t="str">
        <f t="shared" si="151"/>
        <v>technology</v>
      </c>
      <c r="R1946" t="str">
        <f t="shared" si="152"/>
        <v>hardware</v>
      </c>
      <c r="S1946" s="12">
        <f t="shared" si="153"/>
        <v>41730.584374999999</v>
      </c>
      <c r="T1946" s="12">
        <f t="shared" si="154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7">
        <f t="shared" si="150"/>
        <v>348.01799999999997</v>
      </c>
      <c r="P1947" s="8">
        <f>(E1947/L1947)</f>
        <v>511.79117647058825</v>
      </c>
      <c r="Q1947" t="str">
        <f t="shared" si="151"/>
        <v>technology</v>
      </c>
      <c r="R1947" t="str">
        <f t="shared" si="152"/>
        <v>hardware</v>
      </c>
      <c r="S1947" s="12">
        <f t="shared" si="153"/>
        <v>42157.251828703709</v>
      </c>
      <c r="T1947" s="12">
        <f t="shared" si="154"/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7">
        <f t="shared" si="150"/>
        <v>149.74666666666667</v>
      </c>
      <c r="P1948" s="8">
        <f>(E1948/L1948)</f>
        <v>160.44285714285715</v>
      </c>
      <c r="Q1948" t="str">
        <f t="shared" si="151"/>
        <v>technology</v>
      </c>
      <c r="R1948" t="str">
        <f t="shared" si="152"/>
        <v>hardware</v>
      </c>
      <c r="S1948" s="12">
        <f t="shared" si="153"/>
        <v>41689.150011574071</v>
      </c>
      <c r="T1948" s="12">
        <f t="shared" si="154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7">
        <f t="shared" si="150"/>
        <v>100.63375000000001</v>
      </c>
      <c r="P1949" s="8">
        <f>(E1949/L1949)</f>
        <v>35.003043478260871</v>
      </c>
      <c r="Q1949" t="str">
        <f t="shared" si="151"/>
        <v>technology</v>
      </c>
      <c r="R1949" t="str">
        <f t="shared" si="152"/>
        <v>hardware</v>
      </c>
      <c r="S1949" s="12">
        <f t="shared" si="153"/>
        <v>40102.918055555558</v>
      </c>
      <c r="T1949" s="12">
        <f t="shared" si="154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7">
        <f t="shared" si="150"/>
        <v>800.21100000000001</v>
      </c>
      <c r="P1950" s="8">
        <f>(E1950/L1950)</f>
        <v>188.50671378091872</v>
      </c>
      <c r="Q1950" t="str">
        <f t="shared" si="151"/>
        <v>technology</v>
      </c>
      <c r="R1950" t="str">
        <f t="shared" si="152"/>
        <v>hardware</v>
      </c>
      <c r="S1950" s="12">
        <f t="shared" si="153"/>
        <v>42473.604270833333</v>
      </c>
      <c r="T1950" s="12">
        <f t="shared" si="154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7">
        <f t="shared" si="150"/>
        <v>106.00260000000002</v>
      </c>
      <c r="P1951" s="8">
        <f>(E1951/L1951)</f>
        <v>56.204984093319197</v>
      </c>
      <c r="Q1951" t="str">
        <f t="shared" si="151"/>
        <v>technology</v>
      </c>
      <c r="R1951" t="str">
        <f t="shared" si="152"/>
        <v>hardware</v>
      </c>
      <c r="S1951" s="12">
        <f t="shared" si="153"/>
        <v>41800.423043981478</v>
      </c>
      <c r="T1951" s="12">
        <f t="shared" si="154"/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7">
        <f t="shared" si="150"/>
        <v>200.51866666666669</v>
      </c>
      <c r="P1952" s="8">
        <f>(E1952/L1952)</f>
        <v>51.3054157782516</v>
      </c>
      <c r="Q1952" t="str">
        <f t="shared" si="151"/>
        <v>technology</v>
      </c>
      <c r="R1952" t="str">
        <f t="shared" si="152"/>
        <v>hardware</v>
      </c>
      <c r="S1952" s="12">
        <f t="shared" si="153"/>
        <v>40624.181400462963</v>
      </c>
      <c r="T1952" s="12">
        <f t="shared" si="154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7">
        <f t="shared" si="150"/>
        <v>212.44399999999999</v>
      </c>
      <c r="P1953" s="8">
        <f>(E1953/L1953)</f>
        <v>127.36450839328538</v>
      </c>
      <c r="Q1953" t="str">
        <f t="shared" si="151"/>
        <v>technology</v>
      </c>
      <c r="R1953" t="str">
        <f t="shared" si="152"/>
        <v>hardware</v>
      </c>
      <c r="S1953" s="12">
        <f t="shared" si="153"/>
        <v>42651.420567129629</v>
      </c>
      <c r="T1953" s="12">
        <f t="shared" si="154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7">
        <f t="shared" si="150"/>
        <v>198.47237142857145</v>
      </c>
      <c r="P1954" s="8">
        <f>(E1954/L1954)</f>
        <v>101.85532258064516</v>
      </c>
      <c r="Q1954" t="str">
        <f t="shared" si="151"/>
        <v>technology</v>
      </c>
      <c r="R1954" t="str">
        <f t="shared" si="152"/>
        <v>hardware</v>
      </c>
      <c r="S1954" s="12">
        <f t="shared" si="153"/>
        <v>41526.60665509259</v>
      </c>
      <c r="T1954" s="12">
        <f t="shared" si="154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7">
        <f t="shared" si="150"/>
        <v>225.94666666666666</v>
      </c>
      <c r="P1955" s="8">
        <f>(E1955/L1955)</f>
        <v>230.55782312925169</v>
      </c>
      <c r="Q1955" t="str">
        <f t="shared" si="151"/>
        <v>technology</v>
      </c>
      <c r="R1955" t="str">
        <f t="shared" si="152"/>
        <v>hardware</v>
      </c>
      <c r="S1955" s="12">
        <f t="shared" si="153"/>
        <v>40941.199826388889</v>
      </c>
      <c r="T1955" s="12">
        <f t="shared" si="154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7">
        <f t="shared" si="150"/>
        <v>698.94800000000009</v>
      </c>
      <c r="P1956" s="8">
        <f>(E1956/L1956)</f>
        <v>842.10602409638557</v>
      </c>
      <c r="Q1956" t="str">
        <f t="shared" si="151"/>
        <v>technology</v>
      </c>
      <c r="R1956" t="str">
        <f t="shared" si="152"/>
        <v>hardware</v>
      </c>
      <c r="S1956" s="12">
        <f t="shared" si="153"/>
        <v>42394.580740740741</v>
      </c>
      <c r="T1956" s="12">
        <f t="shared" si="154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7">
        <f t="shared" si="150"/>
        <v>398.59528571428569</v>
      </c>
      <c r="P1957" s="8">
        <f>(E1957/L1957)</f>
        <v>577.27593103448271</v>
      </c>
      <c r="Q1957" t="str">
        <f t="shared" si="151"/>
        <v>technology</v>
      </c>
      <c r="R1957" t="str">
        <f t="shared" si="152"/>
        <v>hardware</v>
      </c>
      <c r="S1957" s="12">
        <f t="shared" si="153"/>
        <v>41020.271770833337</v>
      </c>
      <c r="T1957" s="12">
        <f t="shared" si="154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7">
        <f t="shared" si="150"/>
        <v>294.0333333333333</v>
      </c>
      <c r="P1958" s="8">
        <f>(E1958/L1958)</f>
        <v>483.34246575342468</v>
      </c>
      <c r="Q1958" t="str">
        <f t="shared" si="151"/>
        <v>technology</v>
      </c>
      <c r="R1958" t="str">
        <f t="shared" si="152"/>
        <v>hardware</v>
      </c>
      <c r="S1958" s="12">
        <f t="shared" si="153"/>
        <v>42067.923668981486</v>
      </c>
      <c r="T1958" s="12">
        <f t="shared" si="154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7">
        <f t="shared" si="150"/>
        <v>167.50470000000001</v>
      </c>
      <c r="P1959" s="8">
        <f>(E1959/L1959)</f>
        <v>76.138500000000008</v>
      </c>
      <c r="Q1959" t="str">
        <f t="shared" si="151"/>
        <v>technology</v>
      </c>
      <c r="R1959" t="str">
        <f t="shared" si="152"/>
        <v>hardware</v>
      </c>
      <c r="S1959" s="12">
        <f t="shared" si="153"/>
        <v>41179.098530092589</v>
      </c>
      <c r="T1959" s="12">
        <f t="shared" si="154"/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7">
        <f t="shared" si="150"/>
        <v>1435.5717142857143</v>
      </c>
      <c r="P1960" s="8">
        <f>(E1960/L1960)</f>
        <v>74.107684365781708</v>
      </c>
      <c r="Q1960" t="str">
        <f t="shared" si="151"/>
        <v>technology</v>
      </c>
      <c r="R1960" t="str">
        <f t="shared" si="152"/>
        <v>hardware</v>
      </c>
      <c r="S1960" s="12">
        <f t="shared" si="153"/>
        <v>41326.987974537034</v>
      </c>
      <c r="T1960" s="12">
        <f t="shared" si="154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7">
        <f t="shared" si="150"/>
        <v>156.73439999999999</v>
      </c>
      <c r="P1961" s="8">
        <f>(E1961/L1961)</f>
        <v>36.965660377358489</v>
      </c>
      <c r="Q1961" t="str">
        <f t="shared" si="151"/>
        <v>technology</v>
      </c>
      <c r="R1961" t="str">
        <f t="shared" si="152"/>
        <v>hardware</v>
      </c>
      <c r="S1961" s="12">
        <f t="shared" si="153"/>
        <v>41871.845601851855</v>
      </c>
      <c r="T1961" s="12">
        <f t="shared" si="154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7">
        <f t="shared" si="150"/>
        <v>117.90285714285716</v>
      </c>
      <c r="P1962" s="8">
        <f>(E1962/L1962)</f>
        <v>2500.969696969697</v>
      </c>
      <c r="Q1962" t="str">
        <f t="shared" si="151"/>
        <v>technology</v>
      </c>
      <c r="R1962" t="str">
        <f t="shared" si="152"/>
        <v>hardware</v>
      </c>
      <c r="S1962" s="12">
        <f t="shared" si="153"/>
        <v>41964.362743055557</v>
      </c>
      <c r="T1962" s="12">
        <f t="shared" si="154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7">
        <f t="shared" si="150"/>
        <v>1105.3811999999998</v>
      </c>
      <c r="P1963" s="8">
        <f>(E1963/L1963)</f>
        <v>67.690214329454989</v>
      </c>
      <c r="Q1963" t="str">
        <f t="shared" si="151"/>
        <v>technology</v>
      </c>
      <c r="R1963" t="str">
        <f t="shared" si="152"/>
        <v>hardware</v>
      </c>
      <c r="S1963" s="12">
        <f t="shared" si="153"/>
        <v>41148.194641203707</v>
      </c>
      <c r="T1963" s="12">
        <f t="shared" si="154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7">
        <f t="shared" si="150"/>
        <v>192.92499999999998</v>
      </c>
      <c r="P1964" s="8">
        <f>(E1964/L1964)</f>
        <v>63.04738562091503</v>
      </c>
      <c r="Q1964" t="str">
        <f t="shared" si="151"/>
        <v>technology</v>
      </c>
      <c r="R1964" t="str">
        <f t="shared" si="152"/>
        <v>hardware</v>
      </c>
      <c r="S1964" s="12">
        <f t="shared" si="153"/>
        <v>41742.780509259261</v>
      </c>
      <c r="T1964" s="12">
        <f t="shared" si="154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7">
        <f t="shared" si="150"/>
        <v>126.8842105263158</v>
      </c>
      <c r="P1965" s="8">
        <f>(E1965/L1965)</f>
        <v>117.6</v>
      </c>
      <c r="Q1965" t="str">
        <f t="shared" si="151"/>
        <v>technology</v>
      </c>
      <c r="R1965" t="str">
        <f t="shared" si="152"/>
        <v>hardware</v>
      </c>
      <c r="S1965" s="12">
        <f t="shared" si="153"/>
        <v>41863.429791666669</v>
      </c>
      <c r="T1965" s="12">
        <f t="shared" si="154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7">
        <f t="shared" si="150"/>
        <v>259.57748878923763</v>
      </c>
      <c r="P1966" s="8">
        <f>(E1966/L1966)</f>
        <v>180.75185011709601</v>
      </c>
      <c r="Q1966" t="str">
        <f t="shared" si="151"/>
        <v>technology</v>
      </c>
      <c r="R1966" t="str">
        <f t="shared" si="152"/>
        <v>hardware</v>
      </c>
      <c r="S1966" s="12">
        <f t="shared" si="153"/>
        <v>42452.272824074069</v>
      </c>
      <c r="T1966" s="12">
        <f t="shared" si="154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7">
        <f t="shared" si="150"/>
        <v>262.27999999999997</v>
      </c>
      <c r="P1967" s="8">
        <f>(E1967/L1967)</f>
        <v>127.32038834951456</v>
      </c>
      <c r="Q1967" t="str">
        <f t="shared" si="151"/>
        <v>technology</v>
      </c>
      <c r="R1967" t="str">
        <f t="shared" si="152"/>
        <v>hardware</v>
      </c>
      <c r="S1967" s="12">
        <f t="shared" si="153"/>
        <v>40898.089236111111</v>
      </c>
      <c r="T1967" s="12">
        <f t="shared" si="154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7">
        <f t="shared" si="150"/>
        <v>206.74309000000002</v>
      </c>
      <c r="P1968" s="8">
        <f>(E1968/L1968)</f>
        <v>136.6444745538665</v>
      </c>
      <c r="Q1968" t="str">
        <f t="shared" si="151"/>
        <v>technology</v>
      </c>
      <c r="R1968" t="str">
        <f t="shared" si="152"/>
        <v>hardware</v>
      </c>
      <c r="S1968" s="12">
        <f t="shared" si="153"/>
        <v>41835.540486111109</v>
      </c>
      <c r="T1968" s="12">
        <f t="shared" si="154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7">
        <f t="shared" si="150"/>
        <v>370.13</v>
      </c>
      <c r="P1969" s="8">
        <f>(E1969/L1969)</f>
        <v>182.78024691358024</v>
      </c>
      <c r="Q1969" t="str">
        <f t="shared" si="151"/>
        <v>technology</v>
      </c>
      <c r="R1969" t="str">
        <f t="shared" si="152"/>
        <v>hardware</v>
      </c>
      <c r="S1969" s="12">
        <f t="shared" si="153"/>
        <v>41730.663530092592</v>
      </c>
      <c r="T1969" s="12">
        <f t="shared" si="154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7">
        <f t="shared" si="150"/>
        <v>284.96600000000001</v>
      </c>
      <c r="P1970" s="8">
        <f>(E1970/L1970)</f>
        <v>279.37843137254902</v>
      </c>
      <c r="Q1970" t="str">
        <f t="shared" si="151"/>
        <v>technology</v>
      </c>
      <c r="R1970" t="str">
        <f t="shared" si="152"/>
        <v>hardware</v>
      </c>
      <c r="S1970" s="12">
        <f t="shared" si="153"/>
        <v>42676.586979166663</v>
      </c>
      <c r="T1970" s="12">
        <f t="shared" si="154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7">
        <f t="shared" si="150"/>
        <v>579.08000000000004</v>
      </c>
      <c r="P1971" s="8">
        <f>(E1971/L1971)</f>
        <v>61.375728669846318</v>
      </c>
      <c r="Q1971" t="str">
        <f t="shared" si="151"/>
        <v>technology</v>
      </c>
      <c r="R1971" t="str">
        <f t="shared" si="152"/>
        <v>hardware</v>
      </c>
      <c r="S1971" s="12">
        <f t="shared" si="153"/>
        <v>42557.792453703703</v>
      </c>
      <c r="T1971" s="12">
        <f t="shared" si="154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7">
        <f t="shared" si="150"/>
        <v>1131.8</v>
      </c>
      <c r="P1972" s="8">
        <f>(E1972/L1972)</f>
        <v>80.727532097004286</v>
      </c>
      <c r="Q1972" t="str">
        <f t="shared" si="151"/>
        <v>technology</v>
      </c>
      <c r="R1972" t="str">
        <f t="shared" si="152"/>
        <v>hardware</v>
      </c>
      <c r="S1972" s="12">
        <f t="shared" si="153"/>
        <v>41324.193298611113</v>
      </c>
      <c r="T1972" s="12">
        <f t="shared" si="154"/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7">
        <f t="shared" si="150"/>
        <v>263.02771750000005</v>
      </c>
      <c r="P1973" s="8">
        <f>(E1973/L1973)</f>
        <v>272.35590732591254</v>
      </c>
      <c r="Q1973" t="str">
        <f t="shared" si="151"/>
        <v>technology</v>
      </c>
      <c r="R1973" t="str">
        <f t="shared" si="152"/>
        <v>hardware</v>
      </c>
      <c r="S1973" s="12">
        <f t="shared" si="153"/>
        <v>41561.500706018516</v>
      </c>
      <c r="T1973" s="12">
        <f t="shared" si="154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7">
        <f t="shared" si="150"/>
        <v>674.48</v>
      </c>
      <c r="P1974" s="8">
        <f>(E1974/L1974)</f>
        <v>70.848739495798313</v>
      </c>
      <c r="Q1974" t="str">
        <f t="shared" si="151"/>
        <v>technology</v>
      </c>
      <c r="R1974" t="str">
        <f t="shared" si="152"/>
        <v>hardware</v>
      </c>
      <c r="S1974" s="12">
        <f t="shared" si="153"/>
        <v>41201.012083333335</v>
      </c>
      <c r="T1974" s="12">
        <f t="shared" si="154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7">
        <f t="shared" si="150"/>
        <v>256.83081313131316</v>
      </c>
      <c r="P1975" s="8">
        <f>(E1975/L1975)</f>
        <v>247.94003412969283</v>
      </c>
      <c r="Q1975" t="str">
        <f t="shared" si="151"/>
        <v>technology</v>
      </c>
      <c r="R1975" t="str">
        <f t="shared" si="152"/>
        <v>hardware</v>
      </c>
      <c r="S1975" s="12">
        <f t="shared" si="153"/>
        <v>42549.722962962958</v>
      </c>
      <c r="T1975" s="12">
        <f t="shared" si="154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7">
        <f t="shared" si="150"/>
        <v>375.49599999999998</v>
      </c>
      <c r="P1976" s="8">
        <f>(E1976/L1976)</f>
        <v>186.81393034825871</v>
      </c>
      <c r="Q1976" t="str">
        <f t="shared" si="151"/>
        <v>technology</v>
      </c>
      <c r="R1976" t="str">
        <f t="shared" si="152"/>
        <v>hardware</v>
      </c>
      <c r="S1976" s="12">
        <f t="shared" si="153"/>
        <v>41445.334131944444</v>
      </c>
      <c r="T1976" s="12">
        <f t="shared" si="154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7">
        <f t="shared" si="150"/>
        <v>208.70837499999996</v>
      </c>
      <c r="P1977" s="8">
        <f>(E1977/L1977)</f>
        <v>131.98948616600788</v>
      </c>
      <c r="Q1977" t="str">
        <f t="shared" si="151"/>
        <v>technology</v>
      </c>
      <c r="R1977" t="str">
        <f t="shared" si="152"/>
        <v>hardware</v>
      </c>
      <c r="S1977" s="12">
        <f t="shared" si="153"/>
        <v>41313.755219907405</v>
      </c>
      <c r="T1977" s="12">
        <f t="shared" si="154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7">
        <f t="shared" si="150"/>
        <v>346.6</v>
      </c>
      <c r="P1978" s="8">
        <f>(E1978/L1978)</f>
        <v>29.310782241014799</v>
      </c>
      <c r="Q1978" t="str">
        <f t="shared" si="151"/>
        <v>technology</v>
      </c>
      <c r="R1978" t="str">
        <f t="shared" si="152"/>
        <v>hardware</v>
      </c>
      <c r="S1978" s="12">
        <f t="shared" si="153"/>
        <v>41438.899594907409</v>
      </c>
      <c r="T1978" s="12">
        <f t="shared" si="154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7">
        <f t="shared" si="150"/>
        <v>402.33</v>
      </c>
      <c r="P1979" s="8">
        <f>(E1979/L1979)</f>
        <v>245.02436053593178</v>
      </c>
      <c r="Q1979" t="str">
        <f t="shared" si="151"/>
        <v>technology</v>
      </c>
      <c r="R1979" t="str">
        <f t="shared" si="152"/>
        <v>hardware</v>
      </c>
      <c r="S1979" s="12">
        <f t="shared" si="153"/>
        <v>42311.216898148152</v>
      </c>
      <c r="T1979" s="12">
        <f t="shared" si="154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7">
        <f t="shared" si="150"/>
        <v>1026.8451399999999</v>
      </c>
      <c r="P1980" s="8">
        <f>(E1980/L1980)</f>
        <v>1323.2540463917526</v>
      </c>
      <c r="Q1980" t="str">
        <f t="shared" si="151"/>
        <v>technology</v>
      </c>
      <c r="R1980" t="str">
        <f t="shared" si="152"/>
        <v>hardware</v>
      </c>
      <c r="S1980" s="12">
        <f t="shared" si="153"/>
        <v>41039.225601851853</v>
      </c>
      <c r="T1980" s="12">
        <f t="shared" si="154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">
        <f t="shared" si="150"/>
        <v>114.901155</v>
      </c>
      <c r="P1981" s="8">
        <f>(E1981/L1981)</f>
        <v>282.65966789667897</v>
      </c>
      <c r="Q1981" t="str">
        <f t="shared" si="151"/>
        <v>technology</v>
      </c>
      <c r="R1981" t="str">
        <f t="shared" si="152"/>
        <v>hardware</v>
      </c>
      <c r="S1981" s="12">
        <f t="shared" si="153"/>
        <v>42290.460023148145</v>
      </c>
      <c r="T1981" s="12">
        <f t="shared" si="154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7">
        <f t="shared" si="150"/>
        <v>354.82402000000002</v>
      </c>
      <c r="P1982" s="8">
        <f>(E1982/L1982)</f>
        <v>91.214401028277635</v>
      </c>
      <c r="Q1982" t="str">
        <f t="shared" si="151"/>
        <v>technology</v>
      </c>
      <c r="R1982" t="str">
        <f t="shared" si="152"/>
        <v>hardware</v>
      </c>
      <c r="S1982" s="12">
        <f t="shared" si="153"/>
        <v>42423.542384259257</v>
      </c>
      <c r="T1982" s="12">
        <f t="shared" si="154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7">
        <f t="shared" si="150"/>
        <v>5.08</v>
      </c>
      <c r="P1983" s="8">
        <f>(E1983/L1983)</f>
        <v>31.75</v>
      </c>
      <c r="Q1983" t="str">
        <f t="shared" si="151"/>
        <v>photography</v>
      </c>
      <c r="R1983" t="str">
        <f t="shared" si="152"/>
        <v>people</v>
      </c>
      <c r="S1983" s="12">
        <f t="shared" si="153"/>
        <v>41799.725289351853</v>
      </c>
      <c r="T1983" s="12">
        <f t="shared" si="154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7">
        <f t="shared" si="150"/>
        <v>0</v>
      </c>
      <c r="P1984" s="8" t="e">
        <f>(E1984/L1984)</f>
        <v>#DIV/0!</v>
      </c>
      <c r="Q1984" t="str">
        <f t="shared" si="151"/>
        <v>photography</v>
      </c>
      <c r="R1984" t="str">
        <f t="shared" si="152"/>
        <v>people</v>
      </c>
      <c r="S1984" s="12">
        <f t="shared" si="153"/>
        <v>42678.586655092593</v>
      </c>
      <c r="T1984" s="12">
        <f t="shared" si="154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7">
        <f t="shared" si="150"/>
        <v>4.3</v>
      </c>
      <c r="P1985" s="8">
        <f>(E1985/L1985)</f>
        <v>88.6875</v>
      </c>
      <c r="Q1985" t="str">
        <f t="shared" si="151"/>
        <v>photography</v>
      </c>
      <c r="R1985" t="str">
        <f t="shared" si="152"/>
        <v>people</v>
      </c>
      <c r="S1985" s="12">
        <f t="shared" si="153"/>
        <v>42593.011782407411</v>
      </c>
      <c r="T1985" s="12">
        <f t="shared" si="154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7">
        <f t="shared" si="150"/>
        <v>21.146666666666665</v>
      </c>
      <c r="P1986" s="8">
        <f>(E1986/L1986)</f>
        <v>453.14285714285717</v>
      </c>
      <c r="Q1986" t="str">
        <f t="shared" si="151"/>
        <v>photography</v>
      </c>
      <c r="R1986" t="str">
        <f t="shared" si="152"/>
        <v>people</v>
      </c>
      <c r="S1986" s="12">
        <f t="shared" si="153"/>
        <v>41913.790289351848</v>
      </c>
      <c r="T1986" s="12">
        <f t="shared" si="154"/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7">
        <f t="shared" ref="O1987:O2050" si="155">((E1987/D1987)*100)</f>
        <v>3.1875</v>
      </c>
      <c r="P1987" s="8">
        <f>(E1987/L1987)</f>
        <v>12.75</v>
      </c>
      <c r="Q1987" t="str">
        <f t="shared" ref="Q1987:Q2050" si="156">LEFT(N1987,FIND("/",N1987)-1)</f>
        <v>photography</v>
      </c>
      <c r="R1987" t="str">
        <f t="shared" ref="R1987:R2050" si="157">RIGHT(N1987,LEN(N1987)-FIND("/",N1987))</f>
        <v>people</v>
      </c>
      <c r="S1987" s="12">
        <f t="shared" ref="S1987:S2050" si="158">(((J1987/60)/60)/24)+DATE(1970,1,1)</f>
        <v>42555.698738425926</v>
      </c>
      <c r="T1987" s="12">
        <f t="shared" ref="T1987:T2050" si="159">(((I1987/60)/60)/24)+DATE(1970,1,1)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7">
        <f t="shared" si="155"/>
        <v>0.05</v>
      </c>
      <c r="P1988" s="8">
        <f>(E1988/L1988)</f>
        <v>1</v>
      </c>
      <c r="Q1988" t="str">
        <f t="shared" si="156"/>
        <v>photography</v>
      </c>
      <c r="R1988" t="str">
        <f t="shared" si="157"/>
        <v>people</v>
      </c>
      <c r="S1988" s="12">
        <f t="shared" si="158"/>
        <v>42413.433831018512</v>
      </c>
      <c r="T1988" s="12">
        <f t="shared" si="159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7">
        <f t="shared" si="155"/>
        <v>42.472727272727276</v>
      </c>
      <c r="P1989" s="8">
        <f>(E1989/L1989)</f>
        <v>83.428571428571431</v>
      </c>
      <c r="Q1989" t="str">
        <f t="shared" si="156"/>
        <v>photography</v>
      </c>
      <c r="R1989" t="str">
        <f t="shared" si="157"/>
        <v>people</v>
      </c>
      <c r="S1989" s="12">
        <f t="shared" si="158"/>
        <v>42034.639768518522</v>
      </c>
      <c r="T1989" s="12">
        <f t="shared" si="159"/>
        <v>42064.639768518522</v>
      </c>
    </row>
    <row r="1990" spans="1:20" ht="15.75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7">
        <f t="shared" si="155"/>
        <v>0.41666666666666669</v>
      </c>
      <c r="P1990" s="8">
        <f>(E1990/L1990)</f>
        <v>25</v>
      </c>
      <c r="Q1990" t="str">
        <f t="shared" si="156"/>
        <v>photography</v>
      </c>
      <c r="R1990" t="str">
        <f t="shared" si="157"/>
        <v>people</v>
      </c>
      <c r="S1990" s="12">
        <f t="shared" si="158"/>
        <v>42206.763217592597</v>
      </c>
      <c r="T1990" s="12">
        <f t="shared" si="159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7">
        <f t="shared" si="155"/>
        <v>1</v>
      </c>
      <c r="P1991" s="8">
        <f>(E1991/L1991)</f>
        <v>50</v>
      </c>
      <c r="Q1991" t="str">
        <f t="shared" si="156"/>
        <v>photography</v>
      </c>
      <c r="R1991" t="str">
        <f t="shared" si="157"/>
        <v>people</v>
      </c>
      <c r="S1991" s="12">
        <f t="shared" si="158"/>
        <v>42685.680648148147</v>
      </c>
      <c r="T1991" s="12">
        <f t="shared" si="159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7">
        <f t="shared" si="155"/>
        <v>16.966666666666665</v>
      </c>
      <c r="P1992" s="8">
        <f>(E1992/L1992)</f>
        <v>101.8</v>
      </c>
      <c r="Q1992" t="str">
        <f t="shared" si="156"/>
        <v>photography</v>
      </c>
      <c r="R1992" t="str">
        <f t="shared" si="157"/>
        <v>people</v>
      </c>
      <c r="S1992" s="12">
        <f t="shared" si="158"/>
        <v>42398.195972222224</v>
      </c>
      <c r="T1992" s="12">
        <f t="shared" si="159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7">
        <f t="shared" si="155"/>
        <v>7.0000000000000009</v>
      </c>
      <c r="P1993" s="8">
        <f>(E1993/L1993)</f>
        <v>46.666666666666664</v>
      </c>
      <c r="Q1993" t="str">
        <f t="shared" si="156"/>
        <v>photography</v>
      </c>
      <c r="R1993" t="str">
        <f t="shared" si="157"/>
        <v>people</v>
      </c>
      <c r="S1993" s="12">
        <f t="shared" si="158"/>
        <v>42167.89335648148</v>
      </c>
      <c r="T1993" s="12">
        <f t="shared" si="159"/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7">
        <f t="shared" si="155"/>
        <v>0.13333333333333333</v>
      </c>
      <c r="P1994" s="8">
        <f>(E1994/L1994)</f>
        <v>1</v>
      </c>
      <c r="Q1994" t="str">
        <f t="shared" si="156"/>
        <v>photography</v>
      </c>
      <c r="R1994" t="str">
        <f t="shared" si="157"/>
        <v>people</v>
      </c>
      <c r="S1994" s="12">
        <f t="shared" si="158"/>
        <v>42023.143414351856</v>
      </c>
      <c r="T1994" s="12">
        <f t="shared" si="159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7">
        <f t="shared" si="155"/>
        <v>0</v>
      </c>
      <c r="P1995" s="8" t="e">
        <f>(E1995/L1995)</f>
        <v>#DIV/0!</v>
      </c>
      <c r="Q1995" t="str">
        <f t="shared" si="156"/>
        <v>photography</v>
      </c>
      <c r="R1995" t="str">
        <f t="shared" si="157"/>
        <v>people</v>
      </c>
      <c r="S1995" s="12">
        <f t="shared" si="158"/>
        <v>42329.58839120371</v>
      </c>
      <c r="T1995" s="12">
        <f t="shared" si="159"/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7">
        <f t="shared" si="155"/>
        <v>0</v>
      </c>
      <c r="P1996" s="8" t="e">
        <f>(E1996/L1996)</f>
        <v>#DIV/0!</v>
      </c>
      <c r="Q1996" t="str">
        <f t="shared" si="156"/>
        <v>photography</v>
      </c>
      <c r="R1996" t="str">
        <f t="shared" si="157"/>
        <v>people</v>
      </c>
      <c r="S1996" s="12">
        <f t="shared" si="158"/>
        <v>42651.006273148145</v>
      </c>
      <c r="T1996" s="12">
        <f t="shared" si="159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7">
        <f t="shared" si="155"/>
        <v>7.8</v>
      </c>
      <c r="P1997" s="8">
        <f>(E1997/L1997)</f>
        <v>26</v>
      </c>
      <c r="Q1997" t="str">
        <f t="shared" si="156"/>
        <v>photography</v>
      </c>
      <c r="R1997" t="str">
        <f t="shared" si="157"/>
        <v>people</v>
      </c>
      <c r="S1997" s="12">
        <f t="shared" si="158"/>
        <v>42181.902037037042</v>
      </c>
      <c r="T1997" s="12">
        <f t="shared" si="159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7">
        <f t="shared" si="155"/>
        <v>0</v>
      </c>
      <c r="P1998" s="8" t="e">
        <f>(E1998/L1998)</f>
        <v>#DIV/0!</v>
      </c>
      <c r="Q1998" t="str">
        <f t="shared" si="156"/>
        <v>photography</v>
      </c>
      <c r="R1998" t="str">
        <f t="shared" si="157"/>
        <v>people</v>
      </c>
      <c r="S1998" s="12">
        <f t="shared" si="158"/>
        <v>41800.819571759261</v>
      </c>
      <c r="T1998" s="12">
        <f t="shared" si="159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7">
        <f t="shared" si="155"/>
        <v>0</v>
      </c>
      <c r="P1999" s="8" t="e">
        <f>(E1999/L1999)</f>
        <v>#DIV/0!</v>
      </c>
      <c r="Q1999" t="str">
        <f t="shared" si="156"/>
        <v>photography</v>
      </c>
      <c r="R1999" t="str">
        <f t="shared" si="157"/>
        <v>people</v>
      </c>
      <c r="S1999" s="12">
        <f t="shared" si="158"/>
        <v>41847.930694444447</v>
      </c>
      <c r="T1999" s="12">
        <f t="shared" si="159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7">
        <f t="shared" si="155"/>
        <v>26.200000000000003</v>
      </c>
      <c r="P2000" s="8">
        <f>(E2000/L2000)</f>
        <v>218.33333333333334</v>
      </c>
      <c r="Q2000" t="str">
        <f t="shared" si="156"/>
        <v>photography</v>
      </c>
      <c r="R2000" t="str">
        <f t="shared" si="157"/>
        <v>people</v>
      </c>
      <c r="S2000" s="12">
        <f t="shared" si="158"/>
        <v>41807.118495370371</v>
      </c>
      <c r="T2000" s="12">
        <f t="shared" si="159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7">
        <f t="shared" si="155"/>
        <v>0.76129032258064511</v>
      </c>
      <c r="P2001" s="8">
        <f>(E2001/L2001)</f>
        <v>33.714285714285715</v>
      </c>
      <c r="Q2001" t="str">
        <f t="shared" si="156"/>
        <v>photography</v>
      </c>
      <c r="R2001" t="str">
        <f t="shared" si="157"/>
        <v>people</v>
      </c>
      <c r="S2001" s="12">
        <f t="shared" si="158"/>
        <v>41926.482731481483</v>
      </c>
      <c r="T2001" s="12">
        <f t="shared" si="159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7">
        <f t="shared" si="155"/>
        <v>12.5</v>
      </c>
      <c r="P2002" s="8">
        <f>(E2002/L2002)</f>
        <v>25</v>
      </c>
      <c r="Q2002" t="str">
        <f t="shared" si="156"/>
        <v>photography</v>
      </c>
      <c r="R2002" t="str">
        <f t="shared" si="157"/>
        <v>people</v>
      </c>
      <c r="S2002" s="12">
        <f t="shared" si="158"/>
        <v>42345.951539351852</v>
      </c>
      <c r="T2002" s="12">
        <f t="shared" si="159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7">
        <f t="shared" si="155"/>
        <v>382.12909090909091</v>
      </c>
      <c r="P2003" s="8">
        <f>(E2003/L2003)</f>
        <v>128.38790470372632</v>
      </c>
      <c r="Q2003" t="str">
        <f t="shared" si="156"/>
        <v>technology</v>
      </c>
      <c r="R2003" t="str">
        <f t="shared" si="157"/>
        <v>hardware</v>
      </c>
      <c r="S2003" s="12">
        <f t="shared" si="158"/>
        <v>42136.209675925929</v>
      </c>
      <c r="T2003" s="12">
        <f t="shared" si="159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7">
        <f t="shared" si="155"/>
        <v>216.79422000000002</v>
      </c>
      <c r="P2004" s="8">
        <f>(E2004/L2004)</f>
        <v>78.834261818181815</v>
      </c>
      <c r="Q2004" t="str">
        <f t="shared" si="156"/>
        <v>technology</v>
      </c>
      <c r="R2004" t="str">
        <f t="shared" si="157"/>
        <v>hardware</v>
      </c>
      <c r="S2004" s="12">
        <f t="shared" si="158"/>
        <v>42728.71230324074</v>
      </c>
      <c r="T2004" s="12">
        <f t="shared" si="159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7">
        <f t="shared" si="155"/>
        <v>312</v>
      </c>
      <c r="P2005" s="8">
        <f>(E2005/L2005)</f>
        <v>91.764705882352942</v>
      </c>
      <c r="Q2005" t="str">
        <f t="shared" si="156"/>
        <v>technology</v>
      </c>
      <c r="R2005" t="str">
        <f t="shared" si="157"/>
        <v>hardware</v>
      </c>
      <c r="S2005" s="12">
        <f t="shared" si="158"/>
        <v>40347.125601851854</v>
      </c>
      <c r="T2005" s="12">
        <f t="shared" si="159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7">
        <f t="shared" si="155"/>
        <v>234.42048</v>
      </c>
      <c r="P2006" s="8">
        <f>(E2006/L2006)</f>
        <v>331.10237288135596</v>
      </c>
      <c r="Q2006" t="str">
        <f t="shared" si="156"/>
        <v>technology</v>
      </c>
      <c r="R2006" t="str">
        <f t="shared" si="157"/>
        <v>hardware</v>
      </c>
      <c r="S2006" s="12">
        <f t="shared" si="158"/>
        <v>41800.604895833334</v>
      </c>
      <c r="T2006" s="12">
        <f t="shared" si="159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7">
        <f t="shared" si="155"/>
        <v>123.68010000000001</v>
      </c>
      <c r="P2007" s="8">
        <f>(E2007/L2007)</f>
        <v>194.26193717277485</v>
      </c>
      <c r="Q2007" t="str">
        <f t="shared" si="156"/>
        <v>technology</v>
      </c>
      <c r="R2007" t="str">
        <f t="shared" si="157"/>
        <v>hardware</v>
      </c>
      <c r="S2007" s="12">
        <f t="shared" si="158"/>
        <v>41535.812708333331</v>
      </c>
      <c r="T2007" s="12">
        <f t="shared" si="159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7">
        <f t="shared" si="155"/>
        <v>247.84</v>
      </c>
      <c r="P2008" s="8">
        <f>(E2008/L2008)</f>
        <v>408.97689768976898</v>
      </c>
      <c r="Q2008" t="str">
        <f t="shared" si="156"/>
        <v>technology</v>
      </c>
      <c r="R2008" t="str">
        <f t="shared" si="157"/>
        <v>hardware</v>
      </c>
      <c r="S2008" s="12">
        <f t="shared" si="158"/>
        <v>41941.500520833331</v>
      </c>
      <c r="T2008" s="12">
        <f t="shared" si="159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7">
        <f t="shared" si="155"/>
        <v>115.7092</v>
      </c>
      <c r="P2009" s="8">
        <f>(E2009/L2009)</f>
        <v>84.459270072992695</v>
      </c>
      <c r="Q2009" t="str">
        <f t="shared" si="156"/>
        <v>technology</v>
      </c>
      <c r="R2009" t="str">
        <f t="shared" si="157"/>
        <v>hardware</v>
      </c>
      <c r="S2009" s="12">
        <f t="shared" si="158"/>
        <v>40347.837800925925</v>
      </c>
      <c r="T2009" s="12">
        <f t="shared" si="159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7">
        <f t="shared" si="155"/>
        <v>117.07484768810599</v>
      </c>
      <c r="P2010" s="8">
        <f>(E2010/L2010)</f>
        <v>44.853658536585364</v>
      </c>
      <c r="Q2010" t="str">
        <f t="shared" si="156"/>
        <v>technology</v>
      </c>
      <c r="R2010" t="str">
        <f t="shared" si="157"/>
        <v>hardware</v>
      </c>
      <c r="S2010" s="12">
        <f t="shared" si="158"/>
        <v>40761.604421296295</v>
      </c>
      <c r="T2010" s="12">
        <f t="shared" si="159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7">
        <f t="shared" si="155"/>
        <v>305.15800000000002</v>
      </c>
      <c r="P2011" s="8">
        <f>(E2011/L2011)</f>
        <v>383.3643216080402</v>
      </c>
      <c r="Q2011" t="str">
        <f t="shared" si="156"/>
        <v>technology</v>
      </c>
      <c r="R2011" t="str">
        <f t="shared" si="157"/>
        <v>hardware</v>
      </c>
      <c r="S2011" s="12">
        <f t="shared" si="158"/>
        <v>42661.323414351849</v>
      </c>
      <c r="T2011" s="12">
        <f t="shared" si="159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7">
        <f t="shared" si="155"/>
        <v>320.05299999999994</v>
      </c>
      <c r="P2012" s="8">
        <f>(E2012/L2012)</f>
        <v>55.276856649395505</v>
      </c>
      <c r="Q2012" t="str">
        <f t="shared" si="156"/>
        <v>technology</v>
      </c>
      <c r="R2012" t="str">
        <f t="shared" si="157"/>
        <v>hardware</v>
      </c>
      <c r="S2012" s="12">
        <f t="shared" si="158"/>
        <v>42570.996423611112</v>
      </c>
      <c r="T2012" s="12">
        <f t="shared" si="159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7">
        <f t="shared" si="155"/>
        <v>819.56399999999996</v>
      </c>
      <c r="P2013" s="8">
        <f>(E2013/L2013)</f>
        <v>422.02059732234807</v>
      </c>
      <c r="Q2013" t="str">
        <f t="shared" si="156"/>
        <v>technology</v>
      </c>
      <c r="R2013" t="str">
        <f t="shared" si="157"/>
        <v>hardware</v>
      </c>
      <c r="S2013" s="12">
        <f t="shared" si="158"/>
        <v>42347.358483796299</v>
      </c>
      <c r="T2013" s="12">
        <f t="shared" si="159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7">
        <f t="shared" si="155"/>
        <v>234.90000000000003</v>
      </c>
      <c r="P2014" s="8">
        <f>(E2014/L2014)</f>
        <v>64.180327868852459</v>
      </c>
      <c r="Q2014" t="str">
        <f t="shared" si="156"/>
        <v>technology</v>
      </c>
      <c r="R2014" t="str">
        <f t="shared" si="157"/>
        <v>hardware</v>
      </c>
      <c r="S2014" s="12">
        <f t="shared" si="158"/>
        <v>42010.822233796294</v>
      </c>
      <c r="T2014" s="12">
        <f t="shared" si="159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7">
        <f t="shared" si="155"/>
        <v>494.91374999999999</v>
      </c>
      <c r="P2015" s="8">
        <f>(E2015/L2015)</f>
        <v>173.57781674704077</v>
      </c>
      <c r="Q2015" t="str">
        <f t="shared" si="156"/>
        <v>technology</v>
      </c>
      <c r="R2015" t="str">
        <f t="shared" si="157"/>
        <v>hardware</v>
      </c>
      <c r="S2015" s="12">
        <f t="shared" si="158"/>
        <v>42499.960810185185</v>
      </c>
      <c r="T2015" s="12">
        <f t="shared" si="159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7">
        <f t="shared" si="155"/>
        <v>7813.7822333333334</v>
      </c>
      <c r="P2016" s="8">
        <f>(E2016/L2016)</f>
        <v>88.601680840609291</v>
      </c>
      <c r="Q2016" t="str">
        <f t="shared" si="156"/>
        <v>technology</v>
      </c>
      <c r="R2016" t="str">
        <f t="shared" si="157"/>
        <v>hardware</v>
      </c>
      <c r="S2016" s="12">
        <f t="shared" si="158"/>
        <v>41324.214571759258</v>
      </c>
      <c r="T2016" s="12">
        <f t="shared" si="159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">
        <f t="shared" si="155"/>
        <v>113.00013888888888</v>
      </c>
      <c r="P2017" s="8">
        <f>(E2017/L2017)</f>
        <v>50.222283950617282</v>
      </c>
      <c r="Q2017" t="str">
        <f t="shared" si="156"/>
        <v>technology</v>
      </c>
      <c r="R2017" t="str">
        <f t="shared" si="157"/>
        <v>hardware</v>
      </c>
      <c r="S2017" s="12">
        <f t="shared" si="158"/>
        <v>40765.876886574071</v>
      </c>
      <c r="T2017" s="12">
        <f t="shared" si="159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7">
        <f t="shared" si="155"/>
        <v>921.54219999999998</v>
      </c>
      <c r="P2018" s="8">
        <f>(E2018/L2018)</f>
        <v>192.38876826722338</v>
      </c>
      <c r="Q2018" t="str">
        <f t="shared" si="156"/>
        <v>technology</v>
      </c>
      <c r="R2018" t="str">
        <f t="shared" si="157"/>
        <v>hardware</v>
      </c>
      <c r="S2018" s="12">
        <f t="shared" si="158"/>
        <v>41312.88077546296</v>
      </c>
      <c r="T2018" s="12">
        <f t="shared" si="159"/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7">
        <f t="shared" si="155"/>
        <v>125.10239999999999</v>
      </c>
      <c r="P2019" s="8">
        <f>(E2019/L2019)</f>
        <v>73.416901408450698</v>
      </c>
      <c r="Q2019" t="str">
        <f t="shared" si="156"/>
        <v>technology</v>
      </c>
      <c r="R2019" t="str">
        <f t="shared" si="157"/>
        <v>hardware</v>
      </c>
      <c r="S2019" s="12">
        <f t="shared" si="158"/>
        <v>40961.057349537034</v>
      </c>
      <c r="T2019" s="12">
        <f t="shared" si="159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">
        <f t="shared" si="155"/>
        <v>102.24343076923077</v>
      </c>
      <c r="P2020" s="8">
        <f>(E2020/L2020)</f>
        <v>147.68495555555555</v>
      </c>
      <c r="Q2020" t="str">
        <f t="shared" si="156"/>
        <v>technology</v>
      </c>
      <c r="R2020" t="str">
        <f t="shared" si="157"/>
        <v>hardware</v>
      </c>
      <c r="S2020" s="12">
        <f t="shared" si="158"/>
        <v>42199.365844907406</v>
      </c>
      <c r="T2020" s="12">
        <f t="shared" si="159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7">
        <f t="shared" si="155"/>
        <v>484.90975000000003</v>
      </c>
      <c r="P2021" s="8">
        <f>(E2021/L2021)</f>
        <v>108.96848314606741</v>
      </c>
      <c r="Q2021" t="str">
        <f t="shared" si="156"/>
        <v>technology</v>
      </c>
      <c r="R2021" t="str">
        <f t="shared" si="157"/>
        <v>hardware</v>
      </c>
      <c r="S2021" s="12">
        <f t="shared" si="158"/>
        <v>42605.70857638889</v>
      </c>
      <c r="T2021" s="12">
        <f t="shared" si="159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7">
        <f t="shared" si="155"/>
        <v>192.33333333333334</v>
      </c>
      <c r="P2022" s="8">
        <f>(E2022/L2022)</f>
        <v>23.647540983606557</v>
      </c>
      <c r="Q2022" t="str">
        <f t="shared" si="156"/>
        <v>technology</v>
      </c>
      <c r="R2022" t="str">
        <f t="shared" si="157"/>
        <v>hardware</v>
      </c>
      <c r="S2022" s="12">
        <f t="shared" si="158"/>
        <v>41737.097499999996</v>
      </c>
      <c r="T2022" s="12">
        <f t="shared" si="159"/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7">
        <f t="shared" si="155"/>
        <v>281.10000000000002</v>
      </c>
      <c r="P2023" s="8">
        <f>(E2023/L2023)</f>
        <v>147.94736842105263</v>
      </c>
      <c r="Q2023" t="str">
        <f t="shared" si="156"/>
        <v>technology</v>
      </c>
      <c r="R2023" t="str">
        <f t="shared" si="157"/>
        <v>hardware</v>
      </c>
      <c r="S2023" s="12">
        <f t="shared" si="158"/>
        <v>41861.070567129631</v>
      </c>
      <c r="T2023" s="12">
        <f t="shared" si="159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7">
        <f t="shared" si="155"/>
        <v>125.13700000000001</v>
      </c>
      <c r="P2024" s="8">
        <f>(E2024/L2024)</f>
        <v>385.03692307692307</v>
      </c>
      <c r="Q2024" t="str">
        <f t="shared" si="156"/>
        <v>technology</v>
      </c>
      <c r="R2024" t="str">
        <f t="shared" si="157"/>
        <v>hardware</v>
      </c>
      <c r="S2024" s="12">
        <f t="shared" si="158"/>
        <v>42502.569120370375</v>
      </c>
      <c r="T2024" s="12">
        <f t="shared" si="159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7">
        <f t="shared" si="155"/>
        <v>161.459</v>
      </c>
      <c r="P2025" s="8">
        <f>(E2025/L2025)</f>
        <v>457.39093484419266</v>
      </c>
      <c r="Q2025" t="str">
        <f t="shared" si="156"/>
        <v>technology</v>
      </c>
      <c r="R2025" t="str">
        <f t="shared" si="157"/>
        <v>hardware</v>
      </c>
      <c r="S2025" s="12">
        <f t="shared" si="158"/>
        <v>42136.420752314814</v>
      </c>
      <c r="T2025" s="12">
        <f t="shared" si="159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7">
        <f t="shared" si="155"/>
        <v>585.35</v>
      </c>
      <c r="P2026" s="8">
        <f>(E2026/L2026)</f>
        <v>222.99047619047619</v>
      </c>
      <c r="Q2026" t="str">
        <f t="shared" si="156"/>
        <v>technology</v>
      </c>
      <c r="R2026" t="str">
        <f t="shared" si="157"/>
        <v>hardware</v>
      </c>
      <c r="S2026" s="12">
        <f t="shared" si="158"/>
        <v>41099.966944444444</v>
      </c>
      <c r="T2026" s="12">
        <f t="shared" si="159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7">
        <f t="shared" si="155"/>
        <v>201.14999999999998</v>
      </c>
      <c r="P2027" s="8">
        <f>(E2027/L2027)</f>
        <v>220.74074074074073</v>
      </c>
      <c r="Q2027" t="str">
        <f t="shared" si="156"/>
        <v>technology</v>
      </c>
      <c r="R2027" t="str">
        <f t="shared" si="157"/>
        <v>hardware</v>
      </c>
      <c r="S2027" s="12">
        <f t="shared" si="158"/>
        <v>42136.184560185182</v>
      </c>
      <c r="T2027" s="12">
        <f t="shared" si="159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7">
        <f t="shared" si="155"/>
        <v>133.48307999999997</v>
      </c>
      <c r="P2028" s="8">
        <f>(E2028/L2028)</f>
        <v>73.503898678414089</v>
      </c>
      <c r="Q2028" t="str">
        <f t="shared" si="156"/>
        <v>technology</v>
      </c>
      <c r="R2028" t="str">
        <f t="shared" si="157"/>
        <v>hardware</v>
      </c>
      <c r="S2028" s="12">
        <f t="shared" si="158"/>
        <v>41704.735937500001</v>
      </c>
      <c r="T2028" s="12">
        <f t="shared" si="159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7">
        <f t="shared" si="155"/>
        <v>120.24900000000001</v>
      </c>
      <c r="P2029" s="8">
        <f>(E2029/L2029)</f>
        <v>223.09647495361781</v>
      </c>
      <c r="Q2029" t="str">
        <f t="shared" si="156"/>
        <v>technology</v>
      </c>
      <c r="R2029" t="str">
        <f t="shared" si="157"/>
        <v>hardware</v>
      </c>
      <c r="S2029" s="12">
        <f t="shared" si="158"/>
        <v>42048.813877314817</v>
      </c>
      <c r="T2029" s="12">
        <f t="shared" si="159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7">
        <f t="shared" si="155"/>
        <v>126.16666666666667</v>
      </c>
      <c r="P2030" s="8">
        <f>(E2030/L2030)</f>
        <v>47.911392405063289</v>
      </c>
      <c r="Q2030" t="str">
        <f t="shared" si="156"/>
        <v>technology</v>
      </c>
      <c r="R2030" t="str">
        <f t="shared" si="157"/>
        <v>hardware</v>
      </c>
      <c r="S2030" s="12">
        <f t="shared" si="158"/>
        <v>40215.919050925928</v>
      </c>
      <c r="T2030" s="12">
        <f t="shared" si="159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7">
        <f t="shared" si="155"/>
        <v>361.2</v>
      </c>
      <c r="P2031" s="8">
        <f>(E2031/L2031)</f>
        <v>96.063829787234042</v>
      </c>
      <c r="Q2031" t="str">
        <f t="shared" si="156"/>
        <v>technology</v>
      </c>
      <c r="R2031" t="str">
        <f t="shared" si="157"/>
        <v>hardware</v>
      </c>
      <c r="S2031" s="12">
        <f t="shared" si="158"/>
        <v>41848.021770833337</v>
      </c>
      <c r="T2031" s="12">
        <f t="shared" si="159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7">
        <f t="shared" si="155"/>
        <v>226.239013671875</v>
      </c>
      <c r="P2032" s="8">
        <f>(E2032/L2032)</f>
        <v>118.6144</v>
      </c>
      <c r="Q2032" t="str">
        <f t="shared" si="156"/>
        <v>technology</v>
      </c>
      <c r="R2032" t="str">
        <f t="shared" si="157"/>
        <v>hardware</v>
      </c>
      <c r="S2032" s="12">
        <f t="shared" si="158"/>
        <v>41212.996481481481</v>
      </c>
      <c r="T2032" s="12">
        <f t="shared" si="159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7">
        <f t="shared" si="155"/>
        <v>120.35</v>
      </c>
      <c r="P2033" s="8">
        <f>(E2033/L2033)</f>
        <v>118.45472440944881</v>
      </c>
      <c r="Q2033" t="str">
        <f t="shared" si="156"/>
        <v>technology</v>
      </c>
      <c r="R2033" t="str">
        <f t="shared" si="157"/>
        <v>hardware</v>
      </c>
      <c r="S2033" s="12">
        <f t="shared" si="158"/>
        <v>41975.329317129625</v>
      </c>
      <c r="T2033" s="12">
        <f t="shared" si="159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7">
        <f t="shared" si="155"/>
        <v>304.18799999999999</v>
      </c>
      <c r="P2034" s="8">
        <f>(E2034/L2034)</f>
        <v>143.21468926553672</v>
      </c>
      <c r="Q2034" t="str">
        <f t="shared" si="156"/>
        <v>technology</v>
      </c>
      <c r="R2034" t="str">
        <f t="shared" si="157"/>
        <v>hardware</v>
      </c>
      <c r="S2034" s="12">
        <f t="shared" si="158"/>
        <v>42689.565671296295</v>
      </c>
      <c r="T2034" s="12">
        <f t="shared" si="159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7">
        <f t="shared" si="155"/>
        <v>178.67599999999999</v>
      </c>
      <c r="P2035" s="8">
        <f>(E2035/L2035)</f>
        <v>282.71518987341773</v>
      </c>
      <c r="Q2035" t="str">
        <f t="shared" si="156"/>
        <v>technology</v>
      </c>
      <c r="R2035" t="str">
        <f t="shared" si="157"/>
        <v>hardware</v>
      </c>
      <c r="S2035" s="12">
        <f t="shared" si="158"/>
        <v>41725.082384259258</v>
      </c>
      <c r="T2035" s="12">
        <f t="shared" si="159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7">
        <f t="shared" si="155"/>
        <v>386.81998717948721</v>
      </c>
      <c r="P2036" s="8">
        <f>(E2036/L2036)</f>
        <v>593.93620078740162</v>
      </c>
      <c r="Q2036" t="str">
        <f t="shared" si="156"/>
        <v>technology</v>
      </c>
      <c r="R2036" t="str">
        <f t="shared" si="157"/>
        <v>hardware</v>
      </c>
      <c r="S2036" s="12">
        <f t="shared" si="158"/>
        <v>42076.130011574074</v>
      </c>
      <c r="T2036" s="12">
        <f t="shared" si="159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7">
        <f t="shared" si="155"/>
        <v>211.03642500000004</v>
      </c>
      <c r="P2037" s="8">
        <f>(E2037/L2037)</f>
        <v>262.15704968944101</v>
      </c>
      <c r="Q2037" t="str">
        <f t="shared" si="156"/>
        <v>technology</v>
      </c>
      <c r="R2037" t="str">
        <f t="shared" si="157"/>
        <v>hardware</v>
      </c>
      <c r="S2037" s="12">
        <f t="shared" si="158"/>
        <v>42311.625081018516</v>
      </c>
      <c r="T2037" s="12">
        <f t="shared" si="159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7">
        <f t="shared" si="155"/>
        <v>131.66833333333335</v>
      </c>
      <c r="P2038" s="8">
        <f>(E2038/L2038)</f>
        <v>46.580778301886795</v>
      </c>
      <c r="Q2038" t="str">
        <f t="shared" si="156"/>
        <v>technology</v>
      </c>
      <c r="R2038" t="str">
        <f t="shared" si="157"/>
        <v>hardware</v>
      </c>
      <c r="S2038" s="12">
        <f t="shared" si="158"/>
        <v>41738.864803240744</v>
      </c>
      <c r="T2038" s="12">
        <f t="shared" si="159"/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7">
        <f t="shared" si="155"/>
        <v>300.47639999999996</v>
      </c>
      <c r="P2039" s="8">
        <f>(E2039/L2039)</f>
        <v>70.041118881118877</v>
      </c>
      <c r="Q2039" t="str">
        <f t="shared" si="156"/>
        <v>technology</v>
      </c>
      <c r="R2039" t="str">
        <f t="shared" si="157"/>
        <v>hardware</v>
      </c>
      <c r="S2039" s="12">
        <f t="shared" si="158"/>
        <v>41578.210104166668</v>
      </c>
      <c r="T2039" s="12">
        <f t="shared" si="159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7">
        <f t="shared" si="155"/>
        <v>420.51249999999999</v>
      </c>
      <c r="P2040" s="8">
        <f>(E2040/L2040)</f>
        <v>164.90686274509804</v>
      </c>
      <c r="Q2040" t="str">
        <f t="shared" si="156"/>
        <v>technology</v>
      </c>
      <c r="R2040" t="str">
        <f t="shared" si="157"/>
        <v>hardware</v>
      </c>
      <c r="S2040" s="12">
        <f t="shared" si="158"/>
        <v>41424.27107638889</v>
      </c>
      <c r="T2040" s="12">
        <f t="shared" si="159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7">
        <f t="shared" si="155"/>
        <v>136.21680000000001</v>
      </c>
      <c r="P2041" s="8">
        <f>(E2041/L2041)</f>
        <v>449.26385224274406</v>
      </c>
      <c r="Q2041" t="str">
        <f t="shared" si="156"/>
        <v>technology</v>
      </c>
      <c r="R2041" t="str">
        <f t="shared" si="157"/>
        <v>hardware</v>
      </c>
      <c r="S2041" s="12">
        <f t="shared" si="158"/>
        <v>42675.438946759255</v>
      </c>
      <c r="T2041" s="12">
        <f t="shared" si="159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7">
        <f t="shared" si="155"/>
        <v>248.17133333333334</v>
      </c>
      <c r="P2042" s="8">
        <f>(E2042/L2042)</f>
        <v>27.472841328413285</v>
      </c>
      <c r="Q2042" t="str">
        <f t="shared" si="156"/>
        <v>technology</v>
      </c>
      <c r="R2042" t="str">
        <f t="shared" si="157"/>
        <v>hardware</v>
      </c>
      <c r="S2042" s="12">
        <f t="shared" si="158"/>
        <v>41578.927118055559</v>
      </c>
      <c r="T2042" s="12">
        <f t="shared" si="159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7">
        <f t="shared" si="155"/>
        <v>181.86315789473684</v>
      </c>
      <c r="P2043" s="8">
        <f>(E2043/L2043)</f>
        <v>143.97499999999999</v>
      </c>
      <c r="Q2043" t="str">
        <f t="shared" si="156"/>
        <v>technology</v>
      </c>
      <c r="R2043" t="str">
        <f t="shared" si="157"/>
        <v>hardware</v>
      </c>
      <c r="S2043" s="12">
        <f t="shared" si="158"/>
        <v>42654.525775462964</v>
      </c>
      <c r="T2043" s="12">
        <f t="shared" si="159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7">
        <f t="shared" si="155"/>
        <v>123.53</v>
      </c>
      <c r="P2044" s="8">
        <f>(E2044/L2044)</f>
        <v>88.23571428571428</v>
      </c>
      <c r="Q2044" t="str">
        <f t="shared" si="156"/>
        <v>technology</v>
      </c>
      <c r="R2044" t="str">
        <f t="shared" si="157"/>
        <v>hardware</v>
      </c>
      <c r="S2044" s="12">
        <f t="shared" si="158"/>
        <v>42331.708032407405</v>
      </c>
      <c r="T2044" s="12">
        <f t="shared" si="159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7">
        <f t="shared" si="155"/>
        <v>506.20938628158842</v>
      </c>
      <c r="P2045" s="8">
        <f>(E2045/L2045)</f>
        <v>36.326424870466319</v>
      </c>
      <c r="Q2045" t="str">
        <f t="shared" si="156"/>
        <v>technology</v>
      </c>
      <c r="R2045" t="str">
        <f t="shared" si="157"/>
        <v>hardware</v>
      </c>
      <c r="S2045" s="12">
        <f t="shared" si="158"/>
        <v>42661.176817129628</v>
      </c>
      <c r="T2045" s="12">
        <f t="shared" si="159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">
        <f t="shared" si="155"/>
        <v>108.21333333333334</v>
      </c>
      <c r="P2046" s="8">
        <f>(E2046/L2046)</f>
        <v>90.177777777777777</v>
      </c>
      <c r="Q2046" t="str">
        <f t="shared" si="156"/>
        <v>technology</v>
      </c>
      <c r="R2046" t="str">
        <f t="shared" si="157"/>
        <v>hardware</v>
      </c>
      <c r="S2046" s="12">
        <f t="shared" si="158"/>
        <v>42138.684189814812</v>
      </c>
      <c r="T2046" s="12">
        <f t="shared" si="159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7">
        <f t="shared" si="155"/>
        <v>819.18387755102037</v>
      </c>
      <c r="P2047" s="8">
        <f>(E2047/L2047)</f>
        <v>152.62361216730039</v>
      </c>
      <c r="Q2047" t="str">
        <f t="shared" si="156"/>
        <v>technology</v>
      </c>
      <c r="R2047" t="str">
        <f t="shared" si="157"/>
        <v>hardware</v>
      </c>
      <c r="S2047" s="12">
        <f t="shared" si="158"/>
        <v>41069.088506944441</v>
      </c>
      <c r="T2047" s="12">
        <f t="shared" si="159"/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7">
        <f t="shared" si="155"/>
        <v>121.10000000000001</v>
      </c>
      <c r="P2048" s="8">
        <f>(E2048/L2048)</f>
        <v>55.806451612903224</v>
      </c>
      <c r="Q2048" t="str">
        <f t="shared" si="156"/>
        <v>technology</v>
      </c>
      <c r="R2048" t="str">
        <f t="shared" si="157"/>
        <v>hardware</v>
      </c>
      <c r="S2048" s="12">
        <f t="shared" si="158"/>
        <v>41387.171805555554</v>
      </c>
      <c r="T2048" s="12">
        <f t="shared" si="159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7">
        <f t="shared" si="155"/>
        <v>102.99897959183673</v>
      </c>
      <c r="P2049" s="8">
        <f>(E2049/L2049)</f>
        <v>227.85327313769753</v>
      </c>
      <c r="Q2049" t="str">
        <f t="shared" si="156"/>
        <v>technology</v>
      </c>
      <c r="R2049" t="str">
        <f t="shared" si="157"/>
        <v>hardware</v>
      </c>
      <c r="S2049" s="12">
        <f t="shared" si="158"/>
        <v>42081.903587962966</v>
      </c>
      <c r="T2049" s="12">
        <f t="shared" si="159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7">
        <f t="shared" si="155"/>
        <v>148.33229411764705</v>
      </c>
      <c r="P2050" s="8">
        <f>(E2050/L2050)</f>
        <v>91.82989803350327</v>
      </c>
      <c r="Q2050" t="str">
        <f t="shared" si="156"/>
        <v>technology</v>
      </c>
      <c r="R2050" t="str">
        <f t="shared" si="157"/>
        <v>hardware</v>
      </c>
      <c r="S2050" s="12">
        <f t="shared" si="158"/>
        <v>41387.651516203703</v>
      </c>
      <c r="T2050" s="12">
        <f t="shared" si="159"/>
        <v>41417.651516203703</v>
      </c>
    </row>
    <row r="2051" spans="1:20" ht="15.75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7">
        <f t="shared" ref="O2051:O2114" si="160">((E2051/D2051)*100)</f>
        <v>120.19070000000001</v>
      </c>
      <c r="P2051" s="8">
        <f>(E2051/L2051)</f>
        <v>80.991037735849048</v>
      </c>
      <c r="Q2051" t="str">
        <f t="shared" ref="Q2051:Q2114" si="161">LEFT(N2051,FIND("/",N2051)-1)</f>
        <v>technology</v>
      </c>
      <c r="R2051" t="str">
        <f t="shared" ref="R2051:R2114" si="162">RIGHT(N2051,LEN(N2051)-FIND("/",N2051))</f>
        <v>hardware</v>
      </c>
      <c r="S2051" s="12">
        <f t="shared" ref="S2051:S2114" si="163">(((J2051/60)/60)/24)+DATE(1970,1,1)</f>
        <v>41575.527349537035</v>
      </c>
      <c r="T2051" s="12">
        <f t="shared" ref="T2051:T2114" si="164">(((I2051/60)/60)/24)+DATE(1970,1,1)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7">
        <f t="shared" si="160"/>
        <v>473.27000000000004</v>
      </c>
      <c r="P2052" s="8">
        <f>(E2052/L2052)</f>
        <v>278.39411764705881</v>
      </c>
      <c r="Q2052" t="str">
        <f t="shared" si="161"/>
        <v>technology</v>
      </c>
      <c r="R2052" t="str">
        <f t="shared" si="162"/>
        <v>hardware</v>
      </c>
      <c r="S2052" s="12">
        <f t="shared" si="163"/>
        <v>42115.071504629625</v>
      </c>
      <c r="T2052" s="12">
        <f t="shared" si="164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7">
        <f t="shared" si="160"/>
        <v>130.36250000000001</v>
      </c>
      <c r="P2053" s="8">
        <f>(E2053/L2053)</f>
        <v>43.095041322314053</v>
      </c>
      <c r="Q2053" t="str">
        <f t="shared" si="161"/>
        <v>technology</v>
      </c>
      <c r="R2053" t="str">
        <f t="shared" si="162"/>
        <v>hardware</v>
      </c>
      <c r="S2053" s="12">
        <f t="shared" si="163"/>
        <v>41604.022418981483</v>
      </c>
      <c r="T2053" s="12">
        <f t="shared" si="164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7">
        <f t="shared" si="160"/>
        <v>353.048</v>
      </c>
      <c r="P2054" s="8">
        <f>(E2054/L2054)</f>
        <v>326.29205175600737</v>
      </c>
      <c r="Q2054" t="str">
        <f t="shared" si="161"/>
        <v>technology</v>
      </c>
      <c r="R2054" t="str">
        <f t="shared" si="162"/>
        <v>hardware</v>
      </c>
      <c r="S2054" s="12">
        <f t="shared" si="163"/>
        <v>42375.08394675926</v>
      </c>
      <c r="T2054" s="12">
        <f t="shared" si="164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7">
        <f t="shared" si="160"/>
        <v>101.02</v>
      </c>
      <c r="P2055" s="8">
        <f>(E2055/L2055)</f>
        <v>41.743801652892564</v>
      </c>
      <c r="Q2055" t="str">
        <f t="shared" si="161"/>
        <v>technology</v>
      </c>
      <c r="R2055" t="str">
        <f t="shared" si="162"/>
        <v>hardware</v>
      </c>
      <c r="S2055" s="12">
        <f t="shared" si="163"/>
        <v>42303.617488425924</v>
      </c>
      <c r="T2055" s="12">
        <f t="shared" si="164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7">
        <f t="shared" si="160"/>
        <v>113.59142857142857</v>
      </c>
      <c r="P2056" s="8">
        <f>(E2056/L2056)</f>
        <v>64.020933977455712</v>
      </c>
      <c r="Q2056" t="str">
        <f t="shared" si="161"/>
        <v>technology</v>
      </c>
      <c r="R2056" t="str">
        <f t="shared" si="162"/>
        <v>hardware</v>
      </c>
      <c r="S2056" s="12">
        <f t="shared" si="163"/>
        <v>41731.520949074074</v>
      </c>
      <c r="T2056" s="12">
        <f t="shared" si="164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7">
        <f t="shared" si="160"/>
        <v>167.41666666666666</v>
      </c>
      <c r="P2057" s="8">
        <f>(E2057/L2057)</f>
        <v>99.455445544554451</v>
      </c>
      <c r="Q2057" t="str">
        <f t="shared" si="161"/>
        <v>technology</v>
      </c>
      <c r="R2057" t="str">
        <f t="shared" si="162"/>
        <v>hardware</v>
      </c>
      <c r="S2057" s="12">
        <f t="shared" si="163"/>
        <v>41946.674108796295</v>
      </c>
      <c r="T2057" s="12">
        <f t="shared" si="164"/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">
        <f t="shared" si="160"/>
        <v>153.452</v>
      </c>
      <c r="P2058" s="8">
        <f>(E2058/L2058)</f>
        <v>138.49458483754512</v>
      </c>
      <c r="Q2058" t="str">
        <f t="shared" si="161"/>
        <v>technology</v>
      </c>
      <c r="R2058" t="str">
        <f t="shared" si="162"/>
        <v>hardware</v>
      </c>
      <c r="S2058" s="12">
        <f t="shared" si="163"/>
        <v>41351.76090277778</v>
      </c>
      <c r="T2058" s="12">
        <f t="shared" si="164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7">
        <f t="shared" si="160"/>
        <v>202.23220000000001</v>
      </c>
      <c r="P2059" s="8">
        <f>(E2059/L2059)</f>
        <v>45.547792792792798</v>
      </c>
      <c r="Q2059" t="str">
        <f t="shared" si="161"/>
        <v>technology</v>
      </c>
      <c r="R2059" t="str">
        <f t="shared" si="162"/>
        <v>hardware</v>
      </c>
      <c r="S2059" s="12">
        <f t="shared" si="163"/>
        <v>42396.494583333333</v>
      </c>
      <c r="T2059" s="12">
        <f t="shared" si="164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7">
        <f t="shared" si="160"/>
        <v>168.28125</v>
      </c>
      <c r="P2060" s="8">
        <f>(E2060/L2060)</f>
        <v>10.507317073170732</v>
      </c>
      <c r="Q2060" t="str">
        <f t="shared" si="161"/>
        <v>technology</v>
      </c>
      <c r="R2060" t="str">
        <f t="shared" si="162"/>
        <v>hardware</v>
      </c>
      <c r="S2060" s="12">
        <f t="shared" si="163"/>
        <v>42026.370717592596</v>
      </c>
      <c r="T2060" s="12">
        <f t="shared" si="164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7">
        <f t="shared" si="160"/>
        <v>143.45666666666668</v>
      </c>
      <c r="P2061" s="8">
        <f>(E2061/L2061)</f>
        <v>114.76533333333333</v>
      </c>
      <c r="Q2061" t="str">
        <f t="shared" si="161"/>
        <v>technology</v>
      </c>
      <c r="R2061" t="str">
        <f t="shared" si="162"/>
        <v>hardware</v>
      </c>
      <c r="S2061" s="12">
        <f t="shared" si="163"/>
        <v>42361.602476851855</v>
      </c>
      <c r="T2061" s="12">
        <f t="shared" si="164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7">
        <f t="shared" si="160"/>
        <v>196.4</v>
      </c>
      <c r="P2062" s="8">
        <f>(E2062/L2062)</f>
        <v>35.997067448680355</v>
      </c>
      <c r="Q2062" t="str">
        <f t="shared" si="161"/>
        <v>technology</v>
      </c>
      <c r="R2062" t="str">
        <f t="shared" si="162"/>
        <v>hardware</v>
      </c>
      <c r="S2062" s="12">
        <f t="shared" si="163"/>
        <v>41783.642939814818</v>
      </c>
      <c r="T2062" s="12">
        <f t="shared" si="164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7">
        <f t="shared" si="160"/>
        <v>107.91999999999999</v>
      </c>
      <c r="P2063" s="8">
        <f>(E2063/L2063)</f>
        <v>154.17142857142858</v>
      </c>
      <c r="Q2063" t="str">
        <f t="shared" si="161"/>
        <v>technology</v>
      </c>
      <c r="R2063" t="str">
        <f t="shared" si="162"/>
        <v>hardware</v>
      </c>
      <c r="S2063" s="12">
        <f t="shared" si="163"/>
        <v>42705.764513888891</v>
      </c>
      <c r="T2063" s="12">
        <f t="shared" si="164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">
        <f t="shared" si="160"/>
        <v>114.97699999999999</v>
      </c>
      <c r="P2064" s="8">
        <f>(E2064/L2064)</f>
        <v>566.38916256157631</v>
      </c>
      <c r="Q2064" t="str">
        <f t="shared" si="161"/>
        <v>technology</v>
      </c>
      <c r="R2064" t="str">
        <f t="shared" si="162"/>
        <v>hardware</v>
      </c>
      <c r="S2064" s="12">
        <f t="shared" si="163"/>
        <v>42423.3830787037</v>
      </c>
      <c r="T2064" s="12">
        <f t="shared" si="164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7">
        <f t="shared" si="160"/>
        <v>148.04999999999998</v>
      </c>
      <c r="P2065" s="8">
        <f>(E2065/L2065)</f>
        <v>120.85714285714286</v>
      </c>
      <c r="Q2065" t="str">
        <f t="shared" si="161"/>
        <v>technology</v>
      </c>
      <c r="R2065" t="str">
        <f t="shared" si="162"/>
        <v>hardware</v>
      </c>
      <c r="S2065" s="12">
        <f t="shared" si="163"/>
        <v>42472.73265046296</v>
      </c>
      <c r="T2065" s="12">
        <f t="shared" si="164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7">
        <f t="shared" si="160"/>
        <v>191.16676082790633</v>
      </c>
      <c r="P2066" s="8">
        <f>(E2066/L2066)</f>
        <v>86.163845492085343</v>
      </c>
      <c r="Q2066" t="str">
        <f t="shared" si="161"/>
        <v>technology</v>
      </c>
      <c r="R2066" t="str">
        <f t="shared" si="162"/>
        <v>hardware</v>
      </c>
      <c r="S2066" s="12">
        <f t="shared" si="163"/>
        <v>41389.364849537036</v>
      </c>
      <c r="T2066" s="12">
        <f t="shared" si="164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7">
        <f t="shared" si="160"/>
        <v>199.215125</v>
      </c>
      <c r="P2067" s="8">
        <f>(E2067/L2067)</f>
        <v>51.212114395886893</v>
      </c>
      <c r="Q2067" t="str">
        <f t="shared" si="161"/>
        <v>technology</v>
      </c>
      <c r="R2067" t="str">
        <f t="shared" si="162"/>
        <v>hardware</v>
      </c>
      <c r="S2067" s="12">
        <f t="shared" si="163"/>
        <v>41603.333668981482</v>
      </c>
      <c r="T2067" s="12">
        <f t="shared" si="164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7">
        <f t="shared" si="160"/>
        <v>218.6</v>
      </c>
      <c r="P2068" s="8">
        <f>(E2068/L2068)</f>
        <v>67.261538461538464</v>
      </c>
      <c r="Q2068" t="str">
        <f t="shared" si="161"/>
        <v>technology</v>
      </c>
      <c r="R2068" t="str">
        <f t="shared" si="162"/>
        <v>hardware</v>
      </c>
      <c r="S2068" s="12">
        <f t="shared" si="163"/>
        <v>41844.771793981483</v>
      </c>
      <c r="T2068" s="12">
        <f t="shared" si="164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7">
        <f t="shared" si="160"/>
        <v>126.86868686868686</v>
      </c>
      <c r="P2069" s="8">
        <f>(E2069/L2069)</f>
        <v>62.8</v>
      </c>
      <c r="Q2069" t="str">
        <f t="shared" si="161"/>
        <v>technology</v>
      </c>
      <c r="R2069" t="str">
        <f t="shared" si="162"/>
        <v>hardware</v>
      </c>
      <c r="S2069" s="12">
        <f t="shared" si="163"/>
        <v>42115.853888888887</v>
      </c>
      <c r="T2069" s="12">
        <f t="shared" si="164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7">
        <f t="shared" si="160"/>
        <v>105.22388000000001</v>
      </c>
      <c r="P2070" s="8">
        <f>(E2070/L2070)</f>
        <v>346.13118421052633</v>
      </c>
      <c r="Q2070" t="str">
        <f t="shared" si="161"/>
        <v>technology</v>
      </c>
      <c r="R2070" t="str">
        <f t="shared" si="162"/>
        <v>hardware</v>
      </c>
      <c r="S2070" s="12">
        <f t="shared" si="163"/>
        <v>42633.841608796298</v>
      </c>
      <c r="T2070" s="12">
        <f t="shared" si="164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7">
        <f t="shared" si="160"/>
        <v>128.40666000000002</v>
      </c>
      <c r="P2071" s="8">
        <f>(E2071/L2071)</f>
        <v>244.11912547528519</v>
      </c>
      <c r="Q2071" t="str">
        <f t="shared" si="161"/>
        <v>technology</v>
      </c>
      <c r="R2071" t="str">
        <f t="shared" si="162"/>
        <v>hardware</v>
      </c>
      <c r="S2071" s="12">
        <f t="shared" si="163"/>
        <v>42340.972118055557</v>
      </c>
      <c r="T2071" s="12">
        <f t="shared" si="164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7">
        <f t="shared" si="160"/>
        <v>317.3272</v>
      </c>
      <c r="P2072" s="8">
        <f>(E2072/L2072)</f>
        <v>259.25424836601309</v>
      </c>
      <c r="Q2072" t="str">
        <f t="shared" si="161"/>
        <v>technology</v>
      </c>
      <c r="R2072" t="str">
        <f t="shared" si="162"/>
        <v>hardware</v>
      </c>
      <c r="S2072" s="12">
        <f t="shared" si="163"/>
        <v>42519.6565162037</v>
      </c>
      <c r="T2072" s="12">
        <f t="shared" si="164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7">
        <f t="shared" si="160"/>
        <v>280.73</v>
      </c>
      <c r="P2073" s="8">
        <f>(E2073/L2073)</f>
        <v>201.96402877697841</v>
      </c>
      <c r="Q2073" t="str">
        <f t="shared" si="161"/>
        <v>technology</v>
      </c>
      <c r="R2073" t="str">
        <f t="shared" si="162"/>
        <v>hardware</v>
      </c>
      <c r="S2073" s="12">
        <f t="shared" si="163"/>
        <v>42600.278749999998</v>
      </c>
      <c r="T2073" s="12">
        <f t="shared" si="164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7">
        <f t="shared" si="160"/>
        <v>110.73146853146854</v>
      </c>
      <c r="P2074" s="8">
        <f>(E2074/L2074)</f>
        <v>226.20857142857142</v>
      </c>
      <c r="Q2074" t="str">
        <f t="shared" si="161"/>
        <v>technology</v>
      </c>
      <c r="R2074" t="str">
        <f t="shared" si="162"/>
        <v>hardware</v>
      </c>
      <c r="S2074" s="12">
        <f t="shared" si="163"/>
        <v>42467.581388888888</v>
      </c>
      <c r="T2074" s="12">
        <f t="shared" si="164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7">
        <f t="shared" si="160"/>
        <v>152.60429999999999</v>
      </c>
      <c r="P2075" s="8">
        <f>(E2075/L2075)</f>
        <v>324.69</v>
      </c>
      <c r="Q2075" t="str">
        <f t="shared" si="161"/>
        <v>technology</v>
      </c>
      <c r="R2075" t="str">
        <f t="shared" si="162"/>
        <v>hardware</v>
      </c>
      <c r="S2075" s="12">
        <f t="shared" si="163"/>
        <v>42087.668032407411</v>
      </c>
      <c r="T2075" s="12">
        <f t="shared" si="164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">
        <f t="shared" si="160"/>
        <v>102.49999999999999</v>
      </c>
      <c r="P2076" s="8">
        <f>(E2076/L2076)</f>
        <v>205</v>
      </c>
      <c r="Q2076" t="str">
        <f t="shared" si="161"/>
        <v>technology</v>
      </c>
      <c r="R2076" t="str">
        <f t="shared" si="162"/>
        <v>hardware</v>
      </c>
      <c r="S2076" s="12">
        <f t="shared" si="163"/>
        <v>42466.826180555552</v>
      </c>
      <c r="T2076" s="12">
        <f t="shared" si="164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7">
        <f t="shared" si="160"/>
        <v>1678.3738373837384</v>
      </c>
      <c r="P2077" s="8">
        <f>(E2077/L2077)</f>
        <v>20.465926829268295</v>
      </c>
      <c r="Q2077" t="str">
        <f t="shared" si="161"/>
        <v>technology</v>
      </c>
      <c r="R2077" t="str">
        <f t="shared" si="162"/>
        <v>hardware</v>
      </c>
      <c r="S2077" s="12">
        <f t="shared" si="163"/>
        <v>41450.681574074071</v>
      </c>
      <c r="T2077" s="12">
        <f t="shared" si="164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7">
        <f t="shared" si="160"/>
        <v>543.349156424581</v>
      </c>
      <c r="P2078" s="8">
        <f>(E2078/L2078)</f>
        <v>116.35303146309367</v>
      </c>
      <c r="Q2078" t="str">
        <f t="shared" si="161"/>
        <v>technology</v>
      </c>
      <c r="R2078" t="str">
        <f t="shared" si="162"/>
        <v>hardware</v>
      </c>
      <c r="S2078" s="12">
        <f t="shared" si="163"/>
        <v>41803.880659722221</v>
      </c>
      <c r="T2078" s="12">
        <f t="shared" si="164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7">
        <f t="shared" si="160"/>
        <v>115.50800000000001</v>
      </c>
      <c r="P2079" s="8">
        <f>(E2079/L2079)</f>
        <v>307.20212765957444</v>
      </c>
      <c r="Q2079" t="str">
        <f t="shared" si="161"/>
        <v>technology</v>
      </c>
      <c r="R2079" t="str">
        <f t="shared" si="162"/>
        <v>hardware</v>
      </c>
      <c r="S2079" s="12">
        <f t="shared" si="163"/>
        <v>42103.042546296296</v>
      </c>
      <c r="T2079" s="12">
        <f t="shared" si="164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7">
        <f t="shared" si="160"/>
        <v>131.20499999999998</v>
      </c>
      <c r="P2080" s="8">
        <f>(E2080/L2080)</f>
        <v>546.6875</v>
      </c>
      <c r="Q2080" t="str">
        <f t="shared" si="161"/>
        <v>technology</v>
      </c>
      <c r="R2080" t="str">
        <f t="shared" si="162"/>
        <v>hardware</v>
      </c>
      <c r="S2080" s="12">
        <f t="shared" si="163"/>
        <v>42692.771493055552</v>
      </c>
      <c r="T2080" s="12">
        <f t="shared" si="164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7">
        <f t="shared" si="160"/>
        <v>288.17</v>
      </c>
      <c r="P2081" s="8">
        <f>(E2081/L2081)</f>
        <v>47.474464579901152</v>
      </c>
      <c r="Q2081" t="str">
        <f t="shared" si="161"/>
        <v>technology</v>
      </c>
      <c r="R2081" t="str">
        <f t="shared" si="162"/>
        <v>hardware</v>
      </c>
      <c r="S2081" s="12">
        <f t="shared" si="163"/>
        <v>42150.71056712963</v>
      </c>
      <c r="T2081" s="12">
        <f t="shared" si="164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7">
        <f t="shared" si="160"/>
        <v>507.8</v>
      </c>
      <c r="P2082" s="8">
        <f>(E2082/L2082)</f>
        <v>101.56</v>
      </c>
      <c r="Q2082" t="str">
        <f t="shared" si="161"/>
        <v>technology</v>
      </c>
      <c r="R2082" t="str">
        <f t="shared" si="162"/>
        <v>hardware</v>
      </c>
      <c r="S2082" s="12">
        <f t="shared" si="163"/>
        <v>42289.957175925927</v>
      </c>
      <c r="T2082" s="12">
        <f t="shared" si="164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7">
        <f t="shared" si="160"/>
        <v>114.57142857142857</v>
      </c>
      <c r="P2083" s="8">
        <f>(E2083/L2083)</f>
        <v>72.909090909090907</v>
      </c>
      <c r="Q2083" t="str">
        <f t="shared" si="161"/>
        <v>music</v>
      </c>
      <c r="R2083" t="str">
        <f t="shared" si="162"/>
        <v>indie rock</v>
      </c>
      <c r="S2083" s="12">
        <f t="shared" si="163"/>
        <v>41004.156886574077</v>
      </c>
      <c r="T2083" s="12">
        <f t="shared" si="164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7">
        <f t="shared" si="160"/>
        <v>110.73333333333333</v>
      </c>
      <c r="P2084" s="8">
        <f>(E2084/L2084)</f>
        <v>43.710526315789473</v>
      </c>
      <c r="Q2084" t="str">
        <f t="shared" si="161"/>
        <v>music</v>
      </c>
      <c r="R2084" t="str">
        <f t="shared" si="162"/>
        <v>indie rock</v>
      </c>
      <c r="S2084" s="12">
        <f t="shared" si="163"/>
        <v>40811.120324074072</v>
      </c>
      <c r="T2084" s="12">
        <f t="shared" si="164"/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7">
        <f t="shared" si="160"/>
        <v>113.33333333333333</v>
      </c>
      <c r="P2085" s="8">
        <f>(E2085/L2085)</f>
        <v>34</v>
      </c>
      <c r="Q2085" t="str">
        <f t="shared" si="161"/>
        <v>music</v>
      </c>
      <c r="R2085" t="str">
        <f t="shared" si="162"/>
        <v>indie rock</v>
      </c>
      <c r="S2085" s="12">
        <f t="shared" si="163"/>
        <v>41034.72216435185</v>
      </c>
      <c r="T2085" s="12">
        <f t="shared" si="164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">
        <f t="shared" si="160"/>
        <v>108.33333333333333</v>
      </c>
      <c r="P2086" s="8">
        <f>(E2086/L2086)</f>
        <v>70.652173913043484</v>
      </c>
      <c r="Q2086" t="str">
        <f t="shared" si="161"/>
        <v>music</v>
      </c>
      <c r="R2086" t="str">
        <f t="shared" si="162"/>
        <v>indie rock</v>
      </c>
      <c r="S2086" s="12">
        <f t="shared" si="163"/>
        <v>41731.833124999997</v>
      </c>
      <c r="T2086" s="12">
        <f t="shared" si="164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7">
        <f t="shared" si="160"/>
        <v>123.53333333333335</v>
      </c>
      <c r="P2087" s="8">
        <f>(E2087/L2087)</f>
        <v>89.301204819277103</v>
      </c>
      <c r="Q2087" t="str">
        <f t="shared" si="161"/>
        <v>music</v>
      </c>
      <c r="R2087" t="str">
        <f t="shared" si="162"/>
        <v>indie rock</v>
      </c>
      <c r="S2087" s="12">
        <f t="shared" si="163"/>
        <v>41075.835497685184</v>
      </c>
      <c r="T2087" s="12">
        <f t="shared" si="164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7">
        <f t="shared" si="160"/>
        <v>100.69999999999999</v>
      </c>
      <c r="P2088" s="8">
        <f>(E2088/L2088)</f>
        <v>115.08571428571429</v>
      </c>
      <c r="Q2088" t="str">
        <f t="shared" si="161"/>
        <v>music</v>
      </c>
      <c r="R2088" t="str">
        <f t="shared" si="162"/>
        <v>indie rock</v>
      </c>
      <c r="S2088" s="12">
        <f t="shared" si="163"/>
        <v>40860.67050925926</v>
      </c>
      <c r="T2088" s="12">
        <f t="shared" si="164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7">
        <f t="shared" si="160"/>
        <v>103.53333333333335</v>
      </c>
      <c r="P2089" s="8">
        <f>(E2089/L2089)</f>
        <v>62.12</v>
      </c>
      <c r="Q2089" t="str">
        <f t="shared" si="161"/>
        <v>music</v>
      </c>
      <c r="R2089" t="str">
        <f t="shared" si="162"/>
        <v>indie rock</v>
      </c>
      <c r="S2089" s="12">
        <f t="shared" si="163"/>
        <v>40764.204375000001</v>
      </c>
      <c r="T2089" s="12">
        <f t="shared" si="164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7">
        <f t="shared" si="160"/>
        <v>115.51066666666668</v>
      </c>
      <c r="P2090" s="8">
        <f>(E2090/L2090)</f>
        <v>46.204266666666669</v>
      </c>
      <c r="Q2090" t="str">
        <f t="shared" si="161"/>
        <v>music</v>
      </c>
      <c r="R2090" t="str">
        <f t="shared" si="162"/>
        <v>indie rock</v>
      </c>
      <c r="S2090" s="12">
        <f t="shared" si="163"/>
        <v>40395.714722222219</v>
      </c>
      <c r="T2090" s="12">
        <f t="shared" si="164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7">
        <f t="shared" si="160"/>
        <v>120.4004</v>
      </c>
      <c r="P2091" s="8">
        <f>(E2091/L2091)</f>
        <v>48.54854838709678</v>
      </c>
      <c r="Q2091" t="str">
        <f t="shared" si="161"/>
        <v>music</v>
      </c>
      <c r="R2091" t="str">
        <f t="shared" si="162"/>
        <v>indie rock</v>
      </c>
      <c r="S2091" s="12">
        <f t="shared" si="163"/>
        <v>41453.076319444444</v>
      </c>
      <c r="T2091" s="12">
        <f t="shared" si="164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">
        <f t="shared" si="160"/>
        <v>115.040375</v>
      </c>
      <c r="P2092" s="8">
        <f>(E2092/L2092)</f>
        <v>57.520187499999999</v>
      </c>
      <c r="Q2092" t="str">
        <f t="shared" si="161"/>
        <v>music</v>
      </c>
      <c r="R2092" t="str">
        <f t="shared" si="162"/>
        <v>indie rock</v>
      </c>
      <c r="S2092" s="12">
        <f t="shared" si="163"/>
        <v>41299.381423611114</v>
      </c>
      <c r="T2092" s="12">
        <f t="shared" si="164"/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7">
        <f t="shared" si="160"/>
        <v>120.46777777777777</v>
      </c>
      <c r="P2093" s="8">
        <f>(E2093/L2093)</f>
        <v>88.147154471544724</v>
      </c>
      <c r="Q2093" t="str">
        <f t="shared" si="161"/>
        <v>music</v>
      </c>
      <c r="R2093" t="str">
        <f t="shared" si="162"/>
        <v>indie rock</v>
      </c>
      <c r="S2093" s="12">
        <f t="shared" si="163"/>
        <v>40555.322662037033</v>
      </c>
      <c r="T2093" s="12">
        <f t="shared" si="164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7">
        <f t="shared" si="160"/>
        <v>101.28333333333333</v>
      </c>
      <c r="P2094" s="8">
        <f>(E2094/L2094)</f>
        <v>110.49090909090908</v>
      </c>
      <c r="Q2094" t="str">
        <f t="shared" si="161"/>
        <v>music</v>
      </c>
      <c r="R2094" t="str">
        <f t="shared" si="162"/>
        <v>indie rock</v>
      </c>
      <c r="S2094" s="12">
        <f t="shared" si="163"/>
        <v>40763.707546296297</v>
      </c>
      <c r="T2094" s="12">
        <f t="shared" si="164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">
        <f t="shared" si="160"/>
        <v>102.46666666666667</v>
      </c>
      <c r="P2095" s="8">
        <f>(E2095/L2095)</f>
        <v>66.826086956521735</v>
      </c>
      <c r="Q2095" t="str">
        <f t="shared" si="161"/>
        <v>music</v>
      </c>
      <c r="R2095" t="str">
        <f t="shared" si="162"/>
        <v>indie rock</v>
      </c>
      <c r="S2095" s="12">
        <f t="shared" si="163"/>
        <v>41205.854537037041</v>
      </c>
      <c r="T2095" s="12">
        <f t="shared" si="164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7">
        <f t="shared" si="160"/>
        <v>120.54285714285714</v>
      </c>
      <c r="P2096" s="8">
        <f>(E2096/L2096)</f>
        <v>58.597222222222221</v>
      </c>
      <c r="Q2096" t="str">
        <f t="shared" si="161"/>
        <v>music</v>
      </c>
      <c r="R2096" t="str">
        <f t="shared" si="162"/>
        <v>indie rock</v>
      </c>
      <c r="S2096" s="12">
        <f t="shared" si="163"/>
        <v>40939.02002314815</v>
      </c>
      <c r="T2096" s="12">
        <f t="shared" si="164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7">
        <f t="shared" si="160"/>
        <v>100</v>
      </c>
      <c r="P2097" s="8">
        <f>(E2097/L2097)</f>
        <v>113.63636363636364</v>
      </c>
      <c r="Q2097" t="str">
        <f t="shared" si="161"/>
        <v>music</v>
      </c>
      <c r="R2097" t="str">
        <f t="shared" si="162"/>
        <v>indie rock</v>
      </c>
      <c r="S2097" s="12">
        <f t="shared" si="163"/>
        <v>40758.733483796292</v>
      </c>
      <c r="T2097" s="12">
        <f t="shared" si="164"/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7">
        <f t="shared" si="160"/>
        <v>101.66666666666666</v>
      </c>
      <c r="P2098" s="8">
        <f>(E2098/L2098)</f>
        <v>43.571428571428569</v>
      </c>
      <c r="Q2098" t="str">
        <f t="shared" si="161"/>
        <v>music</v>
      </c>
      <c r="R2098" t="str">
        <f t="shared" si="162"/>
        <v>indie rock</v>
      </c>
      <c r="S2098" s="12">
        <f t="shared" si="163"/>
        <v>41192.758506944447</v>
      </c>
      <c r="T2098" s="12">
        <f t="shared" si="164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7">
        <f t="shared" si="160"/>
        <v>100</v>
      </c>
      <c r="P2099" s="8">
        <f>(E2099/L2099)</f>
        <v>78.94736842105263</v>
      </c>
      <c r="Q2099" t="str">
        <f t="shared" si="161"/>
        <v>music</v>
      </c>
      <c r="R2099" t="str">
        <f t="shared" si="162"/>
        <v>indie rock</v>
      </c>
      <c r="S2099" s="12">
        <f t="shared" si="163"/>
        <v>40818.58489583333</v>
      </c>
      <c r="T2099" s="12">
        <f t="shared" si="164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7">
        <f t="shared" si="160"/>
        <v>100.33333333333334</v>
      </c>
      <c r="P2100" s="8">
        <f>(E2100/L2100)</f>
        <v>188.125</v>
      </c>
      <c r="Q2100" t="str">
        <f t="shared" si="161"/>
        <v>music</v>
      </c>
      <c r="R2100" t="str">
        <f t="shared" si="162"/>
        <v>indie rock</v>
      </c>
      <c r="S2100" s="12">
        <f t="shared" si="163"/>
        <v>40946.11383101852</v>
      </c>
      <c r="T2100" s="12">
        <f t="shared" si="164"/>
        <v>40976.11383101852</v>
      </c>
    </row>
    <row r="2101" spans="1:20" ht="15.75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7">
        <f t="shared" si="160"/>
        <v>132.36666666666667</v>
      </c>
      <c r="P2101" s="8">
        <f>(E2101/L2101)</f>
        <v>63.031746031746032</v>
      </c>
      <c r="Q2101" t="str">
        <f t="shared" si="161"/>
        <v>music</v>
      </c>
      <c r="R2101" t="str">
        <f t="shared" si="162"/>
        <v>indie rock</v>
      </c>
      <c r="S2101" s="12">
        <f t="shared" si="163"/>
        <v>42173.746342592596</v>
      </c>
      <c r="T2101" s="12">
        <f t="shared" si="164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7">
        <f t="shared" si="160"/>
        <v>136.66666666666666</v>
      </c>
      <c r="P2102" s="8">
        <f>(E2102/L2102)</f>
        <v>30.37037037037037</v>
      </c>
      <c r="Q2102" t="str">
        <f t="shared" si="161"/>
        <v>music</v>
      </c>
      <c r="R2102" t="str">
        <f t="shared" si="162"/>
        <v>indie rock</v>
      </c>
      <c r="S2102" s="12">
        <f t="shared" si="163"/>
        <v>41074.834965277776</v>
      </c>
      <c r="T2102" s="12">
        <f t="shared" si="164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7">
        <f t="shared" si="160"/>
        <v>113.25</v>
      </c>
      <c r="P2103" s="8">
        <f>(E2103/L2103)</f>
        <v>51.477272727272727</v>
      </c>
      <c r="Q2103" t="str">
        <f t="shared" si="161"/>
        <v>music</v>
      </c>
      <c r="R2103" t="str">
        <f t="shared" si="162"/>
        <v>indie rock</v>
      </c>
      <c r="S2103" s="12">
        <f t="shared" si="163"/>
        <v>40892.149467592593</v>
      </c>
      <c r="T2103" s="12">
        <f t="shared" si="164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7">
        <f t="shared" si="160"/>
        <v>136</v>
      </c>
      <c r="P2104" s="8">
        <f>(E2104/L2104)</f>
        <v>35.789473684210527</v>
      </c>
      <c r="Q2104" t="str">
        <f t="shared" si="161"/>
        <v>music</v>
      </c>
      <c r="R2104" t="str">
        <f t="shared" si="162"/>
        <v>indie rock</v>
      </c>
      <c r="S2104" s="12">
        <f t="shared" si="163"/>
        <v>40638.868611111109</v>
      </c>
      <c r="T2104" s="12">
        <f t="shared" si="164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7">
        <f t="shared" si="160"/>
        <v>146.12318374694613</v>
      </c>
      <c r="P2105" s="8">
        <f>(E2105/L2105)</f>
        <v>98.817391304347822</v>
      </c>
      <c r="Q2105" t="str">
        <f t="shared" si="161"/>
        <v>music</v>
      </c>
      <c r="R2105" t="str">
        <f t="shared" si="162"/>
        <v>indie rock</v>
      </c>
      <c r="S2105" s="12">
        <f t="shared" si="163"/>
        <v>41192.754942129628</v>
      </c>
      <c r="T2105" s="12">
        <f t="shared" si="164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7">
        <f t="shared" si="160"/>
        <v>129.5</v>
      </c>
      <c r="P2106" s="8">
        <f>(E2106/L2106)</f>
        <v>28</v>
      </c>
      <c r="Q2106" t="str">
        <f t="shared" si="161"/>
        <v>music</v>
      </c>
      <c r="R2106" t="str">
        <f t="shared" si="162"/>
        <v>indie rock</v>
      </c>
      <c r="S2106" s="12">
        <f t="shared" si="163"/>
        <v>41394.074467592596</v>
      </c>
      <c r="T2106" s="12">
        <f t="shared" si="164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7">
        <f t="shared" si="160"/>
        <v>254</v>
      </c>
      <c r="P2107" s="8">
        <f>(E2107/L2107)</f>
        <v>51.313131313131315</v>
      </c>
      <c r="Q2107" t="str">
        <f t="shared" si="161"/>
        <v>music</v>
      </c>
      <c r="R2107" t="str">
        <f t="shared" si="162"/>
        <v>indie rock</v>
      </c>
      <c r="S2107" s="12">
        <f t="shared" si="163"/>
        <v>41951.788807870369</v>
      </c>
      <c r="T2107" s="12">
        <f t="shared" si="164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">
        <f t="shared" si="160"/>
        <v>107.04545454545456</v>
      </c>
      <c r="P2108" s="8">
        <f>(E2108/L2108)</f>
        <v>53.522727272727273</v>
      </c>
      <c r="Q2108" t="str">
        <f t="shared" si="161"/>
        <v>music</v>
      </c>
      <c r="R2108" t="str">
        <f t="shared" si="162"/>
        <v>indie rock</v>
      </c>
      <c r="S2108" s="12">
        <f t="shared" si="163"/>
        <v>41270.21497685185</v>
      </c>
      <c r="T2108" s="12">
        <f t="shared" si="164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7">
        <f t="shared" si="160"/>
        <v>107.73299999999999</v>
      </c>
      <c r="P2109" s="8">
        <f>(E2109/L2109)</f>
        <v>37.149310344827583</v>
      </c>
      <c r="Q2109" t="str">
        <f t="shared" si="161"/>
        <v>music</v>
      </c>
      <c r="R2109" t="str">
        <f t="shared" si="162"/>
        <v>indie rock</v>
      </c>
      <c r="S2109" s="12">
        <f t="shared" si="163"/>
        <v>41934.71056712963</v>
      </c>
      <c r="T2109" s="12">
        <f t="shared" si="164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7">
        <f t="shared" si="160"/>
        <v>107.31250000000001</v>
      </c>
      <c r="P2110" s="8">
        <f>(E2110/L2110)</f>
        <v>89.895287958115176</v>
      </c>
      <c r="Q2110" t="str">
        <f t="shared" si="161"/>
        <v>music</v>
      </c>
      <c r="R2110" t="str">
        <f t="shared" si="162"/>
        <v>indie rock</v>
      </c>
      <c r="S2110" s="12">
        <f t="shared" si="163"/>
        <v>41135.175694444442</v>
      </c>
      <c r="T2110" s="12">
        <f t="shared" si="164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7">
        <f t="shared" si="160"/>
        <v>106.52500000000001</v>
      </c>
      <c r="P2111" s="8">
        <f>(E2111/L2111)</f>
        <v>106.52500000000001</v>
      </c>
      <c r="Q2111" t="str">
        <f t="shared" si="161"/>
        <v>music</v>
      </c>
      <c r="R2111" t="str">
        <f t="shared" si="162"/>
        <v>indie rock</v>
      </c>
      <c r="S2111" s="12">
        <f t="shared" si="163"/>
        <v>42160.708530092597</v>
      </c>
      <c r="T2111" s="12">
        <f t="shared" si="164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7">
        <f t="shared" si="160"/>
        <v>100.35000000000001</v>
      </c>
      <c r="P2112" s="8">
        <f>(E2112/L2112)</f>
        <v>52.815789473684212</v>
      </c>
      <c r="Q2112" t="str">
        <f t="shared" si="161"/>
        <v>music</v>
      </c>
      <c r="R2112" t="str">
        <f t="shared" si="162"/>
        <v>indie rock</v>
      </c>
      <c r="S2112" s="12">
        <f t="shared" si="163"/>
        <v>41759.670937499999</v>
      </c>
      <c r="T2112" s="12">
        <f t="shared" si="164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7">
        <f t="shared" si="160"/>
        <v>106.5</v>
      </c>
      <c r="P2113" s="8">
        <f>(E2113/L2113)</f>
        <v>54.615384615384613</v>
      </c>
      <c r="Q2113" t="str">
        <f t="shared" si="161"/>
        <v>music</v>
      </c>
      <c r="R2113" t="str">
        <f t="shared" si="162"/>
        <v>indie rock</v>
      </c>
      <c r="S2113" s="12">
        <f t="shared" si="163"/>
        <v>40703.197048611109</v>
      </c>
      <c r="T2113" s="12">
        <f t="shared" si="164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7">
        <f t="shared" si="160"/>
        <v>100</v>
      </c>
      <c r="P2114" s="8">
        <f>(E2114/L2114)</f>
        <v>27.272727272727273</v>
      </c>
      <c r="Q2114" t="str">
        <f t="shared" si="161"/>
        <v>music</v>
      </c>
      <c r="R2114" t="str">
        <f t="shared" si="162"/>
        <v>indie rock</v>
      </c>
      <c r="S2114" s="12">
        <f t="shared" si="163"/>
        <v>41365.928159722222</v>
      </c>
      <c r="T2114" s="12">
        <f t="shared" si="164"/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">
        <f t="shared" ref="O2115:O2178" si="165">((E2115/D2115)*100)</f>
        <v>104.85714285714285</v>
      </c>
      <c r="P2115" s="8">
        <f>(E2115/L2115)</f>
        <v>68.598130841121488</v>
      </c>
      <c r="Q2115" t="str">
        <f t="shared" ref="Q2115:Q2178" si="166">LEFT(N2115,FIND("/",N2115)-1)</f>
        <v>music</v>
      </c>
      <c r="R2115" t="str">
        <f t="shared" ref="R2115:R2178" si="167">RIGHT(N2115,LEN(N2115)-FIND("/",N2115))</f>
        <v>indie rock</v>
      </c>
      <c r="S2115" s="12">
        <f t="shared" ref="S2115:S2178" si="168">(((J2115/60)/60)/24)+DATE(1970,1,1)</f>
        <v>41870.86546296296</v>
      </c>
      <c r="T2115" s="12">
        <f t="shared" ref="T2115:T2178" si="169">(((I2115/60)/60)/24)+DATE(1970,1,1)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">
        <f t="shared" si="165"/>
        <v>104.69999999999999</v>
      </c>
      <c r="P2116" s="8">
        <f>(E2116/L2116)</f>
        <v>35.612244897959187</v>
      </c>
      <c r="Q2116" t="str">
        <f t="shared" si="166"/>
        <v>music</v>
      </c>
      <c r="R2116" t="str">
        <f t="shared" si="167"/>
        <v>indie rock</v>
      </c>
      <c r="S2116" s="12">
        <f t="shared" si="168"/>
        <v>40458.815625000003</v>
      </c>
      <c r="T2116" s="12">
        <f t="shared" si="169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7">
        <f t="shared" si="165"/>
        <v>225.66666666666669</v>
      </c>
      <c r="P2117" s="8">
        <f>(E2117/L2117)</f>
        <v>94.027777777777771</v>
      </c>
      <c r="Q2117" t="str">
        <f t="shared" si="166"/>
        <v>music</v>
      </c>
      <c r="R2117" t="str">
        <f t="shared" si="167"/>
        <v>indie rock</v>
      </c>
      <c r="S2117" s="12">
        <f t="shared" si="168"/>
        <v>40564.081030092595</v>
      </c>
      <c r="T2117" s="12">
        <f t="shared" si="169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7">
        <f t="shared" si="165"/>
        <v>100.90416666666667</v>
      </c>
      <c r="P2118" s="8">
        <f>(E2118/L2118)</f>
        <v>526.45652173913038</v>
      </c>
      <c r="Q2118" t="str">
        <f t="shared" si="166"/>
        <v>music</v>
      </c>
      <c r="R2118" t="str">
        <f t="shared" si="167"/>
        <v>indie rock</v>
      </c>
      <c r="S2118" s="12">
        <f t="shared" si="168"/>
        <v>41136.777812500004</v>
      </c>
      <c r="T2118" s="12">
        <f t="shared" si="169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7">
        <f t="shared" si="165"/>
        <v>147.75</v>
      </c>
      <c r="P2119" s="8">
        <f>(E2119/L2119)</f>
        <v>50.657142857142858</v>
      </c>
      <c r="Q2119" t="str">
        <f t="shared" si="166"/>
        <v>music</v>
      </c>
      <c r="R2119" t="str">
        <f t="shared" si="167"/>
        <v>indie rock</v>
      </c>
      <c r="S2119" s="12">
        <f t="shared" si="168"/>
        <v>42290.059594907405</v>
      </c>
      <c r="T2119" s="12">
        <f t="shared" si="169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7">
        <f t="shared" si="165"/>
        <v>134.61099999999999</v>
      </c>
      <c r="P2120" s="8">
        <f>(E2120/L2120)</f>
        <v>79.182941176470578</v>
      </c>
      <c r="Q2120" t="str">
        <f t="shared" si="166"/>
        <v>music</v>
      </c>
      <c r="R2120" t="str">
        <f t="shared" si="167"/>
        <v>indie rock</v>
      </c>
      <c r="S2120" s="12">
        <f t="shared" si="168"/>
        <v>40718.839537037034</v>
      </c>
      <c r="T2120" s="12">
        <f t="shared" si="169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7">
        <f t="shared" si="165"/>
        <v>100.75</v>
      </c>
      <c r="P2121" s="8">
        <f>(E2121/L2121)</f>
        <v>91.590909090909093</v>
      </c>
      <c r="Q2121" t="str">
        <f t="shared" si="166"/>
        <v>music</v>
      </c>
      <c r="R2121" t="str">
        <f t="shared" si="167"/>
        <v>indie rock</v>
      </c>
      <c r="S2121" s="12">
        <f t="shared" si="168"/>
        <v>41107.130150462966</v>
      </c>
      <c r="T2121" s="12">
        <f t="shared" si="169"/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7">
        <f t="shared" si="165"/>
        <v>100.880375</v>
      </c>
      <c r="P2122" s="8">
        <f>(E2122/L2122)</f>
        <v>116.96275362318841</v>
      </c>
      <c r="Q2122" t="str">
        <f t="shared" si="166"/>
        <v>music</v>
      </c>
      <c r="R2122" t="str">
        <f t="shared" si="167"/>
        <v>indie rock</v>
      </c>
      <c r="S2122" s="12">
        <f t="shared" si="168"/>
        <v>41591.964537037034</v>
      </c>
      <c r="T2122" s="12">
        <f t="shared" si="169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7">
        <f t="shared" si="165"/>
        <v>0.56800000000000006</v>
      </c>
      <c r="P2123" s="8">
        <f>(E2123/L2123)</f>
        <v>28.4</v>
      </c>
      <c r="Q2123" t="str">
        <f t="shared" si="166"/>
        <v>games</v>
      </c>
      <c r="R2123" t="str">
        <f t="shared" si="167"/>
        <v>video games</v>
      </c>
      <c r="S2123" s="12">
        <f t="shared" si="168"/>
        <v>42716.7424537037</v>
      </c>
      <c r="T2123" s="12">
        <f t="shared" si="169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7">
        <f t="shared" si="165"/>
        <v>0.38750000000000001</v>
      </c>
      <c r="P2124" s="8">
        <f>(E2124/L2124)</f>
        <v>103.33333333333333</v>
      </c>
      <c r="Q2124" t="str">
        <f t="shared" si="166"/>
        <v>games</v>
      </c>
      <c r="R2124" t="str">
        <f t="shared" si="167"/>
        <v>video games</v>
      </c>
      <c r="S2124" s="12">
        <f t="shared" si="168"/>
        <v>42712.300567129627</v>
      </c>
      <c r="T2124" s="12">
        <f t="shared" si="169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7">
        <f t="shared" si="165"/>
        <v>10</v>
      </c>
      <c r="P2125" s="8">
        <f>(E2125/L2125)</f>
        <v>10</v>
      </c>
      <c r="Q2125" t="str">
        <f t="shared" si="166"/>
        <v>games</v>
      </c>
      <c r="R2125" t="str">
        <f t="shared" si="167"/>
        <v>video games</v>
      </c>
      <c r="S2125" s="12">
        <f t="shared" si="168"/>
        <v>40198.424849537041</v>
      </c>
      <c r="T2125" s="12">
        <f t="shared" si="169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7">
        <f t="shared" si="165"/>
        <v>10.454545454545453</v>
      </c>
      <c r="P2126" s="8">
        <f>(E2126/L2126)</f>
        <v>23</v>
      </c>
      <c r="Q2126" t="str">
        <f t="shared" si="166"/>
        <v>games</v>
      </c>
      <c r="R2126" t="str">
        <f t="shared" si="167"/>
        <v>video games</v>
      </c>
      <c r="S2126" s="12">
        <f t="shared" si="168"/>
        <v>40464.028182870366</v>
      </c>
      <c r="T2126" s="12">
        <f t="shared" si="169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7">
        <f t="shared" si="165"/>
        <v>1.4200000000000002</v>
      </c>
      <c r="P2127" s="8">
        <f>(E2127/L2127)</f>
        <v>31.555555555555557</v>
      </c>
      <c r="Q2127" t="str">
        <f t="shared" si="166"/>
        <v>games</v>
      </c>
      <c r="R2127" t="str">
        <f t="shared" si="167"/>
        <v>video games</v>
      </c>
      <c r="S2127" s="12">
        <f t="shared" si="168"/>
        <v>42191.023530092592</v>
      </c>
      <c r="T2127" s="12">
        <f t="shared" si="169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7">
        <f t="shared" si="165"/>
        <v>0.05</v>
      </c>
      <c r="P2128" s="8">
        <f>(E2128/L2128)</f>
        <v>5</v>
      </c>
      <c r="Q2128" t="str">
        <f t="shared" si="166"/>
        <v>games</v>
      </c>
      <c r="R2128" t="str">
        <f t="shared" si="167"/>
        <v>video games</v>
      </c>
      <c r="S2128" s="12">
        <f t="shared" si="168"/>
        <v>41951.973229166666</v>
      </c>
      <c r="T2128" s="12">
        <f t="shared" si="169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7">
        <f t="shared" si="165"/>
        <v>28.842857142857142</v>
      </c>
      <c r="P2129" s="8">
        <f>(E2129/L2129)</f>
        <v>34.220338983050844</v>
      </c>
      <c r="Q2129" t="str">
        <f t="shared" si="166"/>
        <v>games</v>
      </c>
      <c r="R2129" t="str">
        <f t="shared" si="167"/>
        <v>video games</v>
      </c>
      <c r="S2129" s="12">
        <f t="shared" si="168"/>
        <v>42045.50535879629</v>
      </c>
      <c r="T2129" s="12">
        <f t="shared" si="169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7">
        <f t="shared" si="165"/>
        <v>0.16666666666666669</v>
      </c>
      <c r="P2130" s="8">
        <f>(E2130/L2130)</f>
        <v>25</v>
      </c>
      <c r="Q2130" t="str">
        <f t="shared" si="166"/>
        <v>games</v>
      </c>
      <c r="R2130" t="str">
        <f t="shared" si="167"/>
        <v>video games</v>
      </c>
      <c r="S2130" s="12">
        <f t="shared" si="168"/>
        <v>41843.772789351853</v>
      </c>
      <c r="T2130" s="12">
        <f t="shared" si="169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7">
        <f t="shared" si="165"/>
        <v>11.799999999999999</v>
      </c>
      <c r="P2131" s="8">
        <f>(E2131/L2131)</f>
        <v>19.666666666666668</v>
      </c>
      <c r="Q2131" t="str">
        <f t="shared" si="166"/>
        <v>games</v>
      </c>
      <c r="R2131" t="str">
        <f t="shared" si="167"/>
        <v>video games</v>
      </c>
      <c r="S2131" s="12">
        <f t="shared" si="168"/>
        <v>42409.024305555555</v>
      </c>
      <c r="T2131" s="12">
        <f t="shared" si="169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7">
        <f t="shared" si="165"/>
        <v>0.20238095238095236</v>
      </c>
      <c r="P2132" s="8">
        <f>(E2132/L2132)</f>
        <v>21.25</v>
      </c>
      <c r="Q2132" t="str">
        <f t="shared" si="166"/>
        <v>games</v>
      </c>
      <c r="R2132" t="str">
        <f t="shared" si="167"/>
        <v>video games</v>
      </c>
      <c r="S2132" s="12">
        <f t="shared" si="168"/>
        <v>41832.086377314816</v>
      </c>
      <c r="T2132" s="12">
        <f t="shared" si="169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7">
        <f t="shared" si="165"/>
        <v>5</v>
      </c>
      <c r="P2133" s="8">
        <f>(E2133/L2133)</f>
        <v>8.3333333333333339</v>
      </c>
      <c r="Q2133" t="str">
        <f t="shared" si="166"/>
        <v>games</v>
      </c>
      <c r="R2133" t="str">
        <f t="shared" si="167"/>
        <v>video games</v>
      </c>
      <c r="S2133" s="12">
        <f t="shared" si="168"/>
        <v>42167.207071759258</v>
      </c>
      <c r="T2133" s="12">
        <f t="shared" si="169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7">
        <f t="shared" si="165"/>
        <v>2.1129899999999995</v>
      </c>
      <c r="P2134" s="8">
        <f>(E2134/L2134)</f>
        <v>21.34333333333333</v>
      </c>
      <c r="Q2134" t="str">
        <f t="shared" si="166"/>
        <v>games</v>
      </c>
      <c r="R2134" t="str">
        <f t="shared" si="167"/>
        <v>video games</v>
      </c>
      <c r="S2134" s="12">
        <f t="shared" si="168"/>
        <v>41643.487175925926</v>
      </c>
      <c r="T2134" s="12">
        <f t="shared" si="169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7">
        <f t="shared" si="165"/>
        <v>1.6</v>
      </c>
      <c r="P2135" s="8">
        <f>(E2135/L2135)</f>
        <v>5.333333333333333</v>
      </c>
      <c r="Q2135" t="str">
        <f t="shared" si="166"/>
        <v>games</v>
      </c>
      <c r="R2135" t="str">
        <f t="shared" si="167"/>
        <v>video games</v>
      </c>
      <c r="S2135" s="12">
        <f t="shared" si="168"/>
        <v>40619.097210648149</v>
      </c>
      <c r="T2135" s="12">
        <f t="shared" si="169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7">
        <f t="shared" si="165"/>
        <v>1.7333333333333332</v>
      </c>
      <c r="P2136" s="8">
        <f>(E2136/L2136)</f>
        <v>34.666666666666664</v>
      </c>
      <c r="Q2136" t="str">
        <f t="shared" si="166"/>
        <v>games</v>
      </c>
      <c r="R2136" t="str">
        <f t="shared" si="167"/>
        <v>video games</v>
      </c>
      <c r="S2136" s="12">
        <f t="shared" si="168"/>
        <v>41361.886469907404</v>
      </c>
      <c r="T2136" s="12">
        <f t="shared" si="169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7">
        <f t="shared" si="165"/>
        <v>9.56</v>
      </c>
      <c r="P2137" s="8">
        <f>(E2137/L2137)</f>
        <v>21.727272727272727</v>
      </c>
      <c r="Q2137" t="str">
        <f t="shared" si="166"/>
        <v>games</v>
      </c>
      <c r="R2137" t="str">
        <f t="shared" si="167"/>
        <v>video games</v>
      </c>
      <c r="S2137" s="12">
        <f t="shared" si="168"/>
        <v>41156.963344907403</v>
      </c>
      <c r="T2137" s="12">
        <f t="shared" si="169"/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7">
        <f t="shared" si="165"/>
        <v>5.9612499999999999E-2</v>
      </c>
      <c r="P2138" s="8">
        <f>(E2138/L2138)</f>
        <v>11.922499999999999</v>
      </c>
      <c r="Q2138" t="str">
        <f t="shared" si="166"/>
        <v>games</v>
      </c>
      <c r="R2138" t="str">
        <f t="shared" si="167"/>
        <v>video games</v>
      </c>
      <c r="S2138" s="12">
        <f t="shared" si="168"/>
        <v>41536.509097222224</v>
      </c>
      <c r="T2138" s="12">
        <f t="shared" si="169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7">
        <f t="shared" si="165"/>
        <v>28.405999999999999</v>
      </c>
      <c r="P2139" s="8">
        <f>(E2139/L2139)</f>
        <v>26.59737827715356</v>
      </c>
      <c r="Q2139" t="str">
        <f t="shared" si="166"/>
        <v>games</v>
      </c>
      <c r="R2139" t="str">
        <f t="shared" si="167"/>
        <v>video games</v>
      </c>
      <c r="S2139" s="12">
        <f t="shared" si="168"/>
        <v>41948.771168981482</v>
      </c>
      <c r="T2139" s="12">
        <f t="shared" si="169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7">
        <f t="shared" si="165"/>
        <v>12.8</v>
      </c>
      <c r="P2140" s="8">
        <f>(E2140/L2140)</f>
        <v>10.666666666666666</v>
      </c>
      <c r="Q2140" t="str">
        <f t="shared" si="166"/>
        <v>games</v>
      </c>
      <c r="R2140" t="str">
        <f t="shared" si="167"/>
        <v>video games</v>
      </c>
      <c r="S2140" s="12">
        <f t="shared" si="168"/>
        <v>41557.013182870374</v>
      </c>
      <c r="T2140" s="12">
        <f t="shared" si="169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7">
        <f t="shared" si="165"/>
        <v>5.42</v>
      </c>
      <c r="P2141" s="8">
        <f>(E2141/L2141)</f>
        <v>29.035714285714285</v>
      </c>
      <c r="Q2141" t="str">
        <f t="shared" si="166"/>
        <v>games</v>
      </c>
      <c r="R2141" t="str">
        <f t="shared" si="167"/>
        <v>video games</v>
      </c>
      <c r="S2141" s="12">
        <f t="shared" si="168"/>
        <v>42647.750092592592</v>
      </c>
      <c r="T2141" s="12">
        <f t="shared" si="169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7">
        <f t="shared" si="165"/>
        <v>0.11199999999999999</v>
      </c>
      <c r="P2142" s="8">
        <f>(E2142/L2142)</f>
        <v>50.909090909090907</v>
      </c>
      <c r="Q2142" t="str">
        <f t="shared" si="166"/>
        <v>games</v>
      </c>
      <c r="R2142" t="str">
        <f t="shared" si="167"/>
        <v>video games</v>
      </c>
      <c r="S2142" s="12">
        <f t="shared" si="168"/>
        <v>41255.833611111113</v>
      </c>
      <c r="T2142" s="12">
        <f t="shared" si="169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7">
        <f t="shared" si="165"/>
        <v>0</v>
      </c>
      <c r="P2143" s="8" t="e">
        <f>(E2143/L2143)</f>
        <v>#DIV/0!</v>
      </c>
      <c r="Q2143" t="str">
        <f t="shared" si="166"/>
        <v>games</v>
      </c>
      <c r="R2143" t="str">
        <f t="shared" si="167"/>
        <v>video games</v>
      </c>
      <c r="S2143" s="12">
        <f t="shared" si="168"/>
        <v>41927.235636574071</v>
      </c>
      <c r="T2143" s="12">
        <f t="shared" si="169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7">
        <f t="shared" si="165"/>
        <v>5.7238095238095239</v>
      </c>
      <c r="P2144" s="8">
        <f>(E2144/L2144)</f>
        <v>50.083333333333336</v>
      </c>
      <c r="Q2144" t="str">
        <f t="shared" si="166"/>
        <v>games</v>
      </c>
      <c r="R2144" t="str">
        <f t="shared" si="167"/>
        <v>video games</v>
      </c>
      <c r="S2144" s="12">
        <f t="shared" si="168"/>
        <v>42340.701504629629</v>
      </c>
      <c r="T2144" s="12">
        <f t="shared" si="169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7">
        <f t="shared" si="165"/>
        <v>11.25</v>
      </c>
      <c r="P2145" s="8">
        <f>(E2145/L2145)</f>
        <v>45</v>
      </c>
      <c r="Q2145" t="str">
        <f t="shared" si="166"/>
        <v>games</v>
      </c>
      <c r="R2145" t="str">
        <f t="shared" si="167"/>
        <v>video games</v>
      </c>
      <c r="S2145" s="12">
        <f t="shared" si="168"/>
        <v>40332.886712962965</v>
      </c>
      <c r="T2145" s="12">
        <f t="shared" si="169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7">
        <f t="shared" si="165"/>
        <v>1.7098591549295776</v>
      </c>
      <c r="P2146" s="8">
        <f>(E2146/L2146)</f>
        <v>25.291666666666668</v>
      </c>
      <c r="Q2146" t="str">
        <f t="shared" si="166"/>
        <v>games</v>
      </c>
      <c r="R2146" t="str">
        <f t="shared" si="167"/>
        <v>video games</v>
      </c>
      <c r="S2146" s="12">
        <f t="shared" si="168"/>
        <v>41499.546759259261</v>
      </c>
      <c r="T2146" s="12">
        <f t="shared" si="169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7">
        <f t="shared" si="165"/>
        <v>30.433333333333334</v>
      </c>
      <c r="P2147" s="8">
        <f>(E2147/L2147)</f>
        <v>51.292134831460672</v>
      </c>
      <c r="Q2147" t="str">
        <f t="shared" si="166"/>
        <v>games</v>
      </c>
      <c r="R2147" t="str">
        <f t="shared" si="167"/>
        <v>video games</v>
      </c>
      <c r="S2147" s="12">
        <f t="shared" si="168"/>
        <v>41575.237430555557</v>
      </c>
      <c r="T2147" s="12">
        <f t="shared" si="169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7">
        <f t="shared" si="165"/>
        <v>0.02</v>
      </c>
      <c r="P2148" s="8">
        <f>(E2148/L2148)</f>
        <v>1</v>
      </c>
      <c r="Q2148" t="str">
        <f t="shared" si="166"/>
        <v>games</v>
      </c>
      <c r="R2148" t="str">
        <f t="shared" si="167"/>
        <v>video games</v>
      </c>
      <c r="S2148" s="12">
        <f t="shared" si="168"/>
        <v>42397.679513888885</v>
      </c>
      <c r="T2148" s="12">
        <f t="shared" si="169"/>
        <v>42411.679513888885</v>
      </c>
    </row>
    <row r="2149" spans="1:20" ht="15.75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7">
        <f t="shared" si="165"/>
        <v>0.69641025641025645</v>
      </c>
      <c r="P2149" s="8">
        <f>(E2149/L2149)</f>
        <v>49.381818181818183</v>
      </c>
      <c r="Q2149" t="str">
        <f t="shared" si="166"/>
        <v>games</v>
      </c>
      <c r="R2149" t="str">
        <f t="shared" si="167"/>
        <v>video games</v>
      </c>
      <c r="S2149" s="12">
        <f t="shared" si="168"/>
        <v>41927.295694444445</v>
      </c>
      <c r="T2149" s="12">
        <f t="shared" si="169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7">
        <f t="shared" si="165"/>
        <v>2</v>
      </c>
      <c r="P2150" s="8">
        <f>(E2150/L2150)</f>
        <v>1</v>
      </c>
      <c r="Q2150" t="str">
        <f t="shared" si="166"/>
        <v>games</v>
      </c>
      <c r="R2150" t="str">
        <f t="shared" si="167"/>
        <v>video games</v>
      </c>
      <c r="S2150" s="12">
        <f t="shared" si="168"/>
        <v>42066.733587962968</v>
      </c>
      <c r="T2150" s="12">
        <f t="shared" si="169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7">
        <f t="shared" si="165"/>
        <v>0</v>
      </c>
      <c r="P2151" s="8" t="e">
        <f>(E2151/L2151)</f>
        <v>#DIV/0!</v>
      </c>
      <c r="Q2151" t="str">
        <f t="shared" si="166"/>
        <v>games</v>
      </c>
      <c r="R2151" t="str">
        <f t="shared" si="167"/>
        <v>video games</v>
      </c>
      <c r="S2151" s="12">
        <f t="shared" si="168"/>
        <v>40355.024953703702</v>
      </c>
      <c r="T2151" s="12">
        <f t="shared" si="169"/>
        <v>40390</v>
      </c>
    </row>
    <row r="2152" spans="1:20" ht="15.75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7">
        <f t="shared" si="165"/>
        <v>0.80999999999999994</v>
      </c>
      <c r="P2152" s="8">
        <f>(E2152/L2152)</f>
        <v>101.25</v>
      </c>
      <c r="Q2152" t="str">
        <f t="shared" si="166"/>
        <v>games</v>
      </c>
      <c r="R2152" t="str">
        <f t="shared" si="167"/>
        <v>video games</v>
      </c>
      <c r="S2152" s="12">
        <f t="shared" si="168"/>
        <v>42534.284710648149</v>
      </c>
      <c r="T2152" s="12">
        <f t="shared" si="169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7">
        <f t="shared" si="165"/>
        <v>0.26222222222222225</v>
      </c>
      <c r="P2153" s="8">
        <f>(E2153/L2153)</f>
        <v>19.666666666666668</v>
      </c>
      <c r="Q2153" t="str">
        <f t="shared" si="166"/>
        <v>games</v>
      </c>
      <c r="R2153" t="str">
        <f t="shared" si="167"/>
        <v>video games</v>
      </c>
      <c r="S2153" s="12">
        <f t="shared" si="168"/>
        <v>42520.847384259265</v>
      </c>
      <c r="T2153" s="12">
        <f t="shared" si="169"/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7">
        <f t="shared" si="165"/>
        <v>0.16666666666666669</v>
      </c>
      <c r="P2154" s="8">
        <f>(E2154/L2154)</f>
        <v>12.5</v>
      </c>
      <c r="Q2154" t="str">
        <f t="shared" si="166"/>
        <v>games</v>
      </c>
      <c r="R2154" t="str">
        <f t="shared" si="167"/>
        <v>video games</v>
      </c>
      <c r="S2154" s="12">
        <f t="shared" si="168"/>
        <v>41683.832280092596</v>
      </c>
      <c r="T2154" s="12">
        <f t="shared" si="169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7">
        <f t="shared" si="165"/>
        <v>9.124454880912446E-3</v>
      </c>
      <c r="P2155" s="8">
        <f>(E2155/L2155)</f>
        <v>8.5</v>
      </c>
      <c r="Q2155" t="str">
        <f t="shared" si="166"/>
        <v>games</v>
      </c>
      <c r="R2155" t="str">
        <f t="shared" si="167"/>
        <v>video games</v>
      </c>
      <c r="S2155" s="12">
        <f t="shared" si="168"/>
        <v>41974.911087962959</v>
      </c>
      <c r="T2155" s="12">
        <f t="shared" si="169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7">
        <f t="shared" si="165"/>
        <v>0.8</v>
      </c>
      <c r="P2156" s="8">
        <f>(E2156/L2156)</f>
        <v>1</v>
      </c>
      <c r="Q2156" t="str">
        <f t="shared" si="166"/>
        <v>games</v>
      </c>
      <c r="R2156" t="str">
        <f t="shared" si="167"/>
        <v>video games</v>
      </c>
      <c r="S2156" s="12">
        <f t="shared" si="168"/>
        <v>41647.632256944446</v>
      </c>
      <c r="T2156" s="12">
        <f t="shared" si="169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7">
        <f t="shared" si="165"/>
        <v>2.2999999999999998</v>
      </c>
      <c r="P2157" s="8">
        <f>(E2157/L2157)</f>
        <v>23</v>
      </c>
      <c r="Q2157" t="str">
        <f t="shared" si="166"/>
        <v>games</v>
      </c>
      <c r="R2157" t="str">
        <f t="shared" si="167"/>
        <v>video games</v>
      </c>
      <c r="S2157" s="12">
        <f t="shared" si="168"/>
        <v>42430.747511574074</v>
      </c>
      <c r="T2157" s="12">
        <f t="shared" si="169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7">
        <f t="shared" si="165"/>
        <v>2.6660714285714282</v>
      </c>
      <c r="P2158" s="8">
        <f>(E2158/L2158)</f>
        <v>17.987951807228917</v>
      </c>
      <c r="Q2158" t="str">
        <f t="shared" si="166"/>
        <v>games</v>
      </c>
      <c r="R2158" t="str">
        <f t="shared" si="167"/>
        <v>video games</v>
      </c>
      <c r="S2158" s="12">
        <f t="shared" si="168"/>
        <v>41488.85423611111</v>
      </c>
      <c r="T2158" s="12">
        <f t="shared" si="169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7">
        <f t="shared" si="165"/>
        <v>28.192</v>
      </c>
      <c r="P2159" s="8">
        <f>(E2159/L2159)</f>
        <v>370.94736842105266</v>
      </c>
      <c r="Q2159" t="str">
        <f t="shared" si="166"/>
        <v>games</v>
      </c>
      <c r="R2159" t="str">
        <f t="shared" si="167"/>
        <v>video games</v>
      </c>
      <c r="S2159" s="12">
        <f t="shared" si="168"/>
        <v>42694.98128472222</v>
      </c>
      <c r="T2159" s="12">
        <f t="shared" si="169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7">
        <f t="shared" si="165"/>
        <v>6.5900366666666672</v>
      </c>
      <c r="P2160" s="8">
        <f>(E2160/L2160)</f>
        <v>63.569485530546629</v>
      </c>
      <c r="Q2160" t="str">
        <f t="shared" si="166"/>
        <v>games</v>
      </c>
      <c r="R2160" t="str">
        <f t="shared" si="167"/>
        <v>video games</v>
      </c>
      <c r="S2160" s="12">
        <f t="shared" si="168"/>
        <v>41264.853865740741</v>
      </c>
      <c r="T2160" s="12">
        <f t="shared" si="169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7">
        <f t="shared" si="165"/>
        <v>0.72222222222222221</v>
      </c>
      <c r="P2161" s="8">
        <f>(E2161/L2161)</f>
        <v>13</v>
      </c>
      <c r="Q2161" t="str">
        <f t="shared" si="166"/>
        <v>games</v>
      </c>
      <c r="R2161" t="str">
        <f t="shared" si="167"/>
        <v>video games</v>
      </c>
      <c r="S2161" s="12">
        <f t="shared" si="168"/>
        <v>40710.731180555551</v>
      </c>
      <c r="T2161" s="12">
        <f t="shared" si="169"/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7">
        <f t="shared" si="165"/>
        <v>0.85000000000000009</v>
      </c>
      <c r="P2162" s="8">
        <f>(E2162/L2162)</f>
        <v>5.3125</v>
      </c>
      <c r="Q2162" t="str">
        <f t="shared" si="166"/>
        <v>games</v>
      </c>
      <c r="R2162" t="str">
        <f t="shared" si="167"/>
        <v>video games</v>
      </c>
      <c r="S2162" s="12">
        <f t="shared" si="168"/>
        <v>41018.711863425924</v>
      </c>
      <c r="T2162" s="12">
        <f t="shared" si="169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7">
        <f t="shared" si="165"/>
        <v>115.75</v>
      </c>
      <c r="P2163" s="8">
        <f>(E2163/L2163)</f>
        <v>35.615384615384613</v>
      </c>
      <c r="Q2163" t="str">
        <f t="shared" si="166"/>
        <v>music</v>
      </c>
      <c r="R2163" t="str">
        <f t="shared" si="167"/>
        <v>rock</v>
      </c>
      <c r="S2163" s="12">
        <f t="shared" si="168"/>
        <v>42240.852534722217</v>
      </c>
      <c r="T2163" s="12">
        <f t="shared" si="169"/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7">
        <f t="shared" si="165"/>
        <v>112.26666666666667</v>
      </c>
      <c r="P2164" s="8">
        <f>(E2164/L2164)</f>
        <v>87.103448275862064</v>
      </c>
      <c r="Q2164" t="str">
        <f t="shared" si="166"/>
        <v>music</v>
      </c>
      <c r="R2164" t="str">
        <f t="shared" si="167"/>
        <v>rock</v>
      </c>
      <c r="S2164" s="12">
        <f t="shared" si="168"/>
        <v>41813.766099537039</v>
      </c>
      <c r="T2164" s="12">
        <f t="shared" si="169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7">
        <f t="shared" si="165"/>
        <v>132.20000000000002</v>
      </c>
      <c r="P2165" s="8">
        <f>(E2165/L2165)</f>
        <v>75.11363636363636</v>
      </c>
      <c r="Q2165" t="str">
        <f t="shared" si="166"/>
        <v>music</v>
      </c>
      <c r="R2165" t="str">
        <f t="shared" si="167"/>
        <v>rock</v>
      </c>
      <c r="S2165" s="12">
        <f t="shared" si="168"/>
        <v>42111.899537037039</v>
      </c>
      <c r="T2165" s="12">
        <f t="shared" si="169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7">
        <f t="shared" si="165"/>
        <v>102.63636363636364</v>
      </c>
      <c r="P2166" s="8">
        <f>(E2166/L2166)</f>
        <v>68.01204819277109</v>
      </c>
      <c r="Q2166" t="str">
        <f t="shared" si="166"/>
        <v>music</v>
      </c>
      <c r="R2166" t="str">
        <f t="shared" si="167"/>
        <v>rock</v>
      </c>
      <c r="S2166" s="12">
        <f t="shared" si="168"/>
        <v>42515.71775462963</v>
      </c>
      <c r="T2166" s="12">
        <f t="shared" si="169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7">
        <f t="shared" si="165"/>
        <v>138.64000000000001</v>
      </c>
      <c r="P2167" s="8">
        <f>(E2167/L2167)</f>
        <v>29.623931623931625</v>
      </c>
      <c r="Q2167" t="str">
        <f t="shared" si="166"/>
        <v>music</v>
      </c>
      <c r="R2167" t="str">
        <f t="shared" si="167"/>
        <v>rock</v>
      </c>
      <c r="S2167" s="12">
        <f t="shared" si="168"/>
        <v>42438.667071759264</v>
      </c>
      <c r="T2167" s="12">
        <f t="shared" si="169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7">
        <f t="shared" si="165"/>
        <v>146.6</v>
      </c>
      <c r="P2168" s="8">
        <f>(E2168/L2168)</f>
        <v>91.625</v>
      </c>
      <c r="Q2168" t="str">
        <f t="shared" si="166"/>
        <v>music</v>
      </c>
      <c r="R2168" t="str">
        <f t="shared" si="167"/>
        <v>rock</v>
      </c>
      <c r="S2168" s="12">
        <f t="shared" si="168"/>
        <v>41933.838171296295</v>
      </c>
      <c r="T2168" s="12">
        <f t="shared" si="169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7">
        <f t="shared" si="165"/>
        <v>120</v>
      </c>
      <c r="P2169" s="8">
        <f>(E2169/L2169)</f>
        <v>22.5</v>
      </c>
      <c r="Q2169" t="str">
        <f t="shared" si="166"/>
        <v>music</v>
      </c>
      <c r="R2169" t="str">
        <f t="shared" si="167"/>
        <v>rock</v>
      </c>
      <c r="S2169" s="12">
        <f t="shared" si="168"/>
        <v>41153.066400462965</v>
      </c>
      <c r="T2169" s="12">
        <f t="shared" si="169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7">
        <f t="shared" si="165"/>
        <v>121.5816111111111</v>
      </c>
      <c r="P2170" s="8">
        <f>(E2170/L2170)</f>
        <v>64.366735294117646</v>
      </c>
      <c r="Q2170" t="str">
        <f t="shared" si="166"/>
        <v>music</v>
      </c>
      <c r="R2170" t="str">
        <f t="shared" si="167"/>
        <v>rock</v>
      </c>
      <c r="S2170" s="12">
        <f t="shared" si="168"/>
        <v>42745.600243055553</v>
      </c>
      <c r="T2170" s="12">
        <f t="shared" si="169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7">
        <f t="shared" si="165"/>
        <v>100</v>
      </c>
      <c r="P2171" s="8">
        <f>(E2171/L2171)</f>
        <v>21.857142857142858</v>
      </c>
      <c r="Q2171" t="str">
        <f t="shared" si="166"/>
        <v>music</v>
      </c>
      <c r="R2171" t="str">
        <f t="shared" si="167"/>
        <v>rock</v>
      </c>
      <c r="S2171" s="12">
        <f t="shared" si="168"/>
        <v>42793.700821759259</v>
      </c>
      <c r="T2171" s="12">
        <f t="shared" si="169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7">
        <f t="shared" si="165"/>
        <v>180.85714285714286</v>
      </c>
      <c r="P2172" s="8">
        <f>(E2172/L2172)</f>
        <v>33.315789473684212</v>
      </c>
      <c r="Q2172" t="str">
        <f t="shared" si="166"/>
        <v>music</v>
      </c>
      <c r="R2172" t="str">
        <f t="shared" si="167"/>
        <v>rock</v>
      </c>
      <c r="S2172" s="12">
        <f t="shared" si="168"/>
        <v>42198.750254629631</v>
      </c>
      <c r="T2172" s="12">
        <f t="shared" si="169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7">
        <f t="shared" si="165"/>
        <v>106.075</v>
      </c>
      <c r="P2173" s="8">
        <f>(E2173/L2173)</f>
        <v>90.276595744680847</v>
      </c>
      <c r="Q2173" t="str">
        <f t="shared" si="166"/>
        <v>music</v>
      </c>
      <c r="R2173" t="str">
        <f t="shared" si="167"/>
        <v>rock</v>
      </c>
      <c r="S2173" s="12">
        <f t="shared" si="168"/>
        <v>42141.95711805555</v>
      </c>
      <c r="T2173" s="12">
        <f t="shared" si="169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7">
        <f t="shared" si="165"/>
        <v>100</v>
      </c>
      <c r="P2174" s="8">
        <f>(E2174/L2174)</f>
        <v>76.92307692307692</v>
      </c>
      <c r="Q2174" t="str">
        <f t="shared" si="166"/>
        <v>music</v>
      </c>
      <c r="R2174" t="str">
        <f t="shared" si="167"/>
        <v>rock</v>
      </c>
      <c r="S2174" s="12">
        <f t="shared" si="168"/>
        <v>42082.580092592587</v>
      </c>
      <c r="T2174" s="12">
        <f t="shared" si="169"/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7">
        <f t="shared" si="165"/>
        <v>126.92857142857143</v>
      </c>
      <c r="P2175" s="8">
        <f>(E2175/L2175)</f>
        <v>59.233333333333334</v>
      </c>
      <c r="Q2175" t="str">
        <f t="shared" si="166"/>
        <v>music</v>
      </c>
      <c r="R2175" t="str">
        <f t="shared" si="167"/>
        <v>rock</v>
      </c>
      <c r="S2175" s="12">
        <f t="shared" si="168"/>
        <v>41495.692627314813</v>
      </c>
      <c r="T2175" s="12">
        <f t="shared" si="169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7">
        <f t="shared" si="165"/>
        <v>102.97499999999999</v>
      </c>
      <c r="P2176" s="8">
        <f>(E2176/L2176)</f>
        <v>65.38095238095238</v>
      </c>
      <c r="Q2176" t="str">
        <f t="shared" si="166"/>
        <v>music</v>
      </c>
      <c r="R2176" t="str">
        <f t="shared" si="167"/>
        <v>rock</v>
      </c>
      <c r="S2176" s="12">
        <f t="shared" si="168"/>
        <v>42465.542905092589</v>
      </c>
      <c r="T2176" s="12">
        <f t="shared" si="169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7">
        <f t="shared" si="165"/>
        <v>250</v>
      </c>
      <c r="P2177" s="8">
        <f>(E2177/L2177)</f>
        <v>67.307692307692307</v>
      </c>
      <c r="Q2177" t="str">
        <f t="shared" si="166"/>
        <v>music</v>
      </c>
      <c r="R2177" t="str">
        <f t="shared" si="167"/>
        <v>rock</v>
      </c>
      <c r="S2177" s="12">
        <f t="shared" si="168"/>
        <v>42565.009097222224</v>
      </c>
      <c r="T2177" s="12">
        <f t="shared" si="169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7">
        <f t="shared" si="165"/>
        <v>126.02</v>
      </c>
      <c r="P2178" s="8">
        <f>(E2178/L2178)</f>
        <v>88.74647887323944</v>
      </c>
      <c r="Q2178" t="str">
        <f t="shared" si="166"/>
        <v>music</v>
      </c>
      <c r="R2178" t="str">
        <f t="shared" si="167"/>
        <v>rock</v>
      </c>
      <c r="S2178" s="12">
        <f t="shared" si="168"/>
        <v>42096.633206018523</v>
      </c>
      <c r="T2178" s="12">
        <f t="shared" si="169"/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7">
        <f t="shared" ref="O2179:O2242" si="170">((E2179/D2179)*100)</f>
        <v>100.12</v>
      </c>
      <c r="P2179" s="8">
        <f>(E2179/L2179)</f>
        <v>65.868421052631575</v>
      </c>
      <c r="Q2179" t="str">
        <f t="shared" ref="Q2179:Q2242" si="171">LEFT(N2179,FIND("/",N2179)-1)</f>
        <v>music</v>
      </c>
      <c r="R2179" t="str">
        <f t="shared" ref="R2179:R2242" si="172">RIGHT(N2179,LEN(N2179)-FIND("/",N2179))</f>
        <v>rock</v>
      </c>
      <c r="S2179" s="12">
        <f t="shared" ref="S2179:S2242" si="173">(((J2179/60)/60)/24)+DATE(1970,1,1)</f>
        <v>42502.250775462962</v>
      </c>
      <c r="T2179" s="12">
        <f t="shared" ref="T2179:T2242" si="174">(((I2179/60)/60)/24)+DATE(1970,1,1)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7">
        <f t="shared" si="170"/>
        <v>138.64000000000001</v>
      </c>
      <c r="P2180" s="8">
        <f>(E2180/L2180)</f>
        <v>40.349243306169967</v>
      </c>
      <c r="Q2180" t="str">
        <f t="shared" si="171"/>
        <v>music</v>
      </c>
      <c r="R2180" t="str">
        <f t="shared" si="172"/>
        <v>rock</v>
      </c>
      <c r="S2180" s="12">
        <f t="shared" si="173"/>
        <v>42723.63653935185</v>
      </c>
      <c r="T2180" s="12">
        <f t="shared" si="174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7">
        <f t="shared" si="170"/>
        <v>161.4</v>
      </c>
      <c r="P2181" s="8">
        <f>(E2181/L2181)</f>
        <v>76.857142857142861</v>
      </c>
      <c r="Q2181" t="str">
        <f t="shared" si="171"/>
        <v>music</v>
      </c>
      <c r="R2181" t="str">
        <f t="shared" si="172"/>
        <v>rock</v>
      </c>
      <c r="S2181" s="12">
        <f t="shared" si="173"/>
        <v>42075.171203703707</v>
      </c>
      <c r="T2181" s="12">
        <f t="shared" si="174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">
        <f t="shared" si="170"/>
        <v>107.18419999999999</v>
      </c>
      <c r="P2182" s="8">
        <f>(E2182/L2182)</f>
        <v>68.707820512820518</v>
      </c>
      <c r="Q2182" t="str">
        <f t="shared" si="171"/>
        <v>music</v>
      </c>
      <c r="R2182" t="str">
        <f t="shared" si="172"/>
        <v>rock</v>
      </c>
      <c r="S2182" s="12">
        <f t="shared" si="173"/>
        <v>42279.669768518521</v>
      </c>
      <c r="T2182" s="12">
        <f t="shared" si="174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7">
        <f t="shared" si="170"/>
        <v>153.1</v>
      </c>
      <c r="P2183" s="8">
        <f>(E2183/L2183)</f>
        <v>57.773584905660378</v>
      </c>
      <c r="Q2183" t="str">
        <f t="shared" si="171"/>
        <v>games</v>
      </c>
      <c r="R2183" t="str">
        <f t="shared" si="172"/>
        <v>tabletop games</v>
      </c>
      <c r="S2183" s="12">
        <f t="shared" si="173"/>
        <v>42773.005243055552</v>
      </c>
      <c r="T2183" s="12">
        <f t="shared" si="174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7">
        <f t="shared" si="170"/>
        <v>524.16666666666663</v>
      </c>
      <c r="P2184" s="8">
        <f>(E2184/L2184)</f>
        <v>44.171348314606739</v>
      </c>
      <c r="Q2184" t="str">
        <f t="shared" si="171"/>
        <v>games</v>
      </c>
      <c r="R2184" t="str">
        <f t="shared" si="172"/>
        <v>tabletop games</v>
      </c>
      <c r="S2184" s="12">
        <f t="shared" si="173"/>
        <v>41879.900752314818</v>
      </c>
      <c r="T2184" s="12">
        <f t="shared" si="174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7">
        <f t="shared" si="170"/>
        <v>489.27777777777777</v>
      </c>
      <c r="P2185" s="8">
        <f>(E2185/L2185)</f>
        <v>31.566308243727597</v>
      </c>
      <c r="Q2185" t="str">
        <f t="shared" si="171"/>
        <v>games</v>
      </c>
      <c r="R2185" t="str">
        <f t="shared" si="172"/>
        <v>tabletop games</v>
      </c>
      <c r="S2185" s="12">
        <f t="shared" si="173"/>
        <v>42745.365474537044</v>
      </c>
      <c r="T2185" s="12">
        <f t="shared" si="174"/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7">
        <f t="shared" si="170"/>
        <v>284.74</v>
      </c>
      <c r="P2186" s="8">
        <f>(E2186/L2186)</f>
        <v>107.04511278195488</v>
      </c>
      <c r="Q2186" t="str">
        <f t="shared" si="171"/>
        <v>games</v>
      </c>
      <c r="R2186" t="str">
        <f t="shared" si="172"/>
        <v>tabletop games</v>
      </c>
      <c r="S2186" s="12">
        <f t="shared" si="173"/>
        <v>42380.690289351856</v>
      </c>
      <c r="T2186" s="12">
        <f t="shared" si="174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7">
        <f t="shared" si="170"/>
        <v>1856.97</v>
      </c>
      <c r="P2187" s="8">
        <f>(E2187/L2187)</f>
        <v>149.03451043338683</v>
      </c>
      <c r="Q2187" t="str">
        <f t="shared" si="171"/>
        <v>games</v>
      </c>
      <c r="R2187" t="str">
        <f t="shared" si="172"/>
        <v>tabletop games</v>
      </c>
      <c r="S2187" s="12">
        <f t="shared" si="173"/>
        <v>41319.349988425929</v>
      </c>
      <c r="T2187" s="12">
        <f t="shared" si="174"/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7">
        <f t="shared" si="170"/>
        <v>109.67499999999998</v>
      </c>
      <c r="P2188" s="8">
        <f>(E2188/L2188)</f>
        <v>55.956632653061227</v>
      </c>
      <c r="Q2188" t="str">
        <f t="shared" si="171"/>
        <v>games</v>
      </c>
      <c r="R2188" t="str">
        <f t="shared" si="172"/>
        <v>tabletop games</v>
      </c>
      <c r="S2188" s="12">
        <f t="shared" si="173"/>
        <v>42583.615081018521</v>
      </c>
      <c r="T2188" s="12">
        <f t="shared" si="174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7">
        <f t="shared" si="170"/>
        <v>1014.6425</v>
      </c>
      <c r="P2189" s="8">
        <f>(E2189/L2189)</f>
        <v>56.970381807973048</v>
      </c>
      <c r="Q2189" t="str">
        <f t="shared" si="171"/>
        <v>games</v>
      </c>
      <c r="R2189" t="str">
        <f t="shared" si="172"/>
        <v>tabletop games</v>
      </c>
      <c r="S2189" s="12">
        <f t="shared" si="173"/>
        <v>42068.209097222221</v>
      </c>
      <c r="T2189" s="12">
        <f t="shared" si="174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7">
        <f t="shared" si="170"/>
        <v>412.17692027666544</v>
      </c>
      <c r="P2190" s="8">
        <f>(E2190/L2190)</f>
        <v>44.056420233463037</v>
      </c>
      <c r="Q2190" t="str">
        <f t="shared" si="171"/>
        <v>games</v>
      </c>
      <c r="R2190" t="str">
        <f t="shared" si="172"/>
        <v>tabletop games</v>
      </c>
      <c r="S2190" s="12">
        <f t="shared" si="173"/>
        <v>42633.586122685185</v>
      </c>
      <c r="T2190" s="12">
        <f t="shared" si="174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7">
        <f t="shared" si="170"/>
        <v>503.25</v>
      </c>
      <c r="P2191" s="8">
        <f>(E2191/L2191)</f>
        <v>68.625</v>
      </c>
      <c r="Q2191" t="str">
        <f t="shared" si="171"/>
        <v>games</v>
      </c>
      <c r="R2191" t="str">
        <f t="shared" si="172"/>
        <v>tabletop games</v>
      </c>
      <c r="S2191" s="12">
        <f t="shared" si="173"/>
        <v>42467.788194444445</v>
      </c>
      <c r="T2191" s="12">
        <f t="shared" si="174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7">
        <f t="shared" si="170"/>
        <v>184.61052631578946</v>
      </c>
      <c r="P2192" s="8">
        <f>(E2192/L2192)</f>
        <v>65.318435754189949</v>
      </c>
      <c r="Q2192" t="str">
        <f t="shared" si="171"/>
        <v>games</v>
      </c>
      <c r="R2192" t="str">
        <f t="shared" si="172"/>
        <v>tabletop games</v>
      </c>
      <c r="S2192" s="12">
        <f t="shared" si="173"/>
        <v>42417.625046296293</v>
      </c>
      <c r="T2192" s="12">
        <f t="shared" si="174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7">
        <f t="shared" si="170"/>
        <v>119.73333333333333</v>
      </c>
      <c r="P2193" s="8">
        <f>(E2193/L2193)</f>
        <v>35.92</v>
      </c>
      <c r="Q2193" t="str">
        <f t="shared" si="171"/>
        <v>games</v>
      </c>
      <c r="R2193" t="str">
        <f t="shared" si="172"/>
        <v>tabletop games</v>
      </c>
      <c r="S2193" s="12">
        <f t="shared" si="173"/>
        <v>42768.833645833336</v>
      </c>
      <c r="T2193" s="12">
        <f t="shared" si="174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7">
        <f t="shared" si="170"/>
        <v>1081.2401666666667</v>
      </c>
      <c r="P2194" s="8">
        <f>(E2194/L2194)</f>
        <v>40.070667078443485</v>
      </c>
      <c r="Q2194" t="str">
        <f t="shared" si="171"/>
        <v>games</v>
      </c>
      <c r="R2194" t="str">
        <f t="shared" si="172"/>
        <v>tabletop games</v>
      </c>
      <c r="S2194" s="12">
        <f t="shared" si="173"/>
        <v>42691.8512037037</v>
      </c>
      <c r="T2194" s="12">
        <f t="shared" si="174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7">
        <f t="shared" si="170"/>
        <v>452.37333333333333</v>
      </c>
      <c r="P2195" s="8">
        <f>(E2195/L2195)</f>
        <v>75.647714604236342</v>
      </c>
      <c r="Q2195" t="str">
        <f t="shared" si="171"/>
        <v>games</v>
      </c>
      <c r="R2195" t="str">
        <f t="shared" si="172"/>
        <v>tabletop games</v>
      </c>
      <c r="S2195" s="12">
        <f t="shared" si="173"/>
        <v>42664.405925925923</v>
      </c>
      <c r="T2195" s="12">
        <f t="shared" si="174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7">
        <f t="shared" si="170"/>
        <v>537.37</v>
      </c>
      <c r="P2196" s="8">
        <f>(E2196/L2196)</f>
        <v>61.203872437357631</v>
      </c>
      <c r="Q2196" t="str">
        <f t="shared" si="171"/>
        <v>games</v>
      </c>
      <c r="R2196" t="str">
        <f t="shared" si="172"/>
        <v>tabletop games</v>
      </c>
      <c r="S2196" s="12">
        <f t="shared" si="173"/>
        <v>42425.757986111115</v>
      </c>
      <c r="T2196" s="12">
        <f t="shared" si="174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7">
        <f t="shared" si="170"/>
        <v>120.32608695652173</v>
      </c>
      <c r="P2197" s="8">
        <f>(E2197/L2197)</f>
        <v>48.130434782608695</v>
      </c>
      <c r="Q2197" t="str">
        <f t="shared" si="171"/>
        <v>games</v>
      </c>
      <c r="R2197" t="str">
        <f t="shared" si="172"/>
        <v>tabletop games</v>
      </c>
      <c r="S2197" s="12">
        <f t="shared" si="173"/>
        <v>42197.771990740745</v>
      </c>
      <c r="T2197" s="12">
        <f t="shared" si="174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7">
        <f t="shared" si="170"/>
        <v>113.83571428571429</v>
      </c>
      <c r="P2198" s="8">
        <f>(E2198/L2198)</f>
        <v>68.106837606837601</v>
      </c>
      <c r="Q2198" t="str">
        <f t="shared" si="171"/>
        <v>games</v>
      </c>
      <c r="R2198" t="str">
        <f t="shared" si="172"/>
        <v>tabletop games</v>
      </c>
      <c r="S2198" s="12">
        <f t="shared" si="173"/>
        <v>42675.487291666665</v>
      </c>
      <c r="T2198" s="12">
        <f t="shared" si="174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7">
        <f t="shared" si="170"/>
        <v>951.03109999999992</v>
      </c>
      <c r="P2199" s="8">
        <f>(E2199/L2199)</f>
        <v>65.891300230946882</v>
      </c>
      <c r="Q2199" t="str">
        <f t="shared" si="171"/>
        <v>games</v>
      </c>
      <c r="R2199" t="str">
        <f t="shared" si="172"/>
        <v>tabletop games</v>
      </c>
      <c r="S2199" s="12">
        <f t="shared" si="173"/>
        <v>42033.584016203706</v>
      </c>
      <c r="T2199" s="12">
        <f t="shared" si="174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7">
        <f t="shared" si="170"/>
        <v>132.89249999999998</v>
      </c>
      <c r="P2200" s="8">
        <f>(E2200/L2200)</f>
        <v>81.654377880184327</v>
      </c>
      <c r="Q2200" t="str">
        <f t="shared" si="171"/>
        <v>games</v>
      </c>
      <c r="R2200" t="str">
        <f t="shared" si="172"/>
        <v>tabletop games</v>
      </c>
      <c r="S2200" s="12">
        <f t="shared" si="173"/>
        <v>42292.513888888891</v>
      </c>
      <c r="T2200" s="12">
        <f t="shared" si="174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7">
        <f t="shared" si="170"/>
        <v>146.97777777777779</v>
      </c>
      <c r="P2201" s="8">
        <f>(E2201/L2201)</f>
        <v>52.701195219123505</v>
      </c>
      <c r="Q2201" t="str">
        <f t="shared" si="171"/>
        <v>games</v>
      </c>
      <c r="R2201" t="str">
        <f t="shared" si="172"/>
        <v>tabletop games</v>
      </c>
      <c r="S2201" s="12">
        <f t="shared" si="173"/>
        <v>42262.416643518518</v>
      </c>
      <c r="T2201" s="12">
        <f t="shared" si="174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7">
        <f t="shared" si="170"/>
        <v>542.15</v>
      </c>
      <c r="P2202" s="8">
        <f>(E2202/L2202)</f>
        <v>41.228136882129277</v>
      </c>
      <c r="Q2202" t="str">
        <f t="shared" si="171"/>
        <v>games</v>
      </c>
      <c r="R2202" t="str">
        <f t="shared" si="172"/>
        <v>tabletop games</v>
      </c>
      <c r="S2202" s="12">
        <f t="shared" si="173"/>
        <v>42163.625787037032</v>
      </c>
      <c r="T2202" s="12">
        <f t="shared" si="174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7">
        <f t="shared" si="170"/>
        <v>382.71818181818185</v>
      </c>
      <c r="P2203" s="8">
        <f>(E2203/L2203)</f>
        <v>15.035357142857142</v>
      </c>
      <c r="Q2203" t="str">
        <f t="shared" si="171"/>
        <v>music</v>
      </c>
      <c r="R2203" t="str">
        <f t="shared" si="172"/>
        <v>electronic music</v>
      </c>
      <c r="S2203" s="12">
        <f t="shared" si="173"/>
        <v>41276.846817129634</v>
      </c>
      <c r="T2203" s="12">
        <f t="shared" si="174"/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7">
        <f t="shared" si="170"/>
        <v>704.18124999999998</v>
      </c>
      <c r="P2204" s="8">
        <f>(E2204/L2204)</f>
        <v>39.066920943134534</v>
      </c>
      <c r="Q2204" t="str">
        <f t="shared" si="171"/>
        <v>music</v>
      </c>
      <c r="R2204" t="str">
        <f t="shared" si="172"/>
        <v>electronic music</v>
      </c>
      <c r="S2204" s="12">
        <f t="shared" si="173"/>
        <v>41184.849166666667</v>
      </c>
      <c r="T2204" s="12">
        <f t="shared" si="174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7">
        <f t="shared" si="170"/>
        <v>109.55</v>
      </c>
      <c r="P2205" s="8">
        <f>(E2205/L2205)</f>
        <v>43.82</v>
      </c>
      <c r="Q2205" t="str">
        <f t="shared" si="171"/>
        <v>music</v>
      </c>
      <c r="R2205" t="str">
        <f t="shared" si="172"/>
        <v>electronic music</v>
      </c>
      <c r="S2205" s="12">
        <f t="shared" si="173"/>
        <v>42241.85974537037</v>
      </c>
      <c r="T2205" s="12">
        <f t="shared" si="174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7">
        <f t="shared" si="170"/>
        <v>132.86666666666667</v>
      </c>
      <c r="P2206" s="8">
        <f>(E2206/L2206)</f>
        <v>27.301369863013697</v>
      </c>
      <c r="Q2206" t="str">
        <f t="shared" si="171"/>
        <v>music</v>
      </c>
      <c r="R2206" t="str">
        <f t="shared" si="172"/>
        <v>electronic music</v>
      </c>
      <c r="S2206" s="12">
        <f t="shared" si="173"/>
        <v>41312.311562499999</v>
      </c>
      <c r="T2206" s="12">
        <f t="shared" si="174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7">
        <f t="shared" si="170"/>
        <v>152</v>
      </c>
      <c r="P2207" s="8">
        <f>(E2207/L2207)</f>
        <v>42.222222222222221</v>
      </c>
      <c r="Q2207" t="str">
        <f t="shared" si="171"/>
        <v>music</v>
      </c>
      <c r="R2207" t="str">
        <f t="shared" si="172"/>
        <v>electronic music</v>
      </c>
      <c r="S2207" s="12">
        <f t="shared" si="173"/>
        <v>41031.82163194444</v>
      </c>
      <c r="T2207" s="12">
        <f t="shared" si="174"/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7">
        <f t="shared" si="170"/>
        <v>102.72727272727273</v>
      </c>
      <c r="P2208" s="8">
        <f>(E2208/L2208)</f>
        <v>33.235294117647058</v>
      </c>
      <c r="Q2208" t="str">
        <f t="shared" si="171"/>
        <v>music</v>
      </c>
      <c r="R2208" t="str">
        <f t="shared" si="172"/>
        <v>electronic music</v>
      </c>
      <c r="S2208" s="12">
        <f t="shared" si="173"/>
        <v>40997.257222222222</v>
      </c>
      <c r="T2208" s="12">
        <f t="shared" si="174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7">
        <f t="shared" si="170"/>
        <v>100</v>
      </c>
      <c r="P2209" s="8">
        <f>(E2209/L2209)</f>
        <v>285.71428571428572</v>
      </c>
      <c r="Q2209" t="str">
        <f t="shared" si="171"/>
        <v>music</v>
      </c>
      <c r="R2209" t="str">
        <f t="shared" si="172"/>
        <v>electronic music</v>
      </c>
      <c r="S2209" s="12">
        <f t="shared" si="173"/>
        <v>41564.194131944445</v>
      </c>
      <c r="T2209" s="12">
        <f t="shared" si="174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7">
        <f t="shared" si="170"/>
        <v>101.6</v>
      </c>
      <c r="P2210" s="8">
        <f>(E2210/L2210)</f>
        <v>42.333333333333336</v>
      </c>
      <c r="Q2210" t="str">
        <f t="shared" si="171"/>
        <v>music</v>
      </c>
      <c r="R2210" t="str">
        <f t="shared" si="172"/>
        <v>electronic music</v>
      </c>
      <c r="S2210" s="12">
        <f t="shared" si="173"/>
        <v>40946.882245370369</v>
      </c>
      <c r="T2210" s="12">
        <f t="shared" si="174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7">
        <f t="shared" si="170"/>
        <v>150.80000000000001</v>
      </c>
      <c r="P2211" s="8">
        <f>(E2211/L2211)</f>
        <v>50.266666666666666</v>
      </c>
      <c r="Q2211" t="str">
        <f t="shared" si="171"/>
        <v>music</v>
      </c>
      <c r="R2211" t="str">
        <f t="shared" si="172"/>
        <v>electronic music</v>
      </c>
      <c r="S2211" s="12">
        <f t="shared" si="173"/>
        <v>41732.479675925926</v>
      </c>
      <c r="T2211" s="12">
        <f t="shared" si="174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7">
        <f t="shared" si="170"/>
        <v>111.425</v>
      </c>
      <c r="P2212" s="8">
        <f>(E2212/L2212)</f>
        <v>61.902777777777779</v>
      </c>
      <c r="Q2212" t="str">
        <f t="shared" si="171"/>
        <v>music</v>
      </c>
      <c r="R2212" t="str">
        <f t="shared" si="172"/>
        <v>electronic music</v>
      </c>
      <c r="S2212" s="12">
        <f t="shared" si="173"/>
        <v>40956.066087962965</v>
      </c>
      <c r="T2212" s="12">
        <f t="shared" si="174"/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7">
        <f t="shared" si="170"/>
        <v>195.6</v>
      </c>
      <c r="P2213" s="8">
        <f>(E2213/L2213)</f>
        <v>40.75</v>
      </c>
      <c r="Q2213" t="str">
        <f t="shared" si="171"/>
        <v>music</v>
      </c>
      <c r="R2213" t="str">
        <f t="shared" si="172"/>
        <v>electronic music</v>
      </c>
      <c r="S2213" s="12">
        <f t="shared" si="173"/>
        <v>41716.785011574073</v>
      </c>
      <c r="T2213" s="12">
        <f t="shared" si="174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7">
        <f t="shared" si="170"/>
        <v>114.38333333333333</v>
      </c>
      <c r="P2214" s="8">
        <f>(E2214/L2214)</f>
        <v>55.796747967479675</v>
      </c>
      <c r="Q2214" t="str">
        <f t="shared" si="171"/>
        <v>music</v>
      </c>
      <c r="R2214" t="str">
        <f t="shared" si="172"/>
        <v>electronic music</v>
      </c>
      <c r="S2214" s="12">
        <f t="shared" si="173"/>
        <v>41548.747418981482</v>
      </c>
      <c r="T2214" s="12">
        <f t="shared" si="174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7">
        <f t="shared" si="170"/>
        <v>200</v>
      </c>
      <c r="P2215" s="8">
        <f>(E2215/L2215)</f>
        <v>10</v>
      </c>
      <c r="Q2215" t="str">
        <f t="shared" si="171"/>
        <v>music</v>
      </c>
      <c r="R2215" t="str">
        <f t="shared" si="172"/>
        <v>electronic music</v>
      </c>
      <c r="S2215" s="12">
        <f t="shared" si="173"/>
        <v>42109.826145833329</v>
      </c>
      <c r="T2215" s="12">
        <f t="shared" si="174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7">
        <f t="shared" si="170"/>
        <v>292.50166666666667</v>
      </c>
      <c r="P2216" s="8">
        <f>(E2216/L2216)</f>
        <v>73.125416666666666</v>
      </c>
      <c r="Q2216" t="str">
        <f t="shared" si="171"/>
        <v>music</v>
      </c>
      <c r="R2216" t="str">
        <f t="shared" si="172"/>
        <v>electronic music</v>
      </c>
      <c r="S2216" s="12">
        <f t="shared" si="173"/>
        <v>41646.792222222226</v>
      </c>
      <c r="T2216" s="12">
        <f t="shared" si="174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7">
        <f t="shared" si="170"/>
        <v>156.36363636363637</v>
      </c>
      <c r="P2217" s="8">
        <f>(E2217/L2217)</f>
        <v>26.060606060606062</v>
      </c>
      <c r="Q2217" t="str">
        <f t="shared" si="171"/>
        <v>music</v>
      </c>
      <c r="R2217" t="str">
        <f t="shared" si="172"/>
        <v>electronic music</v>
      </c>
      <c r="S2217" s="12">
        <f t="shared" si="173"/>
        <v>40958.717268518521</v>
      </c>
      <c r="T2217" s="12">
        <f t="shared" si="174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7">
        <f t="shared" si="170"/>
        <v>105.66666666666666</v>
      </c>
      <c r="P2218" s="8">
        <f>(E2218/L2218)</f>
        <v>22.642857142857142</v>
      </c>
      <c r="Q2218" t="str">
        <f t="shared" si="171"/>
        <v>music</v>
      </c>
      <c r="R2218" t="str">
        <f t="shared" si="172"/>
        <v>electronic music</v>
      </c>
      <c r="S2218" s="12">
        <f t="shared" si="173"/>
        <v>42194.751678240747</v>
      </c>
      <c r="T2218" s="12">
        <f t="shared" si="174"/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7">
        <f t="shared" si="170"/>
        <v>101.19047619047619</v>
      </c>
      <c r="P2219" s="8">
        <f>(E2219/L2219)</f>
        <v>47.222222222222221</v>
      </c>
      <c r="Q2219" t="str">
        <f t="shared" si="171"/>
        <v>music</v>
      </c>
      <c r="R2219" t="str">
        <f t="shared" si="172"/>
        <v>electronic music</v>
      </c>
      <c r="S2219" s="12">
        <f t="shared" si="173"/>
        <v>42299.776770833334</v>
      </c>
      <c r="T2219" s="12">
        <f t="shared" si="174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7">
        <f t="shared" si="170"/>
        <v>122.833</v>
      </c>
      <c r="P2220" s="8">
        <f>(E2220/L2220)</f>
        <v>32.324473684210524</v>
      </c>
      <c r="Q2220" t="str">
        <f t="shared" si="171"/>
        <v>music</v>
      </c>
      <c r="R2220" t="str">
        <f t="shared" si="172"/>
        <v>electronic music</v>
      </c>
      <c r="S2220" s="12">
        <f t="shared" si="173"/>
        <v>41127.812303240738</v>
      </c>
      <c r="T2220" s="12">
        <f t="shared" si="174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7">
        <f t="shared" si="170"/>
        <v>101.49999999999999</v>
      </c>
      <c r="P2221" s="8">
        <f>(E2221/L2221)</f>
        <v>53.421052631578945</v>
      </c>
      <c r="Q2221" t="str">
        <f t="shared" si="171"/>
        <v>music</v>
      </c>
      <c r="R2221" t="str">
        <f t="shared" si="172"/>
        <v>electronic music</v>
      </c>
      <c r="S2221" s="12">
        <f t="shared" si="173"/>
        <v>42205.718888888892</v>
      </c>
      <c r="T2221" s="12">
        <f t="shared" si="174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7">
        <f t="shared" si="170"/>
        <v>101.14285714285714</v>
      </c>
      <c r="P2222" s="8">
        <f>(E2222/L2222)</f>
        <v>51.304347826086953</v>
      </c>
      <c r="Q2222" t="str">
        <f t="shared" si="171"/>
        <v>music</v>
      </c>
      <c r="R2222" t="str">
        <f t="shared" si="172"/>
        <v>electronic music</v>
      </c>
      <c r="S2222" s="12">
        <f t="shared" si="173"/>
        <v>41452.060601851852</v>
      </c>
      <c r="T2222" s="12">
        <f t="shared" si="174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">
        <f t="shared" si="170"/>
        <v>108.11999999999999</v>
      </c>
      <c r="P2223" s="8">
        <f>(E2223/L2223)</f>
        <v>37.197247706422019</v>
      </c>
      <c r="Q2223" t="str">
        <f t="shared" si="171"/>
        <v>games</v>
      </c>
      <c r="R2223" t="str">
        <f t="shared" si="172"/>
        <v>tabletop games</v>
      </c>
      <c r="S2223" s="12">
        <f t="shared" si="173"/>
        <v>42452.666770833333</v>
      </c>
      <c r="T2223" s="12">
        <f t="shared" si="174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7">
        <f t="shared" si="170"/>
        <v>162.6</v>
      </c>
      <c r="P2224" s="8">
        <f>(E2224/L2224)</f>
        <v>27.1</v>
      </c>
      <c r="Q2224" t="str">
        <f t="shared" si="171"/>
        <v>games</v>
      </c>
      <c r="R2224" t="str">
        <f t="shared" si="172"/>
        <v>tabletop games</v>
      </c>
      <c r="S2224" s="12">
        <f t="shared" si="173"/>
        <v>40906.787581018521</v>
      </c>
      <c r="T2224" s="12">
        <f t="shared" si="174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7">
        <f t="shared" si="170"/>
        <v>105.80000000000001</v>
      </c>
      <c r="P2225" s="8">
        <f>(E2225/L2225)</f>
        <v>206.31</v>
      </c>
      <c r="Q2225" t="str">
        <f t="shared" si="171"/>
        <v>games</v>
      </c>
      <c r="R2225" t="str">
        <f t="shared" si="172"/>
        <v>tabletop games</v>
      </c>
      <c r="S2225" s="12">
        <f t="shared" si="173"/>
        <v>42152.640833333338</v>
      </c>
      <c r="T2225" s="12">
        <f t="shared" si="174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7">
        <f t="shared" si="170"/>
        <v>243.15000000000003</v>
      </c>
      <c r="P2226" s="8">
        <f>(E2226/L2226)</f>
        <v>82.145270270270274</v>
      </c>
      <c r="Q2226" t="str">
        <f t="shared" si="171"/>
        <v>games</v>
      </c>
      <c r="R2226" t="str">
        <f t="shared" si="172"/>
        <v>tabletop games</v>
      </c>
      <c r="S2226" s="12">
        <f t="shared" si="173"/>
        <v>42644.667534722219</v>
      </c>
      <c r="T2226" s="12">
        <f t="shared" si="174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7">
        <f t="shared" si="170"/>
        <v>944.83338095238094</v>
      </c>
      <c r="P2227" s="8">
        <f>(E2227/L2227)</f>
        <v>164.79651993355483</v>
      </c>
      <c r="Q2227" t="str">
        <f t="shared" si="171"/>
        <v>games</v>
      </c>
      <c r="R2227" t="str">
        <f t="shared" si="172"/>
        <v>tabletop games</v>
      </c>
      <c r="S2227" s="12">
        <f t="shared" si="173"/>
        <v>41873.79184027778</v>
      </c>
      <c r="T2227" s="12">
        <f t="shared" si="174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7">
        <f t="shared" si="170"/>
        <v>108.46283333333334</v>
      </c>
      <c r="P2228" s="8">
        <f>(E2228/L2228)</f>
        <v>60.820280373831778</v>
      </c>
      <c r="Q2228" t="str">
        <f t="shared" si="171"/>
        <v>games</v>
      </c>
      <c r="R2228" t="str">
        <f t="shared" si="172"/>
        <v>tabletop games</v>
      </c>
      <c r="S2228" s="12">
        <f t="shared" si="173"/>
        <v>42381.79886574074</v>
      </c>
      <c r="T2228" s="12">
        <f t="shared" si="174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7">
        <f t="shared" si="170"/>
        <v>157.37692307692308</v>
      </c>
      <c r="P2229" s="8">
        <f>(E2229/L2229)</f>
        <v>67.970099667774093</v>
      </c>
      <c r="Q2229" t="str">
        <f t="shared" si="171"/>
        <v>games</v>
      </c>
      <c r="R2229" t="str">
        <f t="shared" si="172"/>
        <v>tabletop games</v>
      </c>
      <c r="S2229" s="12">
        <f t="shared" si="173"/>
        <v>41561.807349537034</v>
      </c>
      <c r="T2229" s="12">
        <f t="shared" si="174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7">
        <f t="shared" si="170"/>
        <v>1174.49</v>
      </c>
      <c r="P2230" s="8">
        <f>(E2230/L2230)</f>
        <v>81.561805555555551</v>
      </c>
      <c r="Q2230" t="str">
        <f t="shared" si="171"/>
        <v>games</v>
      </c>
      <c r="R2230" t="str">
        <f t="shared" si="172"/>
        <v>tabletop games</v>
      </c>
      <c r="S2230" s="12">
        <f t="shared" si="173"/>
        <v>42202.278194444443</v>
      </c>
      <c r="T2230" s="12">
        <f t="shared" si="174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7">
        <f t="shared" si="170"/>
        <v>171.04755366949576</v>
      </c>
      <c r="P2231" s="8">
        <f>(E2231/L2231)</f>
        <v>25.42547309833024</v>
      </c>
      <c r="Q2231" t="str">
        <f t="shared" si="171"/>
        <v>games</v>
      </c>
      <c r="R2231" t="str">
        <f t="shared" si="172"/>
        <v>tabletop games</v>
      </c>
      <c r="S2231" s="12">
        <f t="shared" si="173"/>
        <v>41484.664247685185</v>
      </c>
      <c r="T2231" s="12">
        <f t="shared" si="174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7">
        <f t="shared" si="170"/>
        <v>125.95294117647057</v>
      </c>
      <c r="P2232" s="8">
        <f>(E2232/L2232)</f>
        <v>21.497991967871485</v>
      </c>
      <c r="Q2232" t="str">
        <f t="shared" si="171"/>
        <v>games</v>
      </c>
      <c r="R2232" t="str">
        <f t="shared" si="172"/>
        <v>tabletop games</v>
      </c>
      <c r="S2232" s="12">
        <f t="shared" si="173"/>
        <v>41724.881099537037</v>
      </c>
      <c r="T2232" s="12">
        <f t="shared" si="174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7">
        <f t="shared" si="170"/>
        <v>1212.1296000000002</v>
      </c>
      <c r="P2233" s="8">
        <f>(E2233/L2233)</f>
        <v>27.226630727762803</v>
      </c>
      <c r="Q2233" t="str">
        <f t="shared" si="171"/>
        <v>games</v>
      </c>
      <c r="R2233" t="str">
        <f t="shared" si="172"/>
        <v>tabletop games</v>
      </c>
      <c r="S2233" s="12">
        <f t="shared" si="173"/>
        <v>41423.910891203705</v>
      </c>
      <c r="T2233" s="12">
        <f t="shared" si="174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7">
        <f t="shared" si="170"/>
        <v>495.8</v>
      </c>
      <c r="P2234" s="8">
        <f>(E2234/L2234)</f>
        <v>25.091093117408906</v>
      </c>
      <c r="Q2234" t="str">
        <f t="shared" si="171"/>
        <v>games</v>
      </c>
      <c r="R2234" t="str">
        <f t="shared" si="172"/>
        <v>tabletop games</v>
      </c>
      <c r="S2234" s="12">
        <f t="shared" si="173"/>
        <v>41806.794074074074</v>
      </c>
      <c r="T2234" s="12">
        <f t="shared" si="174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7">
        <f t="shared" si="170"/>
        <v>332.03999999999996</v>
      </c>
      <c r="P2235" s="8">
        <f>(E2235/L2235)</f>
        <v>21.230179028132991</v>
      </c>
      <c r="Q2235" t="str">
        <f t="shared" si="171"/>
        <v>games</v>
      </c>
      <c r="R2235" t="str">
        <f t="shared" si="172"/>
        <v>tabletop games</v>
      </c>
      <c r="S2235" s="12">
        <f t="shared" si="173"/>
        <v>42331.378923611104</v>
      </c>
      <c r="T2235" s="12">
        <f t="shared" si="174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7">
        <f t="shared" si="170"/>
        <v>1165</v>
      </c>
      <c r="P2236" s="8">
        <f>(E2236/L2236)</f>
        <v>41.607142857142854</v>
      </c>
      <c r="Q2236" t="str">
        <f t="shared" si="171"/>
        <v>games</v>
      </c>
      <c r="R2236" t="str">
        <f t="shared" si="172"/>
        <v>tabletop games</v>
      </c>
      <c r="S2236" s="12">
        <f t="shared" si="173"/>
        <v>42710.824618055558</v>
      </c>
      <c r="T2236" s="12">
        <f t="shared" si="174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">
        <f t="shared" si="170"/>
        <v>153.3153846153846</v>
      </c>
      <c r="P2237" s="8">
        <f>(E2237/L2237)</f>
        <v>135.58503401360545</v>
      </c>
      <c r="Q2237" t="str">
        <f t="shared" si="171"/>
        <v>games</v>
      </c>
      <c r="R2237" t="str">
        <f t="shared" si="172"/>
        <v>tabletop games</v>
      </c>
      <c r="S2237" s="12">
        <f t="shared" si="173"/>
        <v>42062.022118055553</v>
      </c>
      <c r="T2237" s="12">
        <f t="shared" si="174"/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7">
        <f t="shared" si="170"/>
        <v>537.10714285714289</v>
      </c>
      <c r="P2238" s="8">
        <f>(E2238/L2238)</f>
        <v>22.116176470588236</v>
      </c>
      <c r="Q2238" t="str">
        <f t="shared" si="171"/>
        <v>games</v>
      </c>
      <c r="R2238" t="str">
        <f t="shared" si="172"/>
        <v>tabletop games</v>
      </c>
      <c r="S2238" s="12">
        <f t="shared" si="173"/>
        <v>42371.617164351846</v>
      </c>
      <c r="T2238" s="12">
        <f t="shared" si="174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7">
        <f t="shared" si="170"/>
        <v>352.92777777777775</v>
      </c>
      <c r="P2239" s="8">
        <f>(E2239/L2239)</f>
        <v>64.625635808748726</v>
      </c>
      <c r="Q2239" t="str">
        <f t="shared" si="171"/>
        <v>games</v>
      </c>
      <c r="R2239" t="str">
        <f t="shared" si="172"/>
        <v>tabletop games</v>
      </c>
      <c r="S2239" s="12">
        <f t="shared" si="173"/>
        <v>41915.003275462965</v>
      </c>
      <c r="T2239" s="12">
        <f t="shared" si="174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7">
        <f t="shared" si="170"/>
        <v>137.4</v>
      </c>
      <c r="P2240" s="8">
        <f>(E2240/L2240)</f>
        <v>69.569620253164558</v>
      </c>
      <c r="Q2240" t="str">
        <f t="shared" si="171"/>
        <v>games</v>
      </c>
      <c r="R2240" t="str">
        <f t="shared" si="172"/>
        <v>tabletop games</v>
      </c>
      <c r="S2240" s="12">
        <f t="shared" si="173"/>
        <v>42774.621712962966</v>
      </c>
      <c r="T2240" s="12">
        <f t="shared" si="174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7">
        <f t="shared" si="170"/>
        <v>128.02668</v>
      </c>
      <c r="P2241" s="8">
        <f>(E2241/L2241)</f>
        <v>75.133028169014082</v>
      </c>
      <c r="Q2241" t="str">
        <f t="shared" si="171"/>
        <v>games</v>
      </c>
      <c r="R2241" t="str">
        <f t="shared" si="172"/>
        <v>tabletop games</v>
      </c>
      <c r="S2241" s="12">
        <f t="shared" si="173"/>
        <v>41572.958495370374</v>
      </c>
      <c r="T2241" s="12">
        <f t="shared" si="174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7">
        <f t="shared" si="170"/>
        <v>270.68</v>
      </c>
      <c r="P2242" s="8">
        <f>(E2242/L2242)</f>
        <v>140.97916666666666</v>
      </c>
      <c r="Q2242" t="str">
        <f t="shared" si="171"/>
        <v>games</v>
      </c>
      <c r="R2242" t="str">
        <f t="shared" si="172"/>
        <v>tabletop games</v>
      </c>
      <c r="S2242" s="12">
        <f t="shared" si="173"/>
        <v>42452.825740740736</v>
      </c>
      <c r="T2242" s="12">
        <f t="shared" si="174"/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7">
        <f t="shared" ref="O2243:O2306" si="175">((E2243/D2243)*100)</f>
        <v>806.4</v>
      </c>
      <c r="P2243" s="8">
        <f>(E2243/L2243)</f>
        <v>49.472392638036808</v>
      </c>
      <c r="Q2243" t="str">
        <f t="shared" ref="Q2243:Q2306" si="176">LEFT(N2243,FIND("/",N2243)-1)</f>
        <v>games</v>
      </c>
      <c r="R2243" t="str">
        <f t="shared" ref="R2243:R2306" si="177">RIGHT(N2243,LEN(N2243)-FIND("/",N2243))</f>
        <v>tabletop games</v>
      </c>
      <c r="S2243" s="12">
        <f t="shared" ref="S2243:S2306" si="178">(((J2243/60)/60)/24)+DATE(1970,1,1)</f>
        <v>42766.827546296292</v>
      </c>
      <c r="T2243" s="12">
        <f t="shared" ref="T2243:T2306" si="179">(((I2243/60)/60)/24)+DATE(1970,1,1)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7">
        <f t="shared" si="175"/>
        <v>1360.0976000000001</v>
      </c>
      <c r="P2244" s="8">
        <f>(E2244/L2244)</f>
        <v>53.865251485148519</v>
      </c>
      <c r="Q2244" t="str">
        <f t="shared" si="176"/>
        <v>games</v>
      </c>
      <c r="R2244" t="str">
        <f t="shared" si="177"/>
        <v>tabletop games</v>
      </c>
      <c r="S2244" s="12">
        <f t="shared" si="178"/>
        <v>41569.575613425928</v>
      </c>
      <c r="T2244" s="12">
        <f t="shared" si="179"/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7">
        <f t="shared" si="175"/>
        <v>930250</v>
      </c>
      <c r="P2245" s="8">
        <f>(E2245/L2245)</f>
        <v>4.5712530712530715</v>
      </c>
      <c r="Q2245" t="str">
        <f t="shared" si="176"/>
        <v>games</v>
      </c>
      <c r="R2245" t="str">
        <f t="shared" si="177"/>
        <v>tabletop games</v>
      </c>
      <c r="S2245" s="12">
        <f t="shared" si="178"/>
        <v>42800.751041666663</v>
      </c>
      <c r="T2245" s="12">
        <f t="shared" si="179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7">
        <f t="shared" si="175"/>
        <v>377.02</v>
      </c>
      <c r="P2246" s="8">
        <f>(E2246/L2246)</f>
        <v>65.00344827586207</v>
      </c>
      <c r="Q2246" t="str">
        <f t="shared" si="176"/>
        <v>games</v>
      </c>
      <c r="R2246" t="str">
        <f t="shared" si="177"/>
        <v>tabletop games</v>
      </c>
      <c r="S2246" s="12">
        <f t="shared" si="178"/>
        <v>42647.818819444445</v>
      </c>
      <c r="T2246" s="12">
        <f t="shared" si="179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7">
        <f t="shared" si="175"/>
        <v>2647.0250000000001</v>
      </c>
      <c r="P2247" s="8">
        <f>(E2247/L2247)</f>
        <v>53.475252525252522</v>
      </c>
      <c r="Q2247" t="str">
        <f t="shared" si="176"/>
        <v>games</v>
      </c>
      <c r="R2247" t="str">
        <f t="shared" si="177"/>
        <v>tabletop games</v>
      </c>
      <c r="S2247" s="12">
        <f t="shared" si="178"/>
        <v>41660.708530092597</v>
      </c>
      <c r="T2247" s="12">
        <f t="shared" si="179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7">
        <f t="shared" si="175"/>
        <v>100.12</v>
      </c>
      <c r="P2248" s="8">
        <f>(E2248/L2248)</f>
        <v>43.912280701754383</v>
      </c>
      <c r="Q2248" t="str">
        <f t="shared" si="176"/>
        <v>games</v>
      </c>
      <c r="R2248" t="str">
        <f t="shared" si="177"/>
        <v>tabletop games</v>
      </c>
      <c r="S2248" s="12">
        <f t="shared" si="178"/>
        <v>42221.79178240741</v>
      </c>
      <c r="T2248" s="12">
        <f t="shared" si="179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7">
        <f t="shared" si="175"/>
        <v>104.45405405405405</v>
      </c>
      <c r="P2249" s="8">
        <f>(E2249/L2249)</f>
        <v>50.852631578947367</v>
      </c>
      <c r="Q2249" t="str">
        <f t="shared" si="176"/>
        <v>games</v>
      </c>
      <c r="R2249" t="str">
        <f t="shared" si="177"/>
        <v>tabletop games</v>
      </c>
      <c r="S2249" s="12">
        <f t="shared" si="178"/>
        <v>42200.666261574079</v>
      </c>
      <c r="T2249" s="12">
        <f t="shared" si="179"/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">
        <f t="shared" si="175"/>
        <v>107.21428571428571</v>
      </c>
      <c r="P2250" s="8">
        <f>(E2250/L2250)</f>
        <v>58.6328125</v>
      </c>
      <c r="Q2250" t="str">
        <f t="shared" si="176"/>
        <v>games</v>
      </c>
      <c r="R2250" t="str">
        <f t="shared" si="177"/>
        <v>tabletop games</v>
      </c>
      <c r="S2250" s="12">
        <f t="shared" si="178"/>
        <v>42688.875902777778</v>
      </c>
      <c r="T2250" s="12">
        <f t="shared" si="179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7">
        <f t="shared" si="175"/>
        <v>168.77142857142857</v>
      </c>
      <c r="P2251" s="8">
        <f>(E2251/L2251)</f>
        <v>32.81666666666667</v>
      </c>
      <c r="Q2251" t="str">
        <f t="shared" si="176"/>
        <v>games</v>
      </c>
      <c r="R2251" t="str">
        <f t="shared" si="177"/>
        <v>tabletop games</v>
      </c>
      <c r="S2251" s="12">
        <f t="shared" si="178"/>
        <v>41336.703298611108</v>
      </c>
      <c r="T2251" s="12">
        <f t="shared" si="179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7">
        <f t="shared" si="175"/>
        <v>975.11200000000008</v>
      </c>
      <c r="P2252" s="8">
        <f>(E2252/L2252)</f>
        <v>426.93169877408059</v>
      </c>
      <c r="Q2252" t="str">
        <f t="shared" si="176"/>
        <v>games</v>
      </c>
      <c r="R2252" t="str">
        <f t="shared" si="177"/>
        <v>tabletop games</v>
      </c>
      <c r="S2252" s="12">
        <f t="shared" si="178"/>
        <v>42677.005474537036</v>
      </c>
      <c r="T2252" s="12">
        <f t="shared" si="179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7">
        <f t="shared" si="175"/>
        <v>134.44929411764704</v>
      </c>
      <c r="P2253" s="8">
        <f>(E2253/L2253)</f>
        <v>23.808729166666669</v>
      </c>
      <c r="Q2253" t="str">
        <f t="shared" si="176"/>
        <v>games</v>
      </c>
      <c r="R2253" t="str">
        <f t="shared" si="177"/>
        <v>tabletop games</v>
      </c>
      <c r="S2253" s="12">
        <f t="shared" si="178"/>
        <v>41846.34579861111</v>
      </c>
      <c r="T2253" s="12">
        <f t="shared" si="179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7">
        <f t="shared" si="175"/>
        <v>272.27777777777777</v>
      </c>
      <c r="P2254" s="8">
        <f>(E2254/L2254)</f>
        <v>98.413654618473899</v>
      </c>
      <c r="Q2254" t="str">
        <f t="shared" si="176"/>
        <v>games</v>
      </c>
      <c r="R2254" t="str">
        <f t="shared" si="177"/>
        <v>tabletop games</v>
      </c>
      <c r="S2254" s="12">
        <f t="shared" si="178"/>
        <v>42573.327986111108</v>
      </c>
      <c r="T2254" s="12">
        <f t="shared" si="179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7">
        <f t="shared" si="175"/>
        <v>112.6875</v>
      </c>
      <c r="P2255" s="8">
        <f>(E2255/L2255)</f>
        <v>107.32142857142857</v>
      </c>
      <c r="Q2255" t="str">
        <f t="shared" si="176"/>
        <v>games</v>
      </c>
      <c r="R2255" t="str">
        <f t="shared" si="177"/>
        <v>tabletop games</v>
      </c>
      <c r="S2255" s="12">
        <f t="shared" si="178"/>
        <v>42296.631331018521</v>
      </c>
      <c r="T2255" s="12">
        <f t="shared" si="179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7">
        <f t="shared" si="175"/>
        <v>459.8</v>
      </c>
      <c r="P2256" s="8">
        <f>(E2256/L2256)</f>
        <v>11.67005076142132</v>
      </c>
      <c r="Q2256" t="str">
        <f t="shared" si="176"/>
        <v>games</v>
      </c>
      <c r="R2256" t="str">
        <f t="shared" si="177"/>
        <v>tabletop games</v>
      </c>
      <c r="S2256" s="12">
        <f t="shared" si="178"/>
        <v>42752.647777777776</v>
      </c>
      <c r="T2256" s="12">
        <f t="shared" si="179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7">
        <f t="shared" si="175"/>
        <v>286.65822784810126</v>
      </c>
      <c r="P2257" s="8">
        <f>(E2257/L2257)</f>
        <v>41.782287822878232</v>
      </c>
      <c r="Q2257" t="str">
        <f t="shared" si="176"/>
        <v>games</v>
      </c>
      <c r="R2257" t="str">
        <f t="shared" si="177"/>
        <v>tabletop games</v>
      </c>
      <c r="S2257" s="12">
        <f t="shared" si="178"/>
        <v>42467.951979166668</v>
      </c>
      <c r="T2257" s="12">
        <f t="shared" si="179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7">
        <f t="shared" si="175"/>
        <v>222.70833333333334</v>
      </c>
      <c r="P2258" s="8">
        <f>(E2258/L2258)</f>
        <v>21.38</v>
      </c>
      <c r="Q2258" t="str">
        <f t="shared" si="176"/>
        <v>games</v>
      </c>
      <c r="R2258" t="str">
        <f t="shared" si="177"/>
        <v>tabletop games</v>
      </c>
      <c r="S2258" s="12">
        <f t="shared" si="178"/>
        <v>42682.451921296291</v>
      </c>
      <c r="T2258" s="12">
        <f t="shared" si="179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7">
        <f t="shared" si="175"/>
        <v>636.14</v>
      </c>
      <c r="P2259" s="8">
        <f>(E2259/L2259)</f>
        <v>94.103550295857985</v>
      </c>
      <c r="Q2259" t="str">
        <f t="shared" si="176"/>
        <v>games</v>
      </c>
      <c r="R2259" t="str">
        <f t="shared" si="177"/>
        <v>tabletop games</v>
      </c>
      <c r="S2259" s="12">
        <f t="shared" si="178"/>
        <v>42505.936678240745</v>
      </c>
      <c r="T2259" s="12">
        <f t="shared" si="179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7">
        <f t="shared" si="175"/>
        <v>146.5</v>
      </c>
      <c r="P2260" s="8">
        <f>(E2260/L2260)</f>
        <v>15.721951219512196</v>
      </c>
      <c r="Q2260" t="str">
        <f t="shared" si="176"/>
        <v>games</v>
      </c>
      <c r="R2260" t="str">
        <f t="shared" si="177"/>
        <v>tabletop games</v>
      </c>
      <c r="S2260" s="12">
        <f t="shared" si="178"/>
        <v>42136.75100694444</v>
      </c>
      <c r="T2260" s="12">
        <f t="shared" si="179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7">
        <f t="shared" si="175"/>
        <v>1867.1</v>
      </c>
      <c r="P2261" s="8">
        <f>(E2261/L2261)</f>
        <v>90.635922330097088</v>
      </c>
      <c r="Q2261" t="str">
        <f t="shared" si="176"/>
        <v>games</v>
      </c>
      <c r="R2261" t="str">
        <f t="shared" si="177"/>
        <v>tabletop games</v>
      </c>
      <c r="S2261" s="12">
        <f t="shared" si="178"/>
        <v>42702.804814814815</v>
      </c>
      <c r="T2261" s="12">
        <f t="shared" si="179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7">
        <f t="shared" si="175"/>
        <v>326.92</v>
      </c>
      <c r="P2262" s="8">
        <f>(E2262/L2262)</f>
        <v>97.297619047619051</v>
      </c>
      <c r="Q2262" t="str">
        <f t="shared" si="176"/>
        <v>games</v>
      </c>
      <c r="R2262" t="str">
        <f t="shared" si="177"/>
        <v>tabletop games</v>
      </c>
      <c r="S2262" s="12">
        <f t="shared" si="178"/>
        <v>41695.016782407409</v>
      </c>
      <c r="T2262" s="12">
        <f t="shared" si="179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7">
        <f t="shared" si="175"/>
        <v>779.5</v>
      </c>
      <c r="P2263" s="8">
        <f>(E2263/L2263)</f>
        <v>37.11904761904762</v>
      </c>
      <c r="Q2263" t="str">
        <f t="shared" si="176"/>
        <v>games</v>
      </c>
      <c r="R2263" t="str">
        <f t="shared" si="177"/>
        <v>tabletop games</v>
      </c>
      <c r="S2263" s="12">
        <f t="shared" si="178"/>
        <v>42759.724768518514</v>
      </c>
      <c r="T2263" s="12">
        <f t="shared" si="179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7">
        <f t="shared" si="175"/>
        <v>154.15151515151516</v>
      </c>
      <c r="P2264" s="8">
        <f>(E2264/L2264)</f>
        <v>28.104972375690608</v>
      </c>
      <c r="Q2264" t="str">
        <f t="shared" si="176"/>
        <v>games</v>
      </c>
      <c r="R2264" t="str">
        <f t="shared" si="177"/>
        <v>tabletop games</v>
      </c>
      <c r="S2264" s="12">
        <f t="shared" si="178"/>
        <v>41926.585162037038</v>
      </c>
      <c r="T2264" s="12">
        <f t="shared" si="179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7">
        <f t="shared" si="175"/>
        <v>115.54666666666667</v>
      </c>
      <c r="P2265" s="8">
        <f>(E2265/L2265)</f>
        <v>144.43333333333334</v>
      </c>
      <c r="Q2265" t="str">
        <f t="shared" si="176"/>
        <v>games</v>
      </c>
      <c r="R2265" t="str">
        <f t="shared" si="177"/>
        <v>tabletop games</v>
      </c>
      <c r="S2265" s="12">
        <f t="shared" si="178"/>
        <v>42014.832326388889</v>
      </c>
      <c r="T2265" s="12">
        <f t="shared" si="179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7">
        <f t="shared" si="175"/>
        <v>180.03333333333333</v>
      </c>
      <c r="P2266" s="8">
        <f>(E2266/L2266)</f>
        <v>24.274157303370785</v>
      </c>
      <c r="Q2266" t="str">
        <f t="shared" si="176"/>
        <v>games</v>
      </c>
      <c r="R2266" t="str">
        <f t="shared" si="177"/>
        <v>tabletop games</v>
      </c>
      <c r="S2266" s="12">
        <f t="shared" si="178"/>
        <v>42496.582337962958</v>
      </c>
      <c r="T2266" s="12">
        <f t="shared" si="179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7">
        <f t="shared" si="175"/>
        <v>298.5</v>
      </c>
      <c r="P2267" s="8">
        <f>(E2267/L2267)</f>
        <v>35.117647058823529</v>
      </c>
      <c r="Q2267" t="str">
        <f t="shared" si="176"/>
        <v>games</v>
      </c>
      <c r="R2267" t="str">
        <f t="shared" si="177"/>
        <v>tabletop games</v>
      </c>
      <c r="S2267" s="12">
        <f t="shared" si="178"/>
        <v>42689.853090277778</v>
      </c>
      <c r="T2267" s="12">
        <f t="shared" si="179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7">
        <f t="shared" si="175"/>
        <v>320.26666666666665</v>
      </c>
      <c r="P2268" s="8">
        <f>(E2268/L2268)</f>
        <v>24.762886597938145</v>
      </c>
      <c r="Q2268" t="str">
        <f t="shared" si="176"/>
        <v>games</v>
      </c>
      <c r="R2268" t="str">
        <f t="shared" si="177"/>
        <v>tabletop games</v>
      </c>
      <c r="S2268" s="12">
        <f t="shared" si="178"/>
        <v>42469.874907407408</v>
      </c>
      <c r="T2268" s="12">
        <f t="shared" si="179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7">
        <f t="shared" si="175"/>
        <v>380.52499999999998</v>
      </c>
      <c r="P2269" s="8">
        <f>(E2269/L2269)</f>
        <v>188.37871287128712</v>
      </c>
      <c r="Q2269" t="str">
        <f t="shared" si="176"/>
        <v>games</v>
      </c>
      <c r="R2269" t="str">
        <f t="shared" si="177"/>
        <v>tabletop games</v>
      </c>
      <c r="S2269" s="12">
        <f t="shared" si="178"/>
        <v>41968.829826388886</v>
      </c>
      <c r="T2269" s="12">
        <f t="shared" si="179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7">
        <f t="shared" si="175"/>
        <v>102.60000000000001</v>
      </c>
      <c r="P2270" s="8">
        <f>(E2270/L2270)</f>
        <v>148.08247422680412</v>
      </c>
      <c r="Q2270" t="str">
        <f t="shared" si="176"/>
        <v>games</v>
      </c>
      <c r="R2270" t="str">
        <f t="shared" si="177"/>
        <v>tabletop games</v>
      </c>
      <c r="S2270" s="12">
        <f t="shared" si="178"/>
        <v>42776.082349537035</v>
      </c>
      <c r="T2270" s="12">
        <f t="shared" si="179"/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7">
        <f t="shared" si="175"/>
        <v>1801.64</v>
      </c>
      <c r="P2271" s="8">
        <f>(E2271/L2271)</f>
        <v>49.934589800443462</v>
      </c>
      <c r="Q2271" t="str">
        <f t="shared" si="176"/>
        <v>games</v>
      </c>
      <c r="R2271" t="str">
        <f t="shared" si="177"/>
        <v>tabletop games</v>
      </c>
      <c r="S2271" s="12">
        <f t="shared" si="178"/>
        <v>42776.704432870371</v>
      </c>
      <c r="T2271" s="12">
        <f t="shared" si="179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7">
        <f t="shared" si="175"/>
        <v>720.24800000000005</v>
      </c>
      <c r="P2272" s="8">
        <f>(E2272/L2272)</f>
        <v>107.82155688622754</v>
      </c>
      <c r="Q2272" t="str">
        <f t="shared" si="176"/>
        <v>games</v>
      </c>
      <c r="R2272" t="str">
        <f t="shared" si="177"/>
        <v>tabletop games</v>
      </c>
      <c r="S2272" s="12">
        <f t="shared" si="178"/>
        <v>42725.869363425925</v>
      </c>
      <c r="T2272" s="12">
        <f t="shared" si="179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7">
        <f t="shared" si="175"/>
        <v>283.09000000000003</v>
      </c>
      <c r="P2273" s="8">
        <f>(E2273/L2273)</f>
        <v>42.63403614457831</v>
      </c>
      <c r="Q2273" t="str">
        <f t="shared" si="176"/>
        <v>games</v>
      </c>
      <c r="R2273" t="str">
        <f t="shared" si="177"/>
        <v>tabletop games</v>
      </c>
      <c r="S2273" s="12">
        <f t="shared" si="178"/>
        <v>42684.000046296293</v>
      </c>
      <c r="T2273" s="12">
        <f t="shared" si="179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7">
        <f t="shared" si="175"/>
        <v>1356.6000000000001</v>
      </c>
      <c r="P2274" s="8">
        <f>(E2274/L2274)</f>
        <v>14.370762711864407</v>
      </c>
      <c r="Q2274" t="str">
        <f t="shared" si="176"/>
        <v>games</v>
      </c>
      <c r="R2274" t="str">
        <f t="shared" si="177"/>
        <v>tabletop games</v>
      </c>
      <c r="S2274" s="12">
        <f t="shared" si="178"/>
        <v>42315.699490740735</v>
      </c>
      <c r="T2274" s="12">
        <f t="shared" si="179"/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7">
        <f t="shared" si="175"/>
        <v>220.35999999999999</v>
      </c>
      <c r="P2275" s="8">
        <f>(E2275/L2275)</f>
        <v>37.476190476190474</v>
      </c>
      <c r="Q2275" t="str">
        <f t="shared" si="176"/>
        <v>games</v>
      </c>
      <c r="R2275" t="str">
        <f t="shared" si="177"/>
        <v>tabletop games</v>
      </c>
      <c r="S2275" s="12">
        <f t="shared" si="178"/>
        <v>42781.549097222218</v>
      </c>
      <c r="T2275" s="12">
        <f t="shared" si="179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7">
        <f t="shared" si="175"/>
        <v>119.6</v>
      </c>
      <c r="P2276" s="8">
        <f>(E2276/L2276)</f>
        <v>30.202020202020201</v>
      </c>
      <c r="Q2276" t="str">
        <f t="shared" si="176"/>
        <v>games</v>
      </c>
      <c r="R2276" t="str">
        <f t="shared" si="177"/>
        <v>tabletop games</v>
      </c>
      <c r="S2276" s="12">
        <f t="shared" si="178"/>
        <v>41663.500659722224</v>
      </c>
      <c r="T2276" s="12">
        <f t="shared" si="179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7">
        <f t="shared" si="175"/>
        <v>407.76923076923077</v>
      </c>
      <c r="P2277" s="8">
        <f>(E2277/L2277)</f>
        <v>33.550632911392405</v>
      </c>
      <c r="Q2277" t="str">
        <f t="shared" si="176"/>
        <v>games</v>
      </c>
      <c r="R2277" t="str">
        <f t="shared" si="177"/>
        <v>tabletop games</v>
      </c>
      <c r="S2277" s="12">
        <f t="shared" si="178"/>
        <v>41965.616655092599</v>
      </c>
      <c r="T2277" s="12">
        <f t="shared" si="179"/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7">
        <f t="shared" si="175"/>
        <v>105.81826105905425</v>
      </c>
      <c r="P2278" s="8">
        <f>(E2278/L2278)</f>
        <v>64.74666666666667</v>
      </c>
      <c r="Q2278" t="str">
        <f t="shared" si="176"/>
        <v>games</v>
      </c>
      <c r="R2278" t="str">
        <f t="shared" si="177"/>
        <v>tabletop games</v>
      </c>
      <c r="S2278" s="12">
        <f t="shared" si="178"/>
        <v>41614.651493055557</v>
      </c>
      <c r="T2278" s="12">
        <f t="shared" si="179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7">
        <f t="shared" si="175"/>
        <v>141.08235294117648</v>
      </c>
      <c r="P2279" s="8">
        <f>(E2279/L2279)</f>
        <v>57.932367149758456</v>
      </c>
      <c r="Q2279" t="str">
        <f t="shared" si="176"/>
        <v>games</v>
      </c>
      <c r="R2279" t="str">
        <f t="shared" si="177"/>
        <v>tabletop games</v>
      </c>
      <c r="S2279" s="12">
        <f t="shared" si="178"/>
        <v>40936.678506944445</v>
      </c>
      <c r="T2279" s="12">
        <f t="shared" si="179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7">
        <f t="shared" si="175"/>
        <v>270.7</v>
      </c>
      <c r="P2280" s="8">
        <f>(E2280/L2280)</f>
        <v>53.078431372549019</v>
      </c>
      <c r="Q2280" t="str">
        <f t="shared" si="176"/>
        <v>games</v>
      </c>
      <c r="R2280" t="str">
        <f t="shared" si="177"/>
        <v>tabletop games</v>
      </c>
      <c r="S2280" s="12">
        <f t="shared" si="178"/>
        <v>42338.709108796291</v>
      </c>
      <c r="T2280" s="12">
        <f t="shared" si="179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7">
        <f t="shared" si="175"/>
        <v>153.80000000000001</v>
      </c>
      <c r="P2281" s="8">
        <f>(E2281/L2281)</f>
        <v>48.0625</v>
      </c>
      <c r="Q2281" t="str">
        <f t="shared" si="176"/>
        <v>games</v>
      </c>
      <c r="R2281" t="str">
        <f t="shared" si="177"/>
        <v>tabletop games</v>
      </c>
      <c r="S2281" s="12">
        <f t="shared" si="178"/>
        <v>42020.806701388887</v>
      </c>
      <c r="T2281" s="12">
        <f t="shared" si="179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7">
        <f t="shared" si="175"/>
        <v>403.57653061224488</v>
      </c>
      <c r="P2282" s="8">
        <f>(E2282/L2282)</f>
        <v>82.396874999999994</v>
      </c>
      <c r="Q2282" t="str">
        <f t="shared" si="176"/>
        <v>games</v>
      </c>
      <c r="R2282" t="str">
        <f t="shared" si="177"/>
        <v>tabletop games</v>
      </c>
      <c r="S2282" s="12">
        <f t="shared" si="178"/>
        <v>42234.624895833331</v>
      </c>
      <c r="T2282" s="12">
        <f t="shared" si="179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7">
        <f t="shared" si="175"/>
        <v>185</v>
      </c>
      <c r="P2283" s="8">
        <f>(E2283/L2283)</f>
        <v>50.454545454545453</v>
      </c>
      <c r="Q2283" t="str">
        <f t="shared" si="176"/>
        <v>music</v>
      </c>
      <c r="R2283" t="str">
        <f t="shared" si="177"/>
        <v>rock</v>
      </c>
      <c r="S2283" s="12">
        <f t="shared" si="178"/>
        <v>40687.285844907405</v>
      </c>
      <c r="T2283" s="12">
        <f t="shared" si="179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7">
        <f t="shared" si="175"/>
        <v>185.33333333333331</v>
      </c>
      <c r="P2284" s="8">
        <f>(E2284/L2284)</f>
        <v>115.83333333333333</v>
      </c>
      <c r="Q2284" t="str">
        <f t="shared" si="176"/>
        <v>music</v>
      </c>
      <c r="R2284" t="str">
        <f t="shared" si="177"/>
        <v>rock</v>
      </c>
      <c r="S2284" s="12">
        <f t="shared" si="178"/>
        <v>42323.17460648148</v>
      </c>
      <c r="T2284" s="12">
        <f t="shared" si="179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7">
        <f t="shared" si="175"/>
        <v>100.85533333333332</v>
      </c>
      <c r="P2285" s="8">
        <f>(E2285/L2285)</f>
        <v>63.03458333333333</v>
      </c>
      <c r="Q2285" t="str">
        <f t="shared" si="176"/>
        <v>music</v>
      </c>
      <c r="R2285" t="str">
        <f t="shared" si="177"/>
        <v>rock</v>
      </c>
      <c r="S2285" s="12">
        <f t="shared" si="178"/>
        <v>40978.125046296293</v>
      </c>
      <c r="T2285" s="12">
        <f t="shared" si="179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7">
        <f t="shared" si="175"/>
        <v>106.22116666666668</v>
      </c>
      <c r="P2286" s="8">
        <f>(E2286/L2286)</f>
        <v>108.02152542372882</v>
      </c>
      <c r="Q2286" t="str">
        <f t="shared" si="176"/>
        <v>music</v>
      </c>
      <c r="R2286" t="str">
        <f t="shared" si="177"/>
        <v>rock</v>
      </c>
      <c r="S2286" s="12">
        <f t="shared" si="178"/>
        <v>40585.796817129631</v>
      </c>
      <c r="T2286" s="12">
        <f t="shared" si="179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7">
        <f t="shared" si="175"/>
        <v>121.36666666666667</v>
      </c>
      <c r="P2287" s="8">
        <f>(E2287/L2287)</f>
        <v>46.088607594936711</v>
      </c>
      <c r="Q2287" t="str">
        <f t="shared" si="176"/>
        <v>music</v>
      </c>
      <c r="R2287" t="str">
        <f t="shared" si="177"/>
        <v>rock</v>
      </c>
      <c r="S2287" s="12">
        <f t="shared" si="178"/>
        <v>41059.185682870368</v>
      </c>
      <c r="T2287" s="12">
        <f t="shared" si="179"/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7">
        <f t="shared" si="175"/>
        <v>100.06666666666666</v>
      </c>
      <c r="P2288" s="8">
        <f>(E2288/L2288)</f>
        <v>107.21428571428571</v>
      </c>
      <c r="Q2288" t="str">
        <f t="shared" si="176"/>
        <v>music</v>
      </c>
      <c r="R2288" t="str">
        <f t="shared" si="177"/>
        <v>rock</v>
      </c>
      <c r="S2288" s="12">
        <f t="shared" si="178"/>
        <v>41494.963587962964</v>
      </c>
      <c r="T2288" s="12">
        <f t="shared" si="179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7">
        <f t="shared" si="175"/>
        <v>119.97755555555555</v>
      </c>
      <c r="P2289" s="8">
        <f>(E2289/L2289)</f>
        <v>50.9338679245283</v>
      </c>
      <c r="Q2289" t="str">
        <f t="shared" si="176"/>
        <v>music</v>
      </c>
      <c r="R2289" t="str">
        <f t="shared" si="177"/>
        <v>rock</v>
      </c>
      <c r="S2289" s="12">
        <f t="shared" si="178"/>
        <v>41792.667361111111</v>
      </c>
      <c r="T2289" s="12">
        <f t="shared" si="179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7">
        <f t="shared" si="175"/>
        <v>100.1</v>
      </c>
      <c r="P2290" s="8">
        <f>(E2290/L2290)</f>
        <v>40.04</v>
      </c>
      <c r="Q2290" t="str">
        <f t="shared" si="176"/>
        <v>music</v>
      </c>
      <c r="R2290" t="str">
        <f t="shared" si="177"/>
        <v>rock</v>
      </c>
      <c r="S2290" s="12">
        <f t="shared" si="178"/>
        <v>41067.827418981484</v>
      </c>
      <c r="T2290" s="12">
        <f t="shared" si="179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7">
        <f t="shared" si="175"/>
        <v>107.4</v>
      </c>
      <c r="P2291" s="8">
        <f>(E2291/L2291)</f>
        <v>64.44</v>
      </c>
      <c r="Q2291" t="str">
        <f t="shared" si="176"/>
        <v>music</v>
      </c>
      <c r="R2291" t="str">
        <f t="shared" si="177"/>
        <v>rock</v>
      </c>
      <c r="S2291" s="12">
        <f t="shared" si="178"/>
        <v>41571.998379629629</v>
      </c>
      <c r="T2291" s="12">
        <f t="shared" si="179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7">
        <f t="shared" si="175"/>
        <v>104.06666666666666</v>
      </c>
      <c r="P2292" s="8">
        <f>(E2292/L2292)</f>
        <v>53.827586206896555</v>
      </c>
      <c r="Q2292" t="str">
        <f t="shared" si="176"/>
        <v>music</v>
      </c>
      <c r="R2292" t="str">
        <f t="shared" si="177"/>
        <v>rock</v>
      </c>
      <c r="S2292" s="12">
        <f t="shared" si="178"/>
        <v>40070.253819444442</v>
      </c>
      <c r="T2292" s="12">
        <f t="shared" si="179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7">
        <f t="shared" si="175"/>
        <v>172.8</v>
      </c>
      <c r="P2293" s="8">
        <f>(E2293/L2293)</f>
        <v>100.46511627906976</v>
      </c>
      <c r="Q2293" t="str">
        <f t="shared" si="176"/>
        <v>music</v>
      </c>
      <c r="R2293" t="str">
        <f t="shared" si="177"/>
        <v>rock</v>
      </c>
      <c r="S2293" s="12">
        <f t="shared" si="178"/>
        <v>40987.977060185185</v>
      </c>
      <c r="T2293" s="12">
        <f t="shared" si="179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">
        <f t="shared" si="175"/>
        <v>107.2505</v>
      </c>
      <c r="P2294" s="8">
        <f>(E2294/L2294)</f>
        <v>46.630652173913049</v>
      </c>
      <c r="Q2294" t="str">
        <f t="shared" si="176"/>
        <v>music</v>
      </c>
      <c r="R2294" t="str">
        <f t="shared" si="177"/>
        <v>rock</v>
      </c>
      <c r="S2294" s="12">
        <f t="shared" si="178"/>
        <v>40987.697638888887</v>
      </c>
      <c r="T2294" s="12">
        <f t="shared" si="179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">
        <f t="shared" si="175"/>
        <v>108.23529411764706</v>
      </c>
      <c r="P2295" s="8">
        <f>(E2295/L2295)</f>
        <v>34.074074074074076</v>
      </c>
      <c r="Q2295" t="str">
        <f t="shared" si="176"/>
        <v>music</v>
      </c>
      <c r="R2295" t="str">
        <f t="shared" si="177"/>
        <v>rock</v>
      </c>
      <c r="S2295" s="12">
        <f t="shared" si="178"/>
        <v>41151.708321759259</v>
      </c>
      <c r="T2295" s="12">
        <f t="shared" si="179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7">
        <f t="shared" si="175"/>
        <v>146.08079999999998</v>
      </c>
      <c r="P2296" s="8">
        <f>(E2296/L2296)</f>
        <v>65.214642857142863</v>
      </c>
      <c r="Q2296" t="str">
        <f t="shared" si="176"/>
        <v>music</v>
      </c>
      <c r="R2296" t="str">
        <f t="shared" si="177"/>
        <v>rock</v>
      </c>
      <c r="S2296" s="12">
        <f t="shared" si="178"/>
        <v>41264.72314814815</v>
      </c>
      <c r="T2296" s="12">
        <f t="shared" si="179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7">
        <f t="shared" si="175"/>
        <v>125.25</v>
      </c>
      <c r="P2297" s="8">
        <f>(E2297/L2297)</f>
        <v>44.205882352941174</v>
      </c>
      <c r="Q2297" t="str">
        <f t="shared" si="176"/>
        <v>music</v>
      </c>
      <c r="R2297" t="str">
        <f t="shared" si="177"/>
        <v>rock</v>
      </c>
      <c r="S2297" s="12">
        <f t="shared" si="178"/>
        <v>41270.954351851848</v>
      </c>
      <c r="T2297" s="12">
        <f t="shared" si="179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7">
        <f t="shared" si="175"/>
        <v>149.07142857142856</v>
      </c>
      <c r="P2298" s="8">
        <f>(E2298/L2298)</f>
        <v>71.965517241379317</v>
      </c>
      <c r="Q2298" t="str">
        <f t="shared" si="176"/>
        <v>music</v>
      </c>
      <c r="R2298" t="str">
        <f t="shared" si="177"/>
        <v>rock</v>
      </c>
      <c r="S2298" s="12">
        <f t="shared" si="178"/>
        <v>40927.731782407405</v>
      </c>
      <c r="T2298" s="12">
        <f t="shared" si="179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7">
        <f t="shared" si="175"/>
        <v>100.6</v>
      </c>
      <c r="P2299" s="8">
        <f>(E2299/L2299)</f>
        <v>52.94736842105263</v>
      </c>
      <c r="Q2299" t="str">
        <f t="shared" si="176"/>
        <v>music</v>
      </c>
      <c r="R2299" t="str">
        <f t="shared" si="177"/>
        <v>rock</v>
      </c>
      <c r="S2299" s="12">
        <f t="shared" si="178"/>
        <v>40948.042233796295</v>
      </c>
      <c r="T2299" s="12">
        <f t="shared" si="179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7">
        <f t="shared" si="175"/>
        <v>105.07333333333332</v>
      </c>
      <c r="P2300" s="8">
        <f>(E2300/L2300)</f>
        <v>109.45138888888889</v>
      </c>
      <c r="Q2300" t="str">
        <f t="shared" si="176"/>
        <v>music</v>
      </c>
      <c r="R2300" t="str">
        <f t="shared" si="177"/>
        <v>rock</v>
      </c>
      <c r="S2300" s="12">
        <f t="shared" si="178"/>
        <v>41694.84065972222</v>
      </c>
      <c r="T2300" s="12">
        <f t="shared" si="179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7">
        <f t="shared" si="175"/>
        <v>350.16666666666663</v>
      </c>
      <c r="P2301" s="8">
        <f>(E2301/L2301)</f>
        <v>75.035714285714292</v>
      </c>
      <c r="Q2301" t="str">
        <f t="shared" si="176"/>
        <v>music</v>
      </c>
      <c r="R2301" t="str">
        <f t="shared" si="177"/>
        <v>rock</v>
      </c>
      <c r="S2301" s="12">
        <f t="shared" si="178"/>
        <v>40565.032511574071</v>
      </c>
      <c r="T2301" s="12">
        <f t="shared" si="179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7">
        <f t="shared" si="175"/>
        <v>101.25</v>
      </c>
      <c r="P2302" s="8">
        <f>(E2302/L2302)</f>
        <v>115.71428571428571</v>
      </c>
      <c r="Q2302" t="str">
        <f t="shared" si="176"/>
        <v>music</v>
      </c>
      <c r="R2302" t="str">
        <f t="shared" si="177"/>
        <v>rock</v>
      </c>
      <c r="S2302" s="12">
        <f t="shared" si="178"/>
        <v>41074.727037037039</v>
      </c>
      <c r="T2302" s="12">
        <f t="shared" si="179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7">
        <f t="shared" si="175"/>
        <v>133.6044</v>
      </c>
      <c r="P2303" s="8">
        <f>(E2303/L2303)</f>
        <v>31.659810426540286</v>
      </c>
      <c r="Q2303" t="str">
        <f t="shared" si="176"/>
        <v>music</v>
      </c>
      <c r="R2303" t="str">
        <f t="shared" si="177"/>
        <v>indie rock</v>
      </c>
      <c r="S2303" s="12">
        <f t="shared" si="178"/>
        <v>41416.146944444445</v>
      </c>
      <c r="T2303" s="12">
        <f t="shared" si="179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7">
        <f t="shared" si="175"/>
        <v>170.65217391304347</v>
      </c>
      <c r="P2304" s="8">
        <f>(E2304/L2304)</f>
        <v>46.176470588235297</v>
      </c>
      <c r="Q2304" t="str">
        <f t="shared" si="176"/>
        <v>music</v>
      </c>
      <c r="R2304" t="str">
        <f t="shared" si="177"/>
        <v>indie rock</v>
      </c>
      <c r="S2304" s="12">
        <f t="shared" si="178"/>
        <v>41605.868449074071</v>
      </c>
      <c r="T2304" s="12">
        <f t="shared" si="179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7">
        <f t="shared" si="175"/>
        <v>109.35829457364341</v>
      </c>
      <c r="P2305" s="8">
        <f>(E2305/L2305)</f>
        <v>68.481650485436887</v>
      </c>
      <c r="Q2305" t="str">
        <f t="shared" si="176"/>
        <v>music</v>
      </c>
      <c r="R2305" t="str">
        <f t="shared" si="177"/>
        <v>indie rock</v>
      </c>
      <c r="S2305" s="12">
        <f t="shared" si="178"/>
        <v>40850.111064814817</v>
      </c>
      <c r="T2305" s="12">
        <f t="shared" si="179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7">
        <f t="shared" si="175"/>
        <v>100.70033333333335</v>
      </c>
      <c r="P2306" s="8">
        <f>(E2306/L2306)</f>
        <v>53.469203539823013</v>
      </c>
      <c r="Q2306" t="str">
        <f t="shared" si="176"/>
        <v>music</v>
      </c>
      <c r="R2306" t="str">
        <f t="shared" si="177"/>
        <v>indie rock</v>
      </c>
      <c r="S2306" s="12">
        <f t="shared" si="178"/>
        <v>40502.815868055557</v>
      </c>
      <c r="T2306" s="12">
        <f t="shared" si="179"/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7">
        <f t="shared" ref="O2307:O2370" si="180">((E2307/D2307)*100)</f>
        <v>101.22777777777779</v>
      </c>
      <c r="P2307" s="8">
        <f>(E2307/L2307)</f>
        <v>109.10778443113773</v>
      </c>
      <c r="Q2307" t="str">
        <f t="shared" ref="Q2307:Q2370" si="181">LEFT(N2307,FIND("/",N2307)-1)</f>
        <v>music</v>
      </c>
      <c r="R2307" t="str">
        <f t="shared" ref="R2307:R2370" si="182">RIGHT(N2307,LEN(N2307)-FIND("/",N2307))</f>
        <v>indie rock</v>
      </c>
      <c r="S2307" s="12">
        <f t="shared" ref="S2307:S2370" si="183">(((J2307/60)/60)/24)+DATE(1970,1,1)</f>
        <v>41834.695277777777</v>
      </c>
      <c r="T2307" s="12">
        <f t="shared" ref="T2307:T2370" si="184">(((I2307/60)/60)/24)+DATE(1970,1,1)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7">
        <f t="shared" si="180"/>
        <v>106.75857142857143</v>
      </c>
      <c r="P2308" s="8">
        <f>(E2308/L2308)</f>
        <v>51.185616438356163</v>
      </c>
      <c r="Q2308" t="str">
        <f t="shared" si="181"/>
        <v>music</v>
      </c>
      <c r="R2308" t="str">
        <f t="shared" si="182"/>
        <v>indie rock</v>
      </c>
      <c r="S2308" s="12">
        <f t="shared" si="183"/>
        <v>40948.16815972222</v>
      </c>
      <c r="T2308" s="12">
        <f t="shared" si="184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7">
        <f t="shared" si="180"/>
        <v>106.65777537961894</v>
      </c>
      <c r="P2309" s="8">
        <f>(E2309/L2309)</f>
        <v>27.936800000000002</v>
      </c>
      <c r="Q2309" t="str">
        <f t="shared" si="181"/>
        <v>music</v>
      </c>
      <c r="R2309" t="str">
        <f t="shared" si="182"/>
        <v>indie rock</v>
      </c>
      <c r="S2309" s="12">
        <f t="shared" si="183"/>
        <v>41004.802465277775</v>
      </c>
      <c r="T2309" s="12">
        <f t="shared" si="184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7">
        <f t="shared" si="180"/>
        <v>101.30622</v>
      </c>
      <c r="P2310" s="8">
        <f>(E2310/L2310)</f>
        <v>82.496921824104234</v>
      </c>
      <c r="Q2310" t="str">
        <f t="shared" si="181"/>
        <v>music</v>
      </c>
      <c r="R2310" t="str">
        <f t="shared" si="182"/>
        <v>indie rock</v>
      </c>
      <c r="S2310" s="12">
        <f t="shared" si="183"/>
        <v>41851.962916666671</v>
      </c>
      <c r="T2310" s="12">
        <f t="shared" si="184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7">
        <f t="shared" si="180"/>
        <v>106.67450000000001</v>
      </c>
      <c r="P2311" s="8">
        <f>(E2311/L2311)</f>
        <v>59.817476635514019</v>
      </c>
      <c r="Q2311" t="str">
        <f t="shared" si="181"/>
        <v>music</v>
      </c>
      <c r="R2311" t="str">
        <f t="shared" si="182"/>
        <v>indie rock</v>
      </c>
      <c r="S2311" s="12">
        <f t="shared" si="183"/>
        <v>41307.987696759257</v>
      </c>
      <c r="T2311" s="12">
        <f t="shared" si="184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7">
        <f t="shared" si="180"/>
        <v>428.83978378378379</v>
      </c>
      <c r="P2312" s="8">
        <f>(E2312/L2312)</f>
        <v>64.816470588235291</v>
      </c>
      <c r="Q2312" t="str">
        <f t="shared" si="181"/>
        <v>music</v>
      </c>
      <c r="R2312" t="str">
        <f t="shared" si="182"/>
        <v>indie rock</v>
      </c>
      <c r="S2312" s="12">
        <f t="shared" si="183"/>
        <v>41324.79415509259</v>
      </c>
      <c r="T2312" s="12">
        <f t="shared" si="184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7">
        <f t="shared" si="180"/>
        <v>104.11111111111111</v>
      </c>
      <c r="P2313" s="8">
        <f>(E2313/L2313)</f>
        <v>90.09615384615384</v>
      </c>
      <c r="Q2313" t="str">
        <f t="shared" si="181"/>
        <v>music</v>
      </c>
      <c r="R2313" t="str">
        <f t="shared" si="182"/>
        <v>indie rock</v>
      </c>
      <c r="S2313" s="12">
        <f t="shared" si="183"/>
        <v>41736.004502314812</v>
      </c>
      <c r="T2313" s="12">
        <f t="shared" si="184"/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7">
        <f t="shared" si="180"/>
        <v>107.86666666666666</v>
      </c>
      <c r="P2314" s="8">
        <f>(E2314/L2314)</f>
        <v>40.962025316455694</v>
      </c>
      <c r="Q2314" t="str">
        <f t="shared" si="181"/>
        <v>music</v>
      </c>
      <c r="R2314" t="str">
        <f t="shared" si="182"/>
        <v>indie rock</v>
      </c>
      <c r="S2314" s="12">
        <f t="shared" si="183"/>
        <v>41716.632847222223</v>
      </c>
      <c r="T2314" s="12">
        <f t="shared" si="184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7">
        <f t="shared" si="180"/>
        <v>175.84040000000002</v>
      </c>
      <c r="P2315" s="8">
        <f>(E2315/L2315)</f>
        <v>56.000127388535034</v>
      </c>
      <c r="Q2315" t="str">
        <f t="shared" si="181"/>
        <v>music</v>
      </c>
      <c r="R2315" t="str">
        <f t="shared" si="182"/>
        <v>indie rock</v>
      </c>
      <c r="S2315" s="12">
        <f t="shared" si="183"/>
        <v>41002.958634259259</v>
      </c>
      <c r="T2315" s="12">
        <f t="shared" si="184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7">
        <f t="shared" si="180"/>
        <v>156.97</v>
      </c>
      <c r="P2316" s="8">
        <f>(E2316/L2316)</f>
        <v>37.672800000000002</v>
      </c>
      <c r="Q2316" t="str">
        <f t="shared" si="181"/>
        <v>music</v>
      </c>
      <c r="R2316" t="str">
        <f t="shared" si="182"/>
        <v>indie rock</v>
      </c>
      <c r="S2316" s="12">
        <f t="shared" si="183"/>
        <v>41037.551585648151</v>
      </c>
      <c r="T2316" s="12">
        <f t="shared" si="184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7">
        <f t="shared" si="180"/>
        <v>102.60000000000001</v>
      </c>
      <c r="P2317" s="8">
        <f>(E2317/L2317)</f>
        <v>40.078125</v>
      </c>
      <c r="Q2317" t="str">
        <f t="shared" si="181"/>
        <v>music</v>
      </c>
      <c r="R2317" t="str">
        <f t="shared" si="182"/>
        <v>indie rock</v>
      </c>
      <c r="S2317" s="12">
        <f t="shared" si="183"/>
        <v>41004.72619212963</v>
      </c>
      <c r="T2317" s="12">
        <f t="shared" si="184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7">
        <f t="shared" si="180"/>
        <v>104.04266666666666</v>
      </c>
      <c r="P2318" s="8">
        <f>(E2318/L2318)</f>
        <v>78.031999999999996</v>
      </c>
      <c r="Q2318" t="str">
        <f t="shared" si="181"/>
        <v>music</v>
      </c>
      <c r="R2318" t="str">
        <f t="shared" si="182"/>
        <v>indie rock</v>
      </c>
      <c r="S2318" s="12">
        <f t="shared" si="183"/>
        <v>40079.725115740745</v>
      </c>
      <c r="T2318" s="12">
        <f t="shared" si="184"/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7">
        <f t="shared" si="180"/>
        <v>104</v>
      </c>
      <c r="P2319" s="8">
        <f>(E2319/L2319)</f>
        <v>18.90909090909091</v>
      </c>
      <c r="Q2319" t="str">
        <f t="shared" si="181"/>
        <v>music</v>
      </c>
      <c r="R2319" t="str">
        <f t="shared" si="182"/>
        <v>indie rock</v>
      </c>
      <c r="S2319" s="12">
        <f t="shared" si="183"/>
        <v>40192.542233796295</v>
      </c>
      <c r="T2319" s="12">
        <f t="shared" si="184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7">
        <f t="shared" si="180"/>
        <v>121.05999999999999</v>
      </c>
      <c r="P2320" s="8">
        <f>(E2320/L2320)</f>
        <v>37.134969325153371</v>
      </c>
      <c r="Q2320" t="str">
        <f t="shared" si="181"/>
        <v>music</v>
      </c>
      <c r="R2320" t="str">
        <f t="shared" si="182"/>
        <v>indie rock</v>
      </c>
      <c r="S2320" s="12">
        <f t="shared" si="183"/>
        <v>40050.643680555557</v>
      </c>
      <c r="T2320" s="12">
        <f t="shared" si="184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7">
        <f t="shared" si="180"/>
        <v>107.69999999999999</v>
      </c>
      <c r="P2321" s="8">
        <f>(E2321/L2321)</f>
        <v>41.961038961038959</v>
      </c>
      <c r="Q2321" t="str">
        <f t="shared" si="181"/>
        <v>music</v>
      </c>
      <c r="R2321" t="str">
        <f t="shared" si="182"/>
        <v>indie rock</v>
      </c>
      <c r="S2321" s="12">
        <f t="shared" si="183"/>
        <v>41593.082002314812</v>
      </c>
      <c r="T2321" s="12">
        <f t="shared" si="184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7">
        <f t="shared" si="180"/>
        <v>108.66</v>
      </c>
      <c r="P2322" s="8">
        <f>(E2322/L2322)</f>
        <v>61.044943820224717</v>
      </c>
      <c r="Q2322" t="str">
        <f t="shared" si="181"/>
        <v>music</v>
      </c>
      <c r="R2322" t="str">
        <f t="shared" si="182"/>
        <v>indie rock</v>
      </c>
      <c r="S2322" s="12">
        <f t="shared" si="183"/>
        <v>41696.817129629628</v>
      </c>
      <c r="T2322" s="12">
        <f t="shared" si="184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7">
        <f t="shared" si="180"/>
        <v>39.120962394619681</v>
      </c>
      <c r="P2323" s="8">
        <f>(E2323/L2323)</f>
        <v>64.53125</v>
      </c>
      <c r="Q2323" t="str">
        <f t="shared" si="181"/>
        <v>food</v>
      </c>
      <c r="R2323" t="str">
        <f t="shared" si="182"/>
        <v>small batch</v>
      </c>
      <c r="S2323" s="12">
        <f t="shared" si="183"/>
        <v>42799.260428240741</v>
      </c>
      <c r="T2323" s="12">
        <f t="shared" si="184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7">
        <f t="shared" si="180"/>
        <v>3.1481481481481479</v>
      </c>
      <c r="P2324" s="8">
        <f>(E2324/L2324)</f>
        <v>21.25</v>
      </c>
      <c r="Q2324" t="str">
        <f t="shared" si="181"/>
        <v>food</v>
      </c>
      <c r="R2324" t="str">
        <f t="shared" si="182"/>
        <v>small batch</v>
      </c>
      <c r="S2324" s="12">
        <f t="shared" si="183"/>
        <v>42804.895474537043</v>
      </c>
      <c r="T2324" s="12">
        <f t="shared" si="184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7">
        <f t="shared" si="180"/>
        <v>48</v>
      </c>
      <c r="P2325" s="8">
        <f>(E2325/L2325)</f>
        <v>30</v>
      </c>
      <c r="Q2325" t="str">
        <f t="shared" si="181"/>
        <v>food</v>
      </c>
      <c r="R2325" t="str">
        <f t="shared" si="182"/>
        <v>small batch</v>
      </c>
      <c r="S2325" s="12">
        <f t="shared" si="183"/>
        <v>42807.755173611105</v>
      </c>
      <c r="T2325" s="12">
        <f t="shared" si="184"/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7">
        <f t="shared" si="180"/>
        <v>20.733333333333334</v>
      </c>
      <c r="P2326" s="8">
        <f>(E2326/L2326)</f>
        <v>25.491803278688526</v>
      </c>
      <c r="Q2326" t="str">
        <f t="shared" si="181"/>
        <v>food</v>
      </c>
      <c r="R2326" t="str">
        <f t="shared" si="182"/>
        <v>small batch</v>
      </c>
      <c r="S2326" s="12">
        <f t="shared" si="183"/>
        <v>42790.885243055556</v>
      </c>
      <c r="T2326" s="12">
        <f t="shared" si="184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7">
        <f t="shared" si="180"/>
        <v>8</v>
      </c>
      <c r="P2327" s="8">
        <f>(E2327/L2327)</f>
        <v>11.428571428571429</v>
      </c>
      <c r="Q2327" t="str">
        <f t="shared" si="181"/>
        <v>food</v>
      </c>
      <c r="R2327" t="str">
        <f t="shared" si="182"/>
        <v>small batch</v>
      </c>
      <c r="S2327" s="12">
        <f t="shared" si="183"/>
        <v>42794.022349537037</v>
      </c>
      <c r="T2327" s="12">
        <f t="shared" si="184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7">
        <f t="shared" si="180"/>
        <v>0.72</v>
      </c>
      <c r="P2328" s="8">
        <f>(E2328/L2328)</f>
        <v>108</v>
      </c>
      <c r="Q2328" t="str">
        <f t="shared" si="181"/>
        <v>food</v>
      </c>
      <c r="R2328" t="str">
        <f t="shared" si="182"/>
        <v>small batch</v>
      </c>
      <c r="S2328" s="12">
        <f t="shared" si="183"/>
        <v>42804.034120370372</v>
      </c>
      <c r="T2328" s="12">
        <f t="shared" si="184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7">
        <f t="shared" si="180"/>
        <v>526.09431428571429</v>
      </c>
      <c r="P2329" s="8">
        <f>(E2329/L2329)</f>
        <v>54.883162444113267</v>
      </c>
      <c r="Q2329" t="str">
        <f t="shared" si="181"/>
        <v>food</v>
      </c>
      <c r="R2329" t="str">
        <f t="shared" si="182"/>
        <v>small batch</v>
      </c>
      <c r="S2329" s="12">
        <f t="shared" si="183"/>
        <v>41842.917129629634</v>
      </c>
      <c r="T2329" s="12">
        <f t="shared" si="184"/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7">
        <f t="shared" si="180"/>
        <v>254.45000000000002</v>
      </c>
      <c r="P2330" s="8">
        <f>(E2330/L2330)</f>
        <v>47.383612662942269</v>
      </c>
      <c r="Q2330" t="str">
        <f t="shared" si="181"/>
        <v>food</v>
      </c>
      <c r="R2330" t="str">
        <f t="shared" si="182"/>
        <v>small batch</v>
      </c>
      <c r="S2330" s="12">
        <f t="shared" si="183"/>
        <v>42139.781678240746</v>
      </c>
      <c r="T2330" s="12">
        <f t="shared" si="184"/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7">
        <f t="shared" si="180"/>
        <v>105.91999999999999</v>
      </c>
      <c r="P2331" s="8">
        <f>(E2331/L2331)</f>
        <v>211.84</v>
      </c>
      <c r="Q2331" t="str">
        <f t="shared" si="181"/>
        <v>food</v>
      </c>
      <c r="R2331" t="str">
        <f t="shared" si="182"/>
        <v>small batch</v>
      </c>
      <c r="S2331" s="12">
        <f t="shared" si="183"/>
        <v>41807.624374999999</v>
      </c>
      <c r="T2331" s="12">
        <f t="shared" si="184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">
        <f t="shared" si="180"/>
        <v>102.42285714285715</v>
      </c>
      <c r="P2332" s="8">
        <f>(E2332/L2332)</f>
        <v>219.92638036809817</v>
      </c>
      <c r="Q2332" t="str">
        <f t="shared" si="181"/>
        <v>food</v>
      </c>
      <c r="R2332" t="str">
        <f t="shared" si="182"/>
        <v>small batch</v>
      </c>
      <c r="S2332" s="12">
        <f t="shared" si="183"/>
        <v>42332.89980324074</v>
      </c>
      <c r="T2332" s="12">
        <f t="shared" si="184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7">
        <f t="shared" si="180"/>
        <v>144.31375</v>
      </c>
      <c r="P2333" s="8">
        <f>(E2333/L2333)</f>
        <v>40.795406360424032</v>
      </c>
      <c r="Q2333" t="str">
        <f t="shared" si="181"/>
        <v>food</v>
      </c>
      <c r="R2333" t="str">
        <f t="shared" si="182"/>
        <v>small batch</v>
      </c>
      <c r="S2333" s="12">
        <f t="shared" si="183"/>
        <v>41839.005671296298</v>
      </c>
      <c r="T2333" s="12">
        <f t="shared" si="184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7">
        <f t="shared" si="180"/>
        <v>106.30800000000001</v>
      </c>
      <c r="P2334" s="8">
        <f>(E2334/L2334)</f>
        <v>75.502840909090907</v>
      </c>
      <c r="Q2334" t="str">
        <f t="shared" si="181"/>
        <v>food</v>
      </c>
      <c r="R2334" t="str">
        <f t="shared" si="182"/>
        <v>small batch</v>
      </c>
      <c r="S2334" s="12">
        <f t="shared" si="183"/>
        <v>42011.628136574072</v>
      </c>
      <c r="T2334" s="12">
        <f t="shared" si="184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7">
        <f t="shared" si="180"/>
        <v>212.16666666666666</v>
      </c>
      <c r="P2335" s="8">
        <f>(E2335/L2335)</f>
        <v>13.542553191489361</v>
      </c>
      <c r="Q2335" t="str">
        <f t="shared" si="181"/>
        <v>food</v>
      </c>
      <c r="R2335" t="str">
        <f t="shared" si="182"/>
        <v>small batch</v>
      </c>
      <c r="S2335" s="12">
        <f t="shared" si="183"/>
        <v>41767.650347222225</v>
      </c>
      <c r="T2335" s="12">
        <f t="shared" si="184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7">
        <f t="shared" si="180"/>
        <v>101.95</v>
      </c>
      <c r="P2336" s="8">
        <f>(E2336/L2336)</f>
        <v>60.865671641791046</v>
      </c>
      <c r="Q2336" t="str">
        <f t="shared" si="181"/>
        <v>food</v>
      </c>
      <c r="R2336" t="str">
        <f t="shared" si="182"/>
        <v>small batch</v>
      </c>
      <c r="S2336" s="12">
        <f t="shared" si="183"/>
        <v>41918.670115740737</v>
      </c>
      <c r="T2336" s="12">
        <f t="shared" si="184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">
        <f t="shared" si="180"/>
        <v>102.27200000000001</v>
      </c>
      <c r="P2337" s="8">
        <f>(E2337/L2337)</f>
        <v>115.69230769230769</v>
      </c>
      <c r="Q2337" t="str">
        <f t="shared" si="181"/>
        <v>food</v>
      </c>
      <c r="R2337" t="str">
        <f t="shared" si="182"/>
        <v>small batch</v>
      </c>
      <c r="S2337" s="12">
        <f t="shared" si="183"/>
        <v>41771.572256944448</v>
      </c>
      <c r="T2337" s="12">
        <f t="shared" si="184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7">
        <f t="shared" si="180"/>
        <v>520.73254999999995</v>
      </c>
      <c r="P2338" s="8">
        <f>(E2338/L2338)</f>
        <v>48.104623556581984</v>
      </c>
      <c r="Q2338" t="str">
        <f t="shared" si="181"/>
        <v>food</v>
      </c>
      <c r="R2338" t="str">
        <f t="shared" si="182"/>
        <v>small batch</v>
      </c>
      <c r="S2338" s="12">
        <f t="shared" si="183"/>
        <v>41666.924710648149</v>
      </c>
      <c r="T2338" s="12">
        <f t="shared" si="184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7">
        <f t="shared" si="180"/>
        <v>110.65833333333333</v>
      </c>
      <c r="P2339" s="8">
        <f>(E2339/L2339)</f>
        <v>74.184357541899445</v>
      </c>
      <c r="Q2339" t="str">
        <f t="shared" si="181"/>
        <v>food</v>
      </c>
      <c r="R2339" t="str">
        <f t="shared" si="182"/>
        <v>small batch</v>
      </c>
      <c r="S2339" s="12">
        <f t="shared" si="183"/>
        <v>41786.640543981484</v>
      </c>
      <c r="T2339" s="12">
        <f t="shared" si="184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7">
        <f t="shared" si="180"/>
        <v>101.14333333333335</v>
      </c>
      <c r="P2340" s="8">
        <f>(E2340/L2340)</f>
        <v>123.34552845528455</v>
      </c>
      <c r="Q2340" t="str">
        <f t="shared" si="181"/>
        <v>food</v>
      </c>
      <c r="R2340" t="str">
        <f t="shared" si="182"/>
        <v>small batch</v>
      </c>
      <c r="S2340" s="12">
        <f t="shared" si="183"/>
        <v>41789.896805555552</v>
      </c>
      <c r="T2340" s="12">
        <f t="shared" si="184"/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7">
        <f t="shared" si="180"/>
        <v>294.20799999999997</v>
      </c>
      <c r="P2341" s="8">
        <f>(E2341/L2341)</f>
        <v>66.623188405797094</v>
      </c>
      <c r="Q2341" t="str">
        <f t="shared" si="181"/>
        <v>food</v>
      </c>
      <c r="R2341" t="str">
        <f t="shared" si="182"/>
        <v>small batch</v>
      </c>
      <c r="S2341" s="12">
        <f t="shared" si="183"/>
        <v>42692.79987268518</v>
      </c>
      <c r="T2341" s="12">
        <f t="shared" si="184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7">
        <f t="shared" si="180"/>
        <v>105.77749999999999</v>
      </c>
      <c r="P2342" s="8">
        <f>(E2342/L2342)</f>
        <v>104.99007444168734</v>
      </c>
      <c r="Q2342" t="str">
        <f t="shared" si="181"/>
        <v>food</v>
      </c>
      <c r="R2342" t="str">
        <f t="shared" si="182"/>
        <v>small batch</v>
      </c>
      <c r="S2342" s="12">
        <f t="shared" si="183"/>
        <v>42643.642800925925</v>
      </c>
      <c r="T2342" s="12">
        <f t="shared" si="184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7">
        <f t="shared" si="180"/>
        <v>0</v>
      </c>
      <c r="P2343" s="8" t="e">
        <f>(E2343/L2343)</f>
        <v>#DIV/0!</v>
      </c>
      <c r="Q2343" t="str">
        <f t="shared" si="181"/>
        <v>technology</v>
      </c>
      <c r="R2343" t="str">
        <f t="shared" si="182"/>
        <v>web</v>
      </c>
      <c r="S2343" s="12">
        <f t="shared" si="183"/>
        <v>42167.813703703709</v>
      </c>
      <c r="T2343" s="12">
        <f t="shared" si="184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7">
        <f t="shared" si="180"/>
        <v>0</v>
      </c>
      <c r="P2344" s="8" t="e">
        <f>(E2344/L2344)</f>
        <v>#DIV/0!</v>
      </c>
      <c r="Q2344" t="str">
        <f t="shared" si="181"/>
        <v>technology</v>
      </c>
      <c r="R2344" t="str">
        <f t="shared" si="182"/>
        <v>web</v>
      </c>
      <c r="S2344" s="12">
        <f t="shared" si="183"/>
        <v>41897.702199074076</v>
      </c>
      <c r="T2344" s="12">
        <f t="shared" si="184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7">
        <f t="shared" si="180"/>
        <v>3</v>
      </c>
      <c r="P2345" s="8">
        <f>(E2345/L2345)</f>
        <v>300</v>
      </c>
      <c r="Q2345" t="str">
        <f t="shared" si="181"/>
        <v>technology</v>
      </c>
      <c r="R2345" t="str">
        <f t="shared" si="182"/>
        <v>web</v>
      </c>
      <c r="S2345" s="12">
        <f t="shared" si="183"/>
        <v>42327.825289351851</v>
      </c>
      <c r="T2345" s="12">
        <f t="shared" si="184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7">
        <f t="shared" si="180"/>
        <v>0.1</v>
      </c>
      <c r="P2346" s="8">
        <f>(E2346/L2346)</f>
        <v>1</v>
      </c>
      <c r="Q2346" t="str">
        <f t="shared" si="181"/>
        <v>technology</v>
      </c>
      <c r="R2346" t="str">
        <f t="shared" si="182"/>
        <v>web</v>
      </c>
      <c r="S2346" s="12">
        <f t="shared" si="183"/>
        <v>42515.727650462963</v>
      </c>
      <c r="T2346" s="12">
        <f t="shared" si="184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7">
        <f t="shared" si="180"/>
        <v>0</v>
      </c>
      <c r="P2347" s="8" t="e">
        <f>(E2347/L2347)</f>
        <v>#DIV/0!</v>
      </c>
      <c r="Q2347" t="str">
        <f t="shared" si="181"/>
        <v>technology</v>
      </c>
      <c r="R2347" t="str">
        <f t="shared" si="182"/>
        <v>web</v>
      </c>
      <c r="S2347" s="12">
        <f t="shared" si="183"/>
        <v>42060.001805555556</v>
      </c>
      <c r="T2347" s="12">
        <f t="shared" si="184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7">
        <f t="shared" si="180"/>
        <v>6.5000000000000002E-2</v>
      </c>
      <c r="P2348" s="8">
        <f>(E2348/L2348)</f>
        <v>13</v>
      </c>
      <c r="Q2348" t="str">
        <f t="shared" si="181"/>
        <v>technology</v>
      </c>
      <c r="R2348" t="str">
        <f t="shared" si="182"/>
        <v>web</v>
      </c>
      <c r="S2348" s="12">
        <f t="shared" si="183"/>
        <v>42615.79896990741</v>
      </c>
      <c r="T2348" s="12">
        <f t="shared" si="184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7">
        <f t="shared" si="180"/>
        <v>1.5</v>
      </c>
      <c r="P2349" s="8">
        <f>(E2349/L2349)</f>
        <v>15</v>
      </c>
      <c r="Q2349" t="str">
        <f t="shared" si="181"/>
        <v>technology</v>
      </c>
      <c r="R2349" t="str">
        <f t="shared" si="182"/>
        <v>web</v>
      </c>
      <c r="S2349" s="12">
        <f t="shared" si="183"/>
        <v>42577.607361111113</v>
      </c>
      <c r="T2349" s="12">
        <f t="shared" si="184"/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7">
        <f t="shared" si="180"/>
        <v>0.38571428571428573</v>
      </c>
      <c r="P2350" s="8">
        <f>(E2350/L2350)</f>
        <v>54</v>
      </c>
      <c r="Q2350" t="str">
        <f t="shared" si="181"/>
        <v>technology</v>
      </c>
      <c r="R2350" t="str">
        <f t="shared" si="182"/>
        <v>web</v>
      </c>
      <c r="S2350" s="12">
        <f t="shared" si="183"/>
        <v>42360.932152777779</v>
      </c>
      <c r="T2350" s="12">
        <f t="shared" si="184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7">
        <f t="shared" si="180"/>
        <v>0</v>
      </c>
      <c r="P2351" s="8" t="e">
        <f>(E2351/L2351)</f>
        <v>#DIV/0!</v>
      </c>
      <c r="Q2351" t="str">
        <f t="shared" si="181"/>
        <v>technology</v>
      </c>
      <c r="R2351" t="str">
        <f t="shared" si="182"/>
        <v>web</v>
      </c>
      <c r="S2351" s="12">
        <f t="shared" si="183"/>
        <v>42198.775787037041</v>
      </c>
      <c r="T2351" s="12">
        <f t="shared" si="184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7">
        <f t="shared" si="180"/>
        <v>0</v>
      </c>
      <c r="P2352" s="8" t="e">
        <f>(E2352/L2352)</f>
        <v>#DIV/0!</v>
      </c>
      <c r="Q2352" t="str">
        <f t="shared" si="181"/>
        <v>technology</v>
      </c>
      <c r="R2352" t="str">
        <f t="shared" si="182"/>
        <v>web</v>
      </c>
      <c r="S2352" s="12">
        <f t="shared" si="183"/>
        <v>42708.842245370368</v>
      </c>
      <c r="T2352" s="12">
        <f t="shared" si="184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7">
        <f t="shared" si="180"/>
        <v>0.5714285714285714</v>
      </c>
      <c r="P2353" s="8">
        <f>(E2353/L2353)</f>
        <v>15.428571428571429</v>
      </c>
      <c r="Q2353" t="str">
        <f t="shared" si="181"/>
        <v>technology</v>
      </c>
      <c r="R2353" t="str">
        <f t="shared" si="182"/>
        <v>web</v>
      </c>
      <c r="S2353" s="12">
        <f t="shared" si="183"/>
        <v>42094.101145833338</v>
      </c>
      <c r="T2353" s="12">
        <f t="shared" si="184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7">
        <f t="shared" si="180"/>
        <v>0</v>
      </c>
      <c r="P2354" s="8" t="e">
        <f>(E2354/L2354)</f>
        <v>#DIV/0!</v>
      </c>
      <c r="Q2354" t="str">
        <f t="shared" si="181"/>
        <v>technology</v>
      </c>
      <c r="R2354" t="str">
        <f t="shared" si="182"/>
        <v>web</v>
      </c>
      <c r="S2354" s="12">
        <f t="shared" si="183"/>
        <v>42101.633703703701</v>
      </c>
      <c r="T2354" s="12">
        <f t="shared" si="184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7">
        <f t="shared" si="180"/>
        <v>0</v>
      </c>
      <c r="P2355" s="8" t="e">
        <f>(E2355/L2355)</f>
        <v>#DIV/0!</v>
      </c>
      <c r="Q2355" t="str">
        <f t="shared" si="181"/>
        <v>technology</v>
      </c>
      <c r="R2355" t="str">
        <f t="shared" si="182"/>
        <v>web</v>
      </c>
      <c r="S2355" s="12">
        <f t="shared" si="183"/>
        <v>42103.676180555558</v>
      </c>
      <c r="T2355" s="12">
        <f t="shared" si="184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7">
        <f t="shared" si="180"/>
        <v>7.1428571428571425E-2</v>
      </c>
      <c r="P2356" s="8">
        <f>(E2356/L2356)</f>
        <v>25</v>
      </c>
      <c r="Q2356" t="str">
        <f t="shared" si="181"/>
        <v>technology</v>
      </c>
      <c r="R2356" t="str">
        <f t="shared" si="182"/>
        <v>web</v>
      </c>
      <c r="S2356" s="12">
        <f t="shared" si="183"/>
        <v>41954.722916666666</v>
      </c>
      <c r="T2356" s="12">
        <f t="shared" si="184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7">
        <f t="shared" si="180"/>
        <v>0.6875</v>
      </c>
      <c r="P2357" s="8">
        <f>(E2357/L2357)</f>
        <v>27.5</v>
      </c>
      <c r="Q2357" t="str">
        <f t="shared" si="181"/>
        <v>technology</v>
      </c>
      <c r="R2357" t="str">
        <f t="shared" si="182"/>
        <v>web</v>
      </c>
      <c r="S2357" s="12">
        <f t="shared" si="183"/>
        <v>42096.918240740735</v>
      </c>
      <c r="T2357" s="12">
        <f t="shared" si="184"/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7">
        <f t="shared" si="180"/>
        <v>0</v>
      </c>
      <c r="P2358" s="8" t="e">
        <f>(E2358/L2358)</f>
        <v>#DIV/0!</v>
      </c>
      <c r="Q2358" t="str">
        <f t="shared" si="181"/>
        <v>technology</v>
      </c>
      <c r="R2358" t="str">
        <f t="shared" si="182"/>
        <v>web</v>
      </c>
      <c r="S2358" s="12">
        <f t="shared" si="183"/>
        <v>42130.78361111111</v>
      </c>
      <c r="T2358" s="12">
        <f t="shared" si="184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7">
        <f t="shared" si="180"/>
        <v>0</v>
      </c>
      <c r="P2359" s="8" t="e">
        <f>(E2359/L2359)</f>
        <v>#DIV/0!</v>
      </c>
      <c r="Q2359" t="str">
        <f t="shared" si="181"/>
        <v>technology</v>
      </c>
      <c r="R2359" t="str">
        <f t="shared" si="182"/>
        <v>web</v>
      </c>
      <c r="S2359" s="12">
        <f t="shared" si="183"/>
        <v>42264.620115740734</v>
      </c>
      <c r="T2359" s="12">
        <f t="shared" si="184"/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7">
        <f t="shared" si="180"/>
        <v>0</v>
      </c>
      <c r="P2360" s="8" t="e">
        <f>(E2360/L2360)</f>
        <v>#DIV/0!</v>
      </c>
      <c r="Q2360" t="str">
        <f t="shared" si="181"/>
        <v>technology</v>
      </c>
      <c r="R2360" t="str">
        <f t="shared" si="182"/>
        <v>web</v>
      </c>
      <c r="S2360" s="12">
        <f t="shared" si="183"/>
        <v>41978.930972222224</v>
      </c>
      <c r="T2360" s="12">
        <f t="shared" si="184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7">
        <f t="shared" si="180"/>
        <v>14.680000000000001</v>
      </c>
      <c r="P2361" s="8">
        <f>(E2361/L2361)</f>
        <v>367</v>
      </c>
      <c r="Q2361" t="str">
        <f t="shared" si="181"/>
        <v>technology</v>
      </c>
      <c r="R2361" t="str">
        <f t="shared" si="182"/>
        <v>web</v>
      </c>
      <c r="S2361" s="12">
        <f t="shared" si="183"/>
        <v>42159.649583333332</v>
      </c>
      <c r="T2361" s="12">
        <f t="shared" si="184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7">
        <f t="shared" si="180"/>
        <v>0.04</v>
      </c>
      <c r="P2362" s="8">
        <f>(E2362/L2362)</f>
        <v>2</v>
      </c>
      <c r="Q2362" t="str">
        <f t="shared" si="181"/>
        <v>technology</v>
      </c>
      <c r="R2362" t="str">
        <f t="shared" si="182"/>
        <v>web</v>
      </c>
      <c r="S2362" s="12">
        <f t="shared" si="183"/>
        <v>42377.70694444445</v>
      </c>
      <c r="T2362" s="12">
        <f t="shared" si="184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7">
        <f t="shared" si="180"/>
        <v>0</v>
      </c>
      <c r="P2363" s="8" t="e">
        <f>(E2363/L2363)</f>
        <v>#DIV/0!</v>
      </c>
      <c r="Q2363" t="str">
        <f t="shared" si="181"/>
        <v>technology</v>
      </c>
      <c r="R2363" t="str">
        <f t="shared" si="182"/>
        <v>web</v>
      </c>
      <c r="S2363" s="12">
        <f t="shared" si="183"/>
        <v>42466.858888888892</v>
      </c>
      <c r="T2363" s="12">
        <f t="shared" si="184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7">
        <f t="shared" si="180"/>
        <v>28.571428571428569</v>
      </c>
      <c r="P2364" s="8">
        <f>(E2364/L2364)</f>
        <v>60</v>
      </c>
      <c r="Q2364" t="str">
        <f t="shared" si="181"/>
        <v>technology</v>
      </c>
      <c r="R2364" t="str">
        <f t="shared" si="182"/>
        <v>web</v>
      </c>
      <c r="S2364" s="12">
        <f t="shared" si="183"/>
        <v>41954.688310185185</v>
      </c>
      <c r="T2364" s="12">
        <f t="shared" si="184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7">
        <f t="shared" si="180"/>
        <v>0</v>
      </c>
      <c r="P2365" s="8" t="e">
        <f>(E2365/L2365)</f>
        <v>#DIV/0!</v>
      </c>
      <c r="Q2365" t="str">
        <f t="shared" si="181"/>
        <v>technology</v>
      </c>
      <c r="R2365" t="str">
        <f t="shared" si="182"/>
        <v>web</v>
      </c>
      <c r="S2365" s="12">
        <f t="shared" si="183"/>
        <v>42322.011574074073</v>
      </c>
      <c r="T2365" s="12">
        <f t="shared" si="184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7">
        <f t="shared" si="180"/>
        <v>0</v>
      </c>
      <c r="P2366" s="8" t="e">
        <f>(E2366/L2366)</f>
        <v>#DIV/0!</v>
      </c>
      <c r="Q2366" t="str">
        <f t="shared" si="181"/>
        <v>technology</v>
      </c>
      <c r="R2366" t="str">
        <f t="shared" si="182"/>
        <v>web</v>
      </c>
      <c r="S2366" s="12">
        <f t="shared" si="183"/>
        <v>42248.934675925921</v>
      </c>
      <c r="T2366" s="12">
        <f t="shared" si="184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7">
        <f t="shared" si="180"/>
        <v>0</v>
      </c>
      <c r="P2367" s="8" t="e">
        <f>(E2367/L2367)</f>
        <v>#DIV/0!</v>
      </c>
      <c r="Q2367" t="str">
        <f t="shared" si="181"/>
        <v>technology</v>
      </c>
      <c r="R2367" t="str">
        <f t="shared" si="182"/>
        <v>web</v>
      </c>
      <c r="S2367" s="12">
        <f t="shared" si="183"/>
        <v>42346.736400462964</v>
      </c>
      <c r="T2367" s="12">
        <f t="shared" si="184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7">
        <f t="shared" si="180"/>
        <v>10.52</v>
      </c>
      <c r="P2368" s="8">
        <f>(E2368/L2368)</f>
        <v>97.407407407407405</v>
      </c>
      <c r="Q2368" t="str">
        <f t="shared" si="181"/>
        <v>technology</v>
      </c>
      <c r="R2368" t="str">
        <f t="shared" si="182"/>
        <v>web</v>
      </c>
      <c r="S2368" s="12">
        <f t="shared" si="183"/>
        <v>42268.531631944439</v>
      </c>
      <c r="T2368" s="12">
        <f t="shared" si="184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7">
        <f t="shared" si="180"/>
        <v>1.34</v>
      </c>
      <c r="P2369" s="8">
        <f>(E2369/L2369)</f>
        <v>47.857142857142854</v>
      </c>
      <c r="Q2369" t="str">
        <f t="shared" si="181"/>
        <v>technology</v>
      </c>
      <c r="R2369" t="str">
        <f t="shared" si="182"/>
        <v>web</v>
      </c>
      <c r="S2369" s="12">
        <f t="shared" si="183"/>
        <v>42425.970092592594</v>
      </c>
      <c r="T2369" s="12">
        <f t="shared" si="184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7">
        <f t="shared" si="180"/>
        <v>0.25</v>
      </c>
      <c r="P2370" s="8">
        <f>(E2370/L2370)</f>
        <v>50</v>
      </c>
      <c r="Q2370" t="str">
        <f t="shared" si="181"/>
        <v>technology</v>
      </c>
      <c r="R2370" t="str">
        <f t="shared" si="182"/>
        <v>web</v>
      </c>
      <c r="S2370" s="12">
        <f t="shared" si="183"/>
        <v>42063.721817129626</v>
      </c>
      <c r="T2370" s="12">
        <f t="shared" si="184"/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7">
        <f t="shared" ref="O2371:O2434" si="185">((E2371/D2371)*100)</f>
        <v>0</v>
      </c>
      <c r="P2371" s="8" t="e">
        <f>(E2371/L2371)</f>
        <v>#DIV/0!</v>
      </c>
      <c r="Q2371" t="str">
        <f t="shared" ref="Q2371:Q2434" si="186">LEFT(N2371,FIND("/",N2371)-1)</f>
        <v>technology</v>
      </c>
      <c r="R2371" t="str">
        <f t="shared" ref="R2371:R2434" si="187">RIGHT(N2371,LEN(N2371)-FIND("/",N2371))</f>
        <v>web</v>
      </c>
      <c r="S2371" s="12">
        <f t="shared" ref="S2371:S2434" si="188">(((J2371/60)/60)/24)+DATE(1970,1,1)</f>
        <v>42380.812627314815</v>
      </c>
      <c r="T2371" s="12">
        <f t="shared" ref="T2371:T2434" si="189">(((I2371/60)/60)/24)+DATE(1970,1,1)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7">
        <f t="shared" si="185"/>
        <v>0.32800000000000001</v>
      </c>
      <c r="P2372" s="8">
        <f>(E2372/L2372)</f>
        <v>20.5</v>
      </c>
      <c r="Q2372" t="str">
        <f t="shared" si="186"/>
        <v>technology</v>
      </c>
      <c r="R2372" t="str">
        <f t="shared" si="187"/>
        <v>web</v>
      </c>
      <c r="S2372" s="12">
        <f t="shared" si="188"/>
        <v>41961.18913194444</v>
      </c>
      <c r="T2372" s="12">
        <f t="shared" si="189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7">
        <f t="shared" si="185"/>
        <v>0</v>
      </c>
      <c r="P2373" s="8" t="e">
        <f>(E2373/L2373)</f>
        <v>#DIV/0!</v>
      </c>
      <c r="Q2373" t="str">
        <f t="shared" si="186"/>
        <v>technology</v>
      </c>
      <c r="R2373" t="str">
        <f t="shared" si="187"/>
        <v>web</v>
      </c>
      <c r="S2373" s="12">
        <f t="shared" si="188"/>
        <v>42150.777731481481</v>
      </c>
      <c r="T2373" s="12">
        <f t="shared" si="189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7">
        <f t="shared" si="185"/>
        <v>3.2727272727272729</v>
      </c>
      <c r="P2374" s="8">
        <f>(E2374/L2374)</f>
        <v>30</v>
      </c>
      <c r="Q2374" t="str">
        <f t="shared" si="186"/>
        <v>technology</v>
      </c>
      <c r="R2374" t="str">
        <f t="shared" si="187"/>
        <v>web</v>
      </c>
      <c r="S2374" s="12">
        <f t="shared" si="188"/>
        <v>42088.069108796291</v>
      </c>
      <c r="T2374" s="12">
        <f t="shared" si="189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7">
        <f t="shared" si="185"/>
        <v>5.8823529411764705E-3</v>
      </c>
      <c r="P2375" s="8">
        <f>(E2375/L2375)</f>
        <v>50</v>
      </c>
      <c r="Q2375" t="str">
        <f t="shared" si="186"/>
        <v>technology</v>
      </c>
      <c r="R2375" t="str">
        <f t="shared" si="187"/>
        <v>web</v>
      </c>
      <c r="S2375" s="12">
        <f t="shared" si="188"/>
        <v>42215.662314814821</v>
      </c>
      <c r="T2375" s="12">
        <f t="shared" si="189"/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7">
        <f t="shared" si="185"/>
        <v>4.5454545454545456E-2</v>
      </c>
      <c r="P2376" s="8">
        <f>(E2376/L2376)</f>
        <v>10</v>
      </c>
      <c r="Q2376" t="str">
        <f t="shared" si="186"/>
        <v>technology</v>
      </c>
      <c r="R2376" t="str">
        <f t="shared" si="187"/>
        <v>web</v>
      </c>
      <c r="S2376" s="12">
        <f t="shared" si="188"/>
        <v>42017.843287037031</v>
      </c>
      <c r="T2376" s="12">
        <f t="shared" si="189"/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7">
        <f t="shared" si="185"/>
        <v>0</v>
      </c>
      <c r="P2377" s="8" t="e">
        <f>(E2377/L2377)</f>
        <v>#DIV/0!</v>
      </c>
      <c r="Q2377" t="str">
        <f t="shared" si="186"/>
        <v>technology</v>
      </c>
      <c r="R2377" t="str">
        <f t="shared" si="187"/>
        <v>web</v>
      </c>
      <c r="S2377" s="12">
        <f t="shared" si="188"/>
        <v>42592.836076388892</v>
      </c>
      <c r="T2377" s="12">
        <f t="shared" si="189"/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7">
        <f t="shared" si="185"/>
        <v>10.877666666666666</v>
      </c>
      <c r="P2378" s="8">
        <f>(E2378/L2378)</f>
        <v>81.582499999999996</v>
      </c>
      <c r="Q2378" t="str">
        <f t="shared" si="186"/>
        <v>technology</v>
      </c>
      <c r="R2378" t="str">
        <f t="shared" si="187"/>
        <v>web</v>
      </c>
      <c r="S2378" s="12">
        <f t="shared" si="188"/>
        <v>42318.925532407404</v>
      </c>
      <c r="T2378" s="12">
        <f t="shared" si="189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7">
        <f t="shared" si="185"/>
        <v>0</v>
      </c>
      <c r="P2379" s="8" t="e">
        <f>(E2379/L2379)</f>
        <v>#DIV/0!</v>
      </c>
      <c r="Q2379" t="str">
        <f t="shared" si="186"/>
        <v>technology</v>
      </c>
      <c r="R2379" t="str">
        <f t="shared" si="187"/>
        <v>web</v>
      </c>
      <c r="S2379" s="12">
        <f t="shared" si="188"/>
        <v>42669.870173611111</v>
      </c>
      <c r="T2379" s="12">
        <f t="shared" si="189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7">
        <f t="shared" si="185"/>
        <v>0</v>
      </c>
      <c r="P2380" s="8" t="e">
        <f>(E2380/L2380)</f>
        <v>#DIV/0!</v>
      </c>
      <c r="Q2380" t="str">
        <f t="shared" si="186"/>
        <v>technology</v>
      </c>
      <c r="R2380" t="str">
        <f t="shared" si="187"/>
        <v>web</v>
      </c>
      <c r="S2380" s="12">
        <f t="shared" si="188"/>
        <v>42213.013078703705</v>
      </c>
      <c r="T2380" s="12">
        <f t="shared" si="189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7">
        <f t="shared" si="185"/>
        <v>0</v>
      </c>
      <c r="P2381" s="8" t="e">
        <f>(E2381/L2381)</f>
        <v>#DIV/0!</v>
      </c>
      <c r="Q2381" t="str">
        <f t="shared" si="186"/>
        <v>technology</v>
      </c>
      <c r="R2381" t="str">
        <f t="shared" si="187"/>
        <v>web</v>
      </c>
      <c r="S2381" s="12">
        <f t="shared" si="188"/>
        <v>42237.016388888893</v>
      </c>
      <c r="T2381" s="12">
        <f t="shared" si="189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7">
        <f t="shared" si="185"/>
        <v>0.36666666666666664</v>
      </c>
      <c r="P2382" s="8">
        <f>(E2382/L2382)</f>
        <v>18.333333333333332</v>
      </c>
      <c r="Q2382" t="str">
        <f t="shared" si="186"/>
        <v>technology</v>
      </c>
      <c r="R2382" t="str">
        <f t="shared" si="187"/>
        <v>web</v>
      </c>
      <c r="S2382" s="12">
        <f t="shared" si="188"/>
        <v>42248.793310185181</v>
      </c>
      <c r="T2382" s="12">
        <f t="shared" si="189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7">
        <f t="shared" si="185"/>
        <v>1.8193398957730169</v>
      </c>
      <c r="P2383" s="8">
        <f>(E2383/L2383)</f>
        <v>224.42857142857142</v>
      </c>
      <c r="Q2383" t="str">
        <f t="shared" si="186"/>
        <v>technology</v>
      </c>
      <c r="R2383" t="str">
        <f t="shared" si="187"/>
        <v>web</v>
      </c>
      <c r="S2383" s="12">
        <f t="shared" si="188"/>
        <v>42074.935740740737</v>
      </c>
      <c r="T2383" s="12">
        <f t="shared" si="189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7">
        <f t="shared" si="185"/>
        <v>2.5</v>
      </c>
      <c r="P2384" s="8">
        <f>(E2384/L2384)</f>
        <v>37.5</v>
      </c>
      <c r="Q2384" t="str">
        <f t="shared" si="186"/>
        <v>technology</v>
      </c>
      <c r="R2384" t="str">
        <f t="shared" si="187"/>
        <v>web</v>
      </c>
      <c r="S2384" s="12">
        <f t="shared" si="188"/>
        <v>42195.187534722223</v>
      </c>
      <c r="T2384" s="12">
        <f t="shared" si="189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7">
        <f t="shared" si="185"/>
        <v>4.3499999999999996</v>
      </c>
      <c r="P2385" s="8">
        <f>(E2385/L2385)</f>
        <v>145</v>
      </c>
      <c r="Q2385" t="str">
        <f t="shared" si="186"/>
        <v>technology</v>
      </c>
      <c r="R2385" t="str">
        <f t="shared" si="187"/>
        <v>web</v>
      </c>
      <c r="S2385" s="12">
        <f t="shared" si="188"/>
        <v>42027.056793981479</v>
      </c>
      <c r="T2385" s="12">
        <f t="shared" si="189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7">
        <f t="shared" si="185"/>
        <v>0.8</v>
      </c>
      <c r="P2386" s="8">
        <f>(E2386/L2386)</f>
        <v>1</v>
      </c>
      <c r="Q2386" t="str">
        <f t="shared" si="186"/>
        <v>technology</v>
      </c>
      <c r="R2386" t="str">
        <f t="shared" si="187"/>
        <v>web</v>
      </c>
      <c r="S2386" s="12">
        <f t="shared" si="188"/>
        <v>41927.067627314813</v>
      </c>
      <c r="T2386" s="12">
        <f t="shared" si="189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7">
        <f t="shared" si="185"/>
        <v>1.2123076923076923</v>
      </c>
      <c r="P2387" s="8">
        <f>(E2387/L2387)</f>
        <v>112.57142857142857</v>
      </c>
      <c r="Q2387" t="str">
        <f t="shared" si="186"/>
        <v>technology</v>
      </c>
      <c r="R2387" t="str">
        <f t="shared" si="187"/>
        <v>web</v>
      </c>
      <c r="S2387" s="12">
        <f t="shared" si="188"/>
        <v>42191.70175925926</v>
      </c>
      <c r="T2387" s="12">
        <f t="shared" si="189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7">
        <f t="shared" si="185"/>
        <v>0</v>
      </c>
      <c r="P2388" s="8" t="e">
        <f>(E2388/L2388)</f>
        <v>#DIV/0!</v>
      </c>
      <c r="Q2388" t="str">
        <f t="shared" si="186"/>
        <v>technology</v>
      </c>
      <c r="R2388" t="str">
        <f t="shared" si="187"/>
        <v>web</v>
      </c>
      <c r="S2388" s="12">
        <f t="shared" si="188"/>
        <v>41954.838240740741</v>
      </c>
      <c r="T2388" s="12">
        <f t="shared" si="189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7">
        <f t="shared" si="185"/>
        <v>0.68399999999999994</v>
      </c>
      <c r="P2389" s="8">
        <f>(E2389/L2389)</f>
        <v>342</v>
      </c>
      <c r="Q2389" t="str">
        <f t="shared" si="186"/>
        <v>technology</v>
      </c>
      <c r="R2389" t="str">
        <f t="shared" si="187"/>
        <v>web</v>
      </c>
      <c r="S2389" s="12">
        <f t="shared" si="188"/>
        <v>42528.626620370371</v>
      </c>
      <c r="T2389" s="12">
        <f t="shared" si="189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7">
        <f t="shared" si="185"/>
        <v>1.2513513513513512</v>
      </c>
      <c r="P2390" s="8">
        <f>(E2390/L2390)</f>
        <v>57.875</v>
      </c>
      <c r="Q2390" t="str">
        <f t="shared" si="186"/>
        <v>technology</v>
      </c>
      <c r="R2390" t="str">
        <f t="shared" si="187"/>
        <v>web</v>
      </c>
      <c r="S2390" s="12">
        <f t="shared" si="188"/>
        <v>41989.853692129633</v>
      </c>
      <c r="T2390" s="12">
        <f t="shared" si="189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7">
        <f t="shared" si="185"/>
        <v>0.1875</v>
      </c>
      <c r="P2391" s="8">
        <f>(E2391/L2391)</f>
        <v>30</v>
      </c>
      <c r="Q2391" t="str">
        <f t="shared" si="186"/>
        <v>technology</v>
      </c>
      <c r="R2391" t="str">
        <f t="shared" si="187"/>
        <v>web</v>
      </c>
      <c r="S2391" s="12">
        <f t="shared" si="188"/>
        <v>42179.653379629628</v>
      </c>
      <c r="T2391" s="12">
        <f t="shared" si="189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7">
        <f t="shared" si="185"/>
        <v>0</v>
      </c>
      <c r="P2392" s="8" t="e">
        <f>(E2392/L2392)</f>
        <v>#DIV/0!</v>
      </c>
      <c r="Q2392" t="str">
        <f t="shared" si="186"/>
        <v>technology</v>
      </c>
      <c r="R2392" t="str">
        <f t="shared" si="187"/>
        <v>web</v>
      </c>
      <c r="S2392" s="12">
        <f t="shared" si="188"/>
        <v>41968.262314814812</v>
      </c>
      <c r="T2392" s="12">
        <f t="shared" si="189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7">
        <f t="shared" si="185"/>
        <v>0.125</v>
      </c>
      <c r="P2393" s="8">
        <f>(E2393/L2393)</f>
        <v>25</v>
      </c>
      <c r="Q2393" t="str">
        <f t="shared" si="186"/>
        <v>technology</v>
      </c>
      <c r="R2393" t="str">
        <f t="shared" si="187"/>
        <v>web</v>
      </c>
      <c r="S2393" s="12">
        <f t="shared" si="188"/>
        <v>42064.794490740736</v>
      </c>
      <c r="T2393" s="12">
        <f t="shared" si="189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7">
        <f t="shared" si="185"/>
        <v>0</v>
      </c>
      <c r="P2394" s="8" t="e">
        <f>(E2394/L2394)</f>
        <v>#DIV/0!</v>
      </c>
      <c r="Q2394" t="str">
        <f t="shared" si="186"/>
        <v>technology</v>
      </c>
      <c r="R2394" t="str">
        <f t="shared" si="187"/>
        <v>web</v>
      </c>
      <c r="S2394" s="12">
        <f t="shared" si="188"/>
        <v>42276.120636574073</v>
      </c>
      <c r="T2394" s="12">
        <f t="shared" si="189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7">
        <f t="shared" si="185"/>
        <v>0.05</v>
      </c>
      <c r="P2395" s="8">
        <f>(E2395/L2395)</f>
        <v>50</v>
      </c>
      <c r="Q2395" t="str">
        <f t="shared" si="186"/>
        <v>technology</v>
      </c>
      <c r="R2395" t="str">
        <f t="shared" si="187"/>
        <v>web</v>
      </c>
      <c r="S2395" s="12">
        <f t="shared" si="188"/>
        <v>42194.648344907408</v>
      </c>
      <c r="T2395" s="12">
        <f t="shared" si="189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7">
        <f t="shared" si="185"/>
        <v>0.06</v>
      </c>
      <c r="P2396" s="8">
        <f>(E2396/L2396)</f>
        <v>1.5</v>
      </c>
      <c r="Q2396" t="str">
        <f t="shared" si="186"/>
        <v>technology</v>
      </c>
      <c r="R2396" t="str">
        <f t="shared" si="187"/>
        <v>web</v>
      </c>
      <c r="S2396" s="12">
        <f t="shared" si="188"/>
        <v>42031.362187499995</v>
      </c>
      <c r="T2396" s="12">
        <f t="shared" si="189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7">
        <f t="shared" si="185"/>
        <v>0</v>
      </c>
      <c r="P2397" s="8" t="e">
        <f>(E2397/L2397)</f>
        <v>#DIV/0!</v>
      </c>
      <c r="Q2397" t="str">
        <f t="shared" si="186"/>
        <v>technology</v>
      </c>
      <c r="R2397" t="str">
        <f t="shared" si="187"/>
        <v>web</v>
      </c>
      <c r="S2397" s="12">
        <f t="shared" si="188"/>
        <v>42717.121377314819</v>
      </c>
      <c r="T2397" s="12">
        <f t="shared" si="189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7">
        <f t="shared" si="185"/>
        <v>0.2</v>
      </c>
      <c r="P2398" s="8">
        <f>(E2398/L2398)</f>
        <v>10</v>
      </c>
      <c r="Q2398" t="str">
        <f t="shared" si="186"/>
        <v>technology</v>
      </c>
      <c r="R2398" t="str">
        <f t="shared" si="187"/>
        <v>web</v>
      </c>
      <c r="S2398" s="12">
        <f t="shared" si="188"/>
        <v>42262.849050925928</v>
      </c>
      <c r="T2398" s="12">
        <f t="shared" si="189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7">
        <f t="shared" si="185"/>
        <v>0</v>
      </c>
      <c r="P2399" s="8" t="e">
        <f>(E2399/L2399)</f>
        <v>#DIV/0!</v>
      </c>
      <c r="Q2399" t="str">
        <f t="shared" si="186"/>
        <v>technology</v>
      </c>
      <c r="R2399" t="str">
        <f t="shared" si="187"/>
        <v>web</v>
      </c>
      <c r="S2399" s="12">
        <f t="shared" si="188"/>
        <v>41976.88490740741</v>
      </c>
      <c r="T2399" s="12">
        <f t="shared" si="189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7">
        <f t="shared" si="185"/>
        <v>0</v>
      </c>
      <c r="P2400" s="8" t="e">
        <f>(E2400/L2400)</f>
        <v>#DIV/0!</v>
      </c>
      <c r="Q2400" t="str">
        <f t="shared" si="186"/>
        <v>technology</v>
      </c>
      <c r="R2400" t="str">
        <f t="shared" si="187"/>
        <v>web</v>
      </c>
      <c r="S2400" s="12">
        <f t="shared" si="188"/>
        <v>42157.916481481487</v>
      </c>
      <c r="T2400" s="12">
        <f t="shared" si="189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7">
        <f t="shared" si="185"/>
        <v>0</v>
      </c>
      <c r="P2401" s="8" t="e">
        <f>(E2401/L2401)</f>
        <v>#DIV/0!</v>
      </c>
      <c r="Q2401" t="str">
        <f t="shared" si="186"/>
        <v>technology</v>
      </c>
      <c r="R2401" t="str">
        <f t="shared" si="187"/>
        <v>web</v>
      </c>
      <c r="S2401" s="12">
        <f t="shared" si="188"/>
        <v>41956.853078703702</v>
      </c>
      <c r="T2401" s="12">
        <f t="shared" si="189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7">
        <f t="shared" si="185"/>
        <v>0</v>
      </c>
      <c r="P2402" s="8" t="e">
        <f>(E2402/L2402)</f>
        <v>#DIV/0!</v>
      </c>
      <c r="Q2402" t="str">
        <f t="shared" si="186"/>
        <v>technology</v>
      </c>
      <c r="R2402" t="str">
        <f t="shared" si="187"/>
        <v>web</v>
      </c>
      <c r="S2402" s="12">
        <f t="shared" si="188"/>
        <v>42444.268101851849</v>
      </c>
      <c r="T2402" s="12">
        <f t="shared" si="189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7">
        <f t="shared" si="185"/>
        <v>0.71785714285714286</v>
      </c>
      <c r="P2403" s="8">
        <f>(E2403/L2403)</f>
        <v>22.333333333333332</v>
      </c>
      <c r="Q2403" t="str">
        <f t="shared" si="186"/>
        <v>food</v>
      </c>
      <c r="R2403" t="str">
        <f t="shared" si="187"/>
        <v>food trucks</v>
      </c>
      <c r="S2403" s="12">
        <f t="shared" si="188"/>
        <v>42374.822870370372</v>
      </c>
      <c r="T2403" s="12">
        <f t="shared" si="189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7">
        <f t="shared" si="185"/>
        <v>0.43333333333333329</v>
      </c>
      <c r="P2404" s="8">
        <f>(E2404/L2404)</f>
        <v>52</v>
      </c>
      <c r="Q2404" t="str">
        <f t="shared" si="186"/>
        <v>food</v>
      </c>
      <c r="R2404" t="str">
        <f t="shared" si="187"/>
        <v>food trucks</v>
      </c>
      <c r="S2404" s="12">
        <f t="shared" si="188"/>
        <v>42107.679756944446</v>
      </c>
      <c r="T2404" s="12">
        <f t="shared" si="189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7">
        <f t="shared" si="185"/>
        <v>16.833333333333332</v>
      </c>
      <c r="P2405" s="8">
        <f>(E2405/L2405)</f>
        <v>16.833333333333332</v>
      </c>
      <c r="Q2405" t="str">
        <f t="shared" si="186"/>
        <v>food</v>
      </c>
      <c r="R2405" t="str">
        <f t="shared" si="187"/>
        <v>food trucks</v>
      </c>
      <c r="S2405" s="12">
        <f t="shared" si="188"/>
        <v>42399.882615740738</v>
      </c>
      <c r="T2405" s="12">
        <f t="shared" si="189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7">
        <f t="shared" si="185"/>
        <v>0</v>
      </c>
      <c r="P2406" s="8" t="e">
        <f>(E2406/L2406)</f>
        <v>#DIV/0!</v>
      </c>
      <c r="Q2406" t="str">
        <f t="shared" si="186"/>
        <v>food</v>
      </c>
      <c r="R2406" t="str">
        <f t="shared" si="187"/>
        <v>food trucks</v>
      </c>
      <c r="S2406" s="12">
        <f t="shared" si="188"/>
        <v>42342.03943287037</v>
      </c>
      <c r="T2406" s="12">
        <f t="shared" si="189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7">
        <f t="shared" si="185"/>
        <v>22.52</v>
      </c>
      <c r="P2407" s="8">
        <f>(E2407/L2407)</f>
        <v>56.3</v>
      </c>
      <c r="Q2407" t="str">
        <f t="shared" si="186"/>
        <v>food</v>
      </c>
      <c r="R2407" t="str">
        <f t="shared" si="187"/>
        <v>food trucks</v>
      </c>
      <c r="S2407" s="12">
        <f t="shared" si="188"/>
        <v>42595.585358796292</v>
      </c>
      <c r="T2407" s="12">
        <f t="shared" si="189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7">
        <f t="shared" si="185"/>
        <v>41.384615384615387</v>
      </c>
      <c r="P2408" s="8">
        <f>(E2408/L2408)</f>
        <v>84.0625</v>
      </c>
      <c r="Q2408" t="str">
        <f t="shared" si="186"/>
        <v>food</v>
      </c>
      <c r="R2408" t="str">
        <f t="shared" si="187"/>
        <v>food trucks</v>
      </c>
      <c r="S2408" s="12">
        <f t="shared" si="188"/>
        <v>41983.110995370371</v>
      </c>
      <c r="T2408" s="12">
        <f t="shared" si="189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7">
        <f t="shared" si="185"/>
        <v>25.259090909090908</v>
      </c>
      <c r="P2409" s="8">
        <f>(E2409/L2409)</f>
        <v>168.39393939393941</v>
      </c>
      <c r="Q2409" t="str">
        <f t="shared" si="186"/>
        <v>food</v>
      </c>
      <c r="R2409" t="str">
        <f t="shared" si="187"/>
        <v>food trucks</v>
      </c>
      <c r="S2409" s="12">
        <f t="shared" si="188"/>
        <v>42082.575555555552</v>
      </c>
      <c r="T2409" s="12">
        <f t="shared" si="189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7">
        <f t="shared" si="185"/>
        <v>0.2</v>
      </c>
      <c r="P2410" s="8">
        <f>(E2410/L2410)</f>
        <v>15</v>
      </c>
      <c r="Q2410" t="str">
        <f t="shared" si="186"/>
        <v>food</v>
      </c>
      <c r="R2410" t="str">
        <f t="shared" si="187"/>
        <v>food trucks</v>
      </c>
      <c r="S2410" s="12">
        <f t="shared" si="188"/>
        <v>41919.140706018516</v>
      </c>
      <c r="T2410" s="12">
        <f t="shared" si="189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7">
        <f t="shared" si="185"/>
        <v>1.8399999999999999</v>
      </c>
      <c r="P2411" s="8">
        <f>(E2411/L2411)</f>
        <v>76.666666666666671</v>
      </c>
      <c r="Q2411" t="str">
        <f t="shared" si="186"/>
        <v>food</v>
      </c>
      <c r="R2411" t="str">
        <f t="shared" si="187"/>
        <v>food trucks</v>
      </c>
      <c r="S2411" s="12">
        <f t="shared" si="188"/>
        <v>42204.875868055555</v>
      </c>
      <c r="T2411" s="12">
        <f t="shared" si="189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7">
        <f t="shared" si="185"/>
        <v>0</v>
      </c>
      <c r="P2412" s="8" t="e">
        <f>(E2412/L2412)</f>
        <v>#DIV/0!</v>
      </c>
      <c r="Q2412" t="str">
        <f t="shared" si="186"/>
        <v>food</v>
      </c>
      <c r="R2412" t="str">
        <f t="shared" si="187"/>
        <v>food trucks</v>
      </c>
      <c r="S2412" s="12">
        <f t="shared" si="188"/>
        <v>42224.408275462964</v>
      </c>
      <c r="T2412" s="12">
        <f t="shared" si="189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7">
        <f t="shared" si="185"/>
        <v>0.60399999999999998</v>
      </c>
      <c r="P2413" s="8">
        <f>(E2413/L2413)</f>
        <v>50.333333333333336</v>
      </c>
      <c r="Q2413" t="str">
        <f t="shared" si="186"/>
        <v>food</v>
      </c>
      <c r="R2413" t="str">
        <f t="shared" si="187"/>
        <v>food trucks</v>
      </c>
      <c r="S2413" s="12">
        <f t="shared" si="188"/>
        <v>42211.732430555552</v>
      </c>
      <c r="T2413" s="12">
        <f t="shared" si="189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7">
        <f t="shared" si="185"/>
        <v>0</v>
      </c>
      <c r="P2414" s="8" t="e">
        <f>(E2414/L2414)</f>
        <v>#DIV/0!</v>
      </c>
      <c r="Q2414" t="str">
        <f t="shared" si="186"/>
        <v>food</v>
      </c>
      <c r="R2414" t="str">
        <f t="shared" si="187"/>
        <v>food trucks</v>
      </c>
      <c r="S2414" s="12">
        <f t="shared" si="188"/>
        <v>42655.736956018518</v>
      </c>
      <c r="T2414" s="12">
        <f t="shared" si="189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7">
        <f t="shared" si="185"/>
        <v>0.83333333333333337</v>
      </c>
      <c r="P2415" s="8">
        <f>(E2415/L2415)</f>
        <v>8.3333333333333339</v>
      </c>
      <c r="Q2415" t="str">
        <f t="shared" si="186"/>
        <v>food</v>
      </c>
      <c r="R2415" t="str">
        <f t="shared" si="187"/>
        <v>food trucks</v>
      </c>
      <c r="S2415" s="12">
        <f t="shared" si="188"/>
        <v>41760.10974537037</v>
      </c>
      <c r="T2415" s="12">
        <f t="shared" si="189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7">
        <f t="shared" si="185"/>
        <v>3.0666666666666664</v>
      </c>
      <c r="P2416" s="8">
        <f>(E2416/L2416)</f>
        <v>35.384615384615387</v>
      </c>
      <c r="Q2416" t="str">
        <f t="shared" si="186"/>
        <v>food</v>
      </c>
      <c r="R2416" t="str">
        <f t="shared" si="187"/>
        <v>food trucks</v>
      </c>
      <c r="S2416" s="12">
        <f t="shared" si="188"/>
        <v>42198.695138888885</v>
      </c>
      <c r="T2416" s="12">
        <f t="shared" si="189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7">
        <f t="shared" si="185"/>
        <v>0.55833333333333335</v>
      </c>
      <c r="P2417" s="8">
        <f>(E2417/L2417)</f>
        <v>55.833333333333336</v>
      </c>
      <c r="Q2417" t="str">
        <f t="shared" si="186"/>
        <v>food</v>
      </c>
      <c r="R2417" t="str">
        <f t="shared" si="187"/>
        <v>food trucks</v>
      </c>
      <c r="S2417" s="12">
        <f t="shared" si="188"/>
        <v>42536.862800925926</v>
      </c>
      <c r="T2417" s="12">
        <f t="shared" si="189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7">
        <f t="shared" si="185"/>
        <v>2.5000000000000001E-2</v>
      </c>
      <c r="P2418" s="8">
        <f>(E2418/L2418)</f>
        <v>5</v>
      </c>
      <c r="Q2418" t="str">
        <f t="shared" si="186"/>
        <v>food</v>
      </c>
      <c r="R2418" t="str">
        <f t="shared" si="187"/>
        <v>food trucks</v>
      </c>
      <c r="S2418" s="12">
        <f t="shared" si="188"/>
        <v>42019.737766203703</v>
      </c>
      <c r="T2418" s="12">
        <f t="shared" si="189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7">
        <f t="shared" si="185"/>
        <v>0</v>
      </c>
      <c r="P2419" s="8" t="e">
        <f>(E2419/L2419)</f>
        <v>#DIV/0!</v>
      </c>
      <c r="Q2419" t="str">
        <f t="shared" si="186"/>
        <v>food</v>
      </c>
      <c r="R2419" t="str">
        <f t="shared" si="187"/>
        <v>food trucks</v>
      </c>
      <c r="S2419" s="12">
        <f t="shared" si="188"/>
        <v>41831.884108796294</v>
      </c>
      <c r="T2419" s="12">
        <f t="shared" si="189"/>
        <v>41861.884108796294</v>
      </c>
    </row>
    <row r="2420" spans="1:20" ht="15.75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7">
        <f t="shared" si="185"/>
        <v>0.02</v>
      </c>
      <c r="P2420" s="8">
        <f>(E2420/L2420)</f>
        <v>1</v>
      </c>
      <c r="Q2420" t="str">
        <f t="shared" si="186"/>
        <v>food</v>
      </c>
      <c r="R2420" t="str">
        <f t="shared" si="187"/>
        <v>food trucks</v>
      </c>
      <c r="S2420" s="12">
        <f t="shared" si="188"/>
        <v>42027.856990740736</v>
      </c>
      <c r="T2420" s="12">
        <f t="shared" si="189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7">
        <f t="shared" si="185"/>
        <v>0</v>
      </c>
      <c r="P2421" s="8" t="e">
        <f>(E2421/L2421)</f>
        <v>#DIV/0!</v>
      </c>
      <c r="Q2421" t="str">
        <f t="shared" si="186"/>
        <v>food</v>
      </c>
      <c r="R2421" t="str">
        <f t="shared" si="187"/>
        <v>food trucks</v>
      </c>
      <c r="S2421" s="12">
        <f t="shared" si="188"/>
        <v>41993.738298611104</v>
      </c>
      <c r="T2421" s="12">
        <f t="shared" si="189"/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7">
        <f t="shared" si="185"/>
        <v>14.825133372851216</v>
      </c>
      <c r="P2422" s="8">
        <f>(E2422/L2422)</f>
        <v>69.472222222222229</v>
      </c>
      <c r="Q2422" t="str">
        <f t="shared" si="186"/>
        <v>food</v>
      </c>
      <c r="R2422" t="str">
        <f t="shared" si="187"/>
        <v>food trucks</v>
      </c>
      <c r="S2422" s="12">
        <f t="shared" si="188"/>
        <v>41893.028877314813</v>
      </c>
      <c r="T2422" s="12">
        <f t="shared" si="189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7">
        <f t="shared" si="185"/>
        <v>1.6666666666666666E-2</v>
      </c>
      <c r="P2423" s="8">
        <f>(E2423/L2423)</f>
        <v>1</v>
      </c>
      <c r="Q2423" t="str">
        <f t="shared" si="186"/>
        <v>food</v>
      </c>
      <c r="R2423" t="str">
        <f t="shared" si="187"/>
        <v>food trucks</v>
      </c>
      <c r="S2423" s="12">
        <f t="shared" si="188"/>
        <v>42026.687453703707</v>
      </c>
      <c r="T2423" s="12">
        <f t="shared" si="189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7">
        <f t="shared" si="185"/>
        <v>0.2</v>
      </c>
      <c r="P2424" s="8">
        <f>(E2424/L2424)</f>
        <v>1</v>
      </c>
      <c r="Q2424" t="str">
        <f t="shared" si="186"/>
        <v>food</v>
      </c>
      <c r="R2424" t="str">
        <f t="shared" si="187"/>
        <v>food trucks</v>
      </c>
      <c r="S2424" s="12">
        <f t="shared" si="188"/>
        <v>42044.724953703699</v>
      </c>
      <c r="T2424" s="12">
        <f t="shared" si="189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7">
        <f t="shared" si="185"/>
        <v>1.3333333333333334E-2</v>
      </c>
      <c r="P2425" s="8">
        <f>(E2425/L2425)</f>
        <v>8</v>
      </c>
      <c r="Q2425" t="str">
        <f t="shared" si="186"/>
        <v>food</v>
      </c>
      <c r="R2425" t="str">
        <f t="shared" si="187"/>
        <v>food trucks</v>
      </c>
      <c r="S2425" s="12">
        <f t="shared" si="188"/>
        <v>41974.704745370371</v>
      </c>
      <c r="T2425" s="12">
        <f t="shared" si="189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7">
        <f t="shared" si="185"/>
        <v>1.24</v>
      </c>
      <c r="P2426" s="8">
        <f>(E2426/L2426)</f>
        <v>34.444444444444443</v>
      </c>
      <c r="Q2426" t="str">
        <f t="shared" si="186"/>
        <v>food</v>
      </c>
      <c r="R2426" t="str">
        <f t="shared" si="187"/>
        <v>food trucks</v>
      </c>
      <c r="S2426" s="12">
        <f t="shared" si="188"/>
        <v>41909.892453703702</v>
      </c>
      <c r="T2426" s="12">
        <f t="shared" si="189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7">
        <f t="shared" si="185"/>
        <v>2.8571428571428574E-2</v>
      </c>
      <c r="P2427" s="8">
        <f>(E2427/L2427)</f>
        <v>1</v>
      </c>
      <c r="Q2427" t="str">
        <f t="shared" si="186"/>
        <v>food</v>
      </c>
      <c r="R2427" t="str">
        <f t="shared" si="187"/>
        <v>food trucks</v>
      </c>
      <c r="S2427" s="12">
        <f t="shared" si="188"/>
        <v>42502.913761574076</v>
      </c>
      <c r="T2427" s="12">
        <f t="shared" si="189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7">
        <f t="shared" si="185"/>
        <v>0</v>
      </c>
      <c r="P2428" s="8" t="e">
        <f>(E2428/L2428)</f>
        <v>#DIV/0!</v>
      </c>
      <c r="Q2428" t="str">
        <f t="shared" si="186"/>
        <v>food</v>
      </c>
      <c r="R2428" t="str">
        <f t="shared" si="187"/>
        <v>food trucks</v>
      </c>
      <c r="S2428" s="12">
        <f t="shared" si="188"/>
        <v>42164.170046296291</v>
      </c>
      <c r="T2428" s="12">
        <f t="shared" si="189"/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7">
        <f t="shared" si="185"/>
        <v>2E-3</v>
      </c>
      <c r="P2429" s="8">
        <f>(E2429/L2429)</f>
        <v>1</v>
      </c>
      <c r="Q2429" t="str">
        <f t="shared" si="186"/>
        <v>food</v>
      </c>
      <c r="R2429" t="str">
        <f t="shared" si="187"/>
        <v>food trucks</v>
      </c>
      <c r="S2429" s="12">
        <f t="shared" si="188"/>
        <v>42412.318668981476</v>
      </c>
      <c r="T2429" s="12">
        <f t="shared" si="189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7">
        <f t="shared" si="185"/>
        <v>2.8571428571428571E-3</v>
      </c>
      <c r="P2430" s="8">
        <f>(E2430/L2430)</f>
        <v>1</v>
      </c>
      <c r="Q2430" t="str">
        <f t="shared" si="186"/>
        <v>food</v>
      </c>
      <c r="R2430" t="str">
        <f t="shared" si="187"/>
        <v>food trucks</v>
      </c>
      <c r="S2430" s="12">
        <f t="shared" si="188"/>
        <v>42045.784155092595</v>
      </c>
      <c r="T2430" s="12">
        <f t="shared" si="189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7">
        <f t="shared" si="185"/>
        <v>1.4321428571428572</v>
      </c>
      <c r="P2431" s="8">
        <f>(E2431/L2431)</f>
        <v>501.25</v>
      </c>
      <c r="Q2431" t="str">
        <f t="shared" si="186"/>
        <v>food</v>
      </c>
      <c r="R2431" t="str">
        <f t="shared" si="187"/>
        <v>food trucks</v>
      </c>
      <c r="S2431" s="12">
        <f t="shared" si="188"/>
        <v>42734.879236111112</v>
      </c>
      <c r="T2431" s="12">
        <f t="shared" si="189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7">
        <f t="shared" si="185"/>
        <v>0.70000000000000007</v>
      </c>
      <c r="P2432" s="8">
        <f>(E2432/L2432)</f>
        <v>10.5</v>
      </c>
      <c r="Q2432" t="str">
        <f t="shared" si="186"/>
        <v>food</v>
      </c>
      <c r="R2432" t="str">
        <f t="shared" si="187"/>
        <v>food trucks</v>
      </c>
      <c r="S2432" s="12">
        <f t="shared" si="188"/>
        <v>42382.130833333329</v>
      </c>
      <c r="T2432" s="12">
        <f t="shared" si="189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7">
        <f t="shared" si="185"/>
        <v>2E-3</v>
      </c>
      <c r="P2433" s="8">
        <f>(E2433/L2433)</f>
        <v>1</v>
      </c>
      <c r="Q2433" t="str">
        <f t="shared" si="186"/>
        <v>food</v>
      </c>
      <c r="R2433" t="str">
        <f t="shared" si="187"/>
        <v>food trucks</v>
      </c>
      <c r="S2433" s="12">
        <f t="shared" si="188"/>
        <v>42489.099687499998</v>
      </c>
      <c r="T2433" s="12">
        <f t="shared" si="189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7">
        <f t="shared" si="185"/>
        <v>1.4285714285714287E-2</v>
      </c>
      <c r="P2434" s="8">
        <f>(E2434/L2434)</f>
        <v>1</v>
      </c>
      <c r="Q2434" t="str">
        <f t="shared" si="186"/>
        <v>food</v>
      </c>
      <c r="R2434" t="str">
        <f t="shared" si="187"/>
        <v>food trucks</v>
      </c>
      <c r="S2434" s="12">
        <f t="shared" si="188"/>
        <v>42041.218715277777</v>
      </c>
      <c r="T2434" s="12">
        <f t="shared" si="189"/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7">
        <f t="shared" ref="O2435:O2498" si="190">((E2435/D2435)*100)</f>
        <v>0</v>
      </c>
      <c r="P2435" s="8" t="e">
        <f>(E2435/L2435)</f>
        <v>#DIV/0!</v>
      </c>
      <c r="Q2435" t="str">
        <f t="shared" ref="Q2435:Q2498" si="191">LEFT(N2435,FIND("/",N2435)-1)</f>
        <v>food</v>
      </c>
      <c r="R2435" t="str">
        <f t="shared" ref="R2435:R2498" si="192">RIGHT(N2435,LEN(N2435)-FIND("/",N2435))</f>
        <v>food trucks</v>
      </c>
      <c r="S2435" s="12">
        <f t="shared" ref="S2435:S2498" si="193">(((J2435/60)/60)/24)+DATE(1970,1,1)</f>
        <v>42397.89980324074</v>
      </c>
      <c r="T2435" s="12">
        <f t="shared" ref="T2435:T2498" si="194">(((I2435/60)/60)/24)+DATE(1970,1,1)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7">
        <f t="shared" si="190"/>
        <v>0.13</v>
      </c>
      <c r="P2436" s="8">
        <f>(E2436/L2436)</f>
        <v>13</v>
      </c>
      <c r="Q2436" t="str">
        <f t="shared" si="191"/>
        <v>food</v>
      </c>
      <c r="R2436" t="str">
        <f t="shared" si="192"/>
        <v>food trucks</v>
      </c>
      <c r="S2436" s="12">
        <f t="shared" si="193"/>
        <v>42180.18604166666</v>
      </c>
      <c r="T2436" s="12">
        <f t="shared" si="194"/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7">
        <f t="shared" si="190"/>
        <v>0.48960000000000004</v>
      </c>
      <c r="P2437" s="8">
        <f>(E2437/L2437)</f>
        <v>306</v>
      </c>
      <c r="Q2437" t="str">
        <f t="shared" si="191"/>
        <v>food</v>
      </c>
      <c r="R2437" t="str">
        <f t="shared" si="192"/>
        <v>food trucks</v>
      </c>
      <c r="S2437" s="12">
        <f t="shared" si="193"/>
        <v>42252.277615740735</v>
      </c>
      <c r="T2437" s="12">
        <f t="shared" si="194"/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7">
        <f t="shared" si="190"/>
        <v>3.8461538461538464E-2</v>
      </c>
      <c r="P2438" s="8">
        <f>(E2438/L2438)</f>
        <v>22.5</v>
      </c>
      <c r="Q2438" t="str">
        <f t="shared" si="191"/>
        <v>food</v>
      </c>
      <c r="R2438" t="str">
        <f t="shared" si="192"/>
        <v>food trucks</v>
      </c>
      <c r="S2438" s="12">
        <f t="shared" si="193"/>
        <v>42338.615393518514</v>
      </c>
      <c r="T2438" s="12">
        <f t="shared" si="194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7">
        <f t="shared" si="190"/>
        <v>0</v>
      </c>
      <c r="P2439" s="8" t="e">
        <f>(E2439/L2439)</f>
        <v>#DIV/0!</v>
      </c>
      <c r="Q2439" t="str">
        <f t="shared" si="191"/>
        <v>food</v>
      </c>
      <c r="R2439" t="str">
        <f t="shared" si="192"/>
        <v>food trucks</v>
      </c>
      <c r="S2439" s="12">
        <f t="shared" si="193"/>
        <v>42031.965138888889</v>
      </c>
      <c r="T2439" s="12">
        <f t="shared" si="194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7">
        <f t="shared" si="190"/>
        <v>0.33333333333333337</v>
      </c>
      <c r="P2440" s="8">
        <f>(E2440/L2440)</f>
        <v>50</v>
      </c>
      <c r="Q2440" t="str">
        <f t="shared" si="191"/>
        <v>food</v>
      </c>
      <c r="R2440" t="str">
        <f t="shared" si="192"/>
        <v>food trucks</v>
      </c>
      <c r="S2440" s="12">
        <f t="shared" si="193"/>
        <v>42285.91506944444</v>
      </c>
      <c r="T2440" s="12">
        <f t="shared" si="194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7">
        <f t="shared" si="190"/>
        <v>0</v>
      </c>
      <c r="P2441" s="8" t="e">
        <f>(E2441/L2441)</f>
        <v>#DIV/0!</v>
      </c>
      <c r="Q2441" t="str">
        <f t="shared" si="191"/>
        <v>food</v>
      </c>
      <c r="R2441" t="str">
        <f t="shared" si="192"/>
        <v>food trucks</v>
      </c>
      <c r="S2441" s="12">
        <f t="shared" si="193"/>
        <v>42265.818622685183</v>
      </c>
      <c r="T2441" s="12">
        <f t="shared" si="194"/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7">
        <f t="shared" si="190"/>
        <v>0.2</v>
      </c>
      <c r="P2442" s="8">
        <f>(E2442/L2442)</f>
        <v>5</v>
      </c>
      <c r="Q2442" t="str">
        <f t="shared" si="191"/>
        <v>food</v>
      </c>
      <c r="R2442" t="str">
        <f t="shared" si="192"/>
        <v>food trucks</v>
      </c>
      <c r="S2442" s="12">
        <f t="shared" si="193"/>
        <v>42383.899456018517</v>
      </c>
      <c r="T2442" s="12">
        <f t="shared" si="194"/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7">
        <f t="shared" si="190"/>
        <v>107.88</v>
      </c>
      <c r="P2443" s="8">
        <f>(E2443/L2443)</f>
        <v>74.22935779816514</v>
      </c>
      <c r="Q2443" t="str">
        <f t="shared" si="191"/>
        <v>food</v>
      </c>
      <c r="R2443" t="str">
        <f t="shared" si="192"/>
        <v>small batch</v>
      </c>
      <c r="S2443" s="12">
        <f t="shared" si="193"/>
        <v>42187.125625000001</v>
      </c>
      <c r="T2443" s="12">
        <f t="shared" si="194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7">
        <f t="shared" si="190"/>
        <v>125.94166666666666</v>
      </c>
      <c r="P2444" s="8">
        <f>(E2444/L2444)</f>
        <v>81.252688172043008</v>
      </c>
      <c r="Q2444" t="str">
        <f t="shared" si="191"/>
        <v>food</v>
      </c>
      <c r="R2444" t="str">
        <f t="shared" si="192"/>
        <v>small batch</v>
      </c>
      <c r="S2444" s="12">
        <f t="shared" si="193"/>
        <v>42052.666990740734</v>
      </c>
      <c r="T2444" s="12">
        <f t="shared" si="194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7">
        <f t="shared" si="190"/>
        <v>202.51495</v>
      </c>
      <c r="P2445" s="8">
        <f>(E2445/L2445)</f>
        <v>130.23469453376205</v>
      </c>
      <c r="Q2445" t="str">
        <f t="shared" si="191"/>
        <v>food</v>
      </c>
      <c r="R2445" t="str">
        <f t="shared" si="192"/>
        <v>small batch</v>
      </c>
      <c r="S2445" s="12">
        <f t="shared" si="193"/>
        <v>41836.625254629631</v>
      </c>
      <c r="T2445" s="12">
        <f t="shared" si="194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7">
        <f t="shared" si="190"/>
        <v>108.60000000000001</v>
      </c>
      <c r="P2446" s="8">
        <f>(E2446/L2446)</f>
        <v>53.409836065573771</v>
      </c>
      <c r="Q2446" t="str">
        <f t="shared" si="191"/>
        <v>food</v>
      </c>
      <c r="R2446" t="str">
        <f t="shared" si="192"/>
        <v>small batch</v>
      </c>
      <c r="S2446" s="12">
        <f t="shared" si="193"/>
        <v>42485.754525462966</v>
      </c>
      <c r="T2446" s="12">
        <f t="shared" si="194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7">
        <f t="shared" si="190"/>
        <v>172.8</v>
      </c>
      <c r="P2447" s="8">
        <f>(E2447/L2447)</f>
        <v>75.130434782608702</v>
      </c>
      <c r="Q2447" t="str">
        <f t="shared" si="191"/>
        <v>food</v>
      </c>
      <c r="R2447" t="str">
        <f t="shared" si="192"/>
        <v>small batch</v>
      </c>
      <c r="S2447" s="12">
        <f t="shared" si="193"/>
        <v>42243.190057870372</v>
      </c>
      <c r="T2447" s="12">
        <f t="shared" si="194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7">
        <f t="shared" si="190"/>
        <v>167.98</v>
      </c>
      <c r="P2448" s="8">
        <f>(E2448/L2448)</f>
        <v>75.666666666666671</v>
      </c>
      <c r="Q2448" t="str">
        <f t="shared" si="191"/>
        <v>food</v>
      </c>
      <c r="R2448" t="str">
        <f t="shared" si="192"/>
        <v>small batch</v>
      </c>
      <c r="S2448" s="12">
        <f t="shared" si="193"/>
        <v>42670.602673611109</v>
      </c>
      <c r="T2448" s="12">
        <f t="shared" si="194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7">
        <f t="shared" si="190"/>
        <v>427.20000000000005</v>
      </c>
      <c r="P2449" s="8">
        <f>(E2449/L2449)</f>
        <v>31.691394658753708</v>
      </c>
      <c r="Q2449" t="str">
        <f t="shared" si="191"/>
        <v>food</v>
      </c>
      <c r="R2449" t="str">
        <f t="shared" si="192"/>
        <v>small batch</v>
      </c>
      <c r="S2449" s="12">
        <f t="shared" si="193"/>
        <v>42654.469826388886</v>
      </c>
      <c r="T2449" s="12">
        <f t="shared" si="194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7">
        <f t="shared" si="190"/>
        <v>107.5</v>
      </c>
      <c r="P2450" s="8">
        <f>(E2450/L2450)</f>
        <v>47.777777777777779</v>
      </c>
      <c r="Q2450" t="str">
        <f t="shared" si="191"/>
        <v>food</v>
      </c>
      <c r="R2450" t="str">
        <f t="shared" si="192"/>
        <v>small batch</v>
      </c>
      <c r="S2450" s="12">
        <f t="shared" si="193"/>
        <v>42607.316122685181</v>
      </c>
      <c r="T2450" s="12">
        <f t="shared" si="194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7">
        <f t="shared" si="190"/>
        <v>108</v>
      </c>
      <c r="P2451" s="8">
        <f>(E2451/L2451)</f>
        <v>90</v>
      </c>
      <c r="Q2451" t="str">
        <f t="shared" si="191"/>
        <v>food</v>
      </c>
      <c r="R2451" t="str">
        <f t="shared" si="192"/>
        <v>small batch</v>
      </c>
      <c r="S2451" s="12">
        <f t="shared" si="193"/>
        <v>41943.142534722225</v>
      </c>
      <c r="T2451" s="12">
        <f t="shared" si="194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7">
        <f t="shared" si="190"/>
        <v>101.53353333333335</v>
      </c>
      <c r="P2452" s="8">
        <f>(E2452/L2452)</f>
        <v>149.31401960784314</v>
      </c>
      <c r="Q2452" t="str">
        <f t="shared" si="191"/>
        <v>food</v>
      </c>
      <c r="R2452" t="str">
        <f t="shared" si="192"/>
        <v>small batch</v>
      </c>
      <c r="S2452" s="12">
        <f t="shared" si="193"/>
        <v>41902.07240740741</v>
      </c>
      <c r="T2452" s="12">
        <f t="shared" si="194"/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">
        <f t="shared" si="190"/>
        <v>115.45</v>
      </c>
      <c r="P2453" s="8">
        <f>(E2453/L2453)</f>
        <v>62.06989247311828</v>
      </c>
      <c r="Q2453" t="str">
        <f t="shared" si="191"/>
        <v>food</v>
      </c>
      <c r="R2453" t="str">
        <f t="shared" si="192"/>
        <v>small batch</v>
      </c>
      <c r="S2453" s="12">
        <f t="shared" si="193"/>
        <v>42779.908449074079</v>
      </c>
      <c r="T2453" s="12">
        <f t="shared" si="194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7">
        <f t="shared" si="190"/>
        <v>133.5</v>
      </c>
      <c r="P2454" s="8">
        <f>(E2454/L2454)</f>
        <v>53.4</v>
      </c>
      <c r="Q2454" t="str">
        <f t="shared" si="191"/>
        <v>food</v>
      </c>
      <c r="R2454" t="str">
        <f t="shared" si="192"/>
        <v>small batch</v>
      </c>
      <c r="S2454" s="12">
        <f t="shared" si="193"/>
        <v>42338.84375</v>
      </c>
      <c r="T2454" s="12">
        <f t="shared" si="194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7">
        <f t="shared" si="190"/>
        <v>154.69999999999999</v>
      </c>
      <c r="P2455" s="8">
        <f>(E2455/L2455)</f>
        <v>69.268656716417908</v>
      </c>
      <c r="Q2455" t="str">
        <f t="shared" si="191"/>
        <v>food</v>
      </c>
      <c r="R2455" t="str">
        <f t="shared" si="192"/>
        <v>small batch</v>
      </c>
      <c r="S2455" s="12">
        <f t="shared" si="193"/>
        <v>42738.692233796297</v>
      </c>
      <c r="T2455" s="12">
        <f t="shared" si="194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7">
        <f t="shared" si="190"/>
        <v>100.84571428571429</v>
      </c>
      <c r="P2456" s="8">
        <f>(E2456/L2456)</f>
        <v>271.50769230769231</v>
      </c>
      <c r="Q2456" t="str">
        <f t="shared" si="191"/>
        <v>food</v>
      </c>
      <c r="R2456" t="str">
        <f t="shared" si="192"/>
        <v>small batch</v>
      </c>
      <c r="S2456" s="12">
        <f t="shared" si="193"/>
        <v>42770.201481481476</v>
      </c>
      <c r="T2456" s="12">
        <f t="shared" si="194"/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7">
        <f t="shared" si="190"/>
        <v>182</v>
      </c>
      <c r="P2457" s="8">
        <f>(E2457/L2457)</f>
        <v>34.125</v>
      </c>
      <c r="Q2457" t="str">
        <f t="shared" si="191"/>
        <v>food</v>
      </c>
      <c r="R2457" t="str">
        <f t="shared" si="192"/>
        <v>small batch</v>
      </c>
      <c r="S2457" s="12">
        <f t="shared" si="193"/>
        <v>42452.781828703708</v>
      </c>
      <c r="T2457" s="12">
        <f t="shared" si="194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7">
        <f t="shared" si="190"/>
        <v>180.86666666666667</v>
      </c>
      <c r="P2458" s="8">
        <f>(E2458/L2458)</f>
        <v>40.492537313432834</v>
      </c>
      <c r="Q2458" t="str">
        <f t="shared" si="191"/>
        <v>food</v>
      </c>
      <c r="R2458" t="str">
        <f t="shared" si="192"/>
        <v>small batch</v>
      </c>
      <c r="S2458" s="12">
        <f t="shared" si="193"/>
        <v>42761.961099537039</v>
      </c>
      <c r="T2458" s="12">
        <f t="shared" si="194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">
        <f t="shared" si="190"/>
        <v>102.30434782608695</v>
      </c>
      <c r="P2459" s="8">
        <f>(E2459/L2459)</f>
        <v>189.75806451612902</v>
      </c>
      <c r="Q2459" t="str">
        <f t="shared" si="191"/>
        <v>food</v>
      </c>
      <c r="R2459" t="str">
        <f t="shared" si="192"/>
        <v>small batch</v>
      </c>
      <c r="S2459" s="12">
        <f t="shared" si="193"/>
        <v>42423.602500000001</v>
      </c>
      <c r="T2459" s="12">
        <f t="shared" si="194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7">
        <f t="shared" si="190"/>
        <v>110.17999999999999</v>
      </c>
      <c r="P2460" s="8">
        <f>(E2460/L2460)</f>
        <v>68.862499999999997</v>
      </c>
      <c r="Q2460" t="str">
        <f t="shared" si="191"/>
        <v>food</v>
      </c>
      <c r="R2460" t="str">
        <f t="shared" si="192"/>
        <v>small batch</v>
      </c>
      <c r="S2460" s="12">
        <f t="shared" si="193"/>
        <v>42495.871736111112</v>
      </c>
      <c r="T2460" s="12">
        <f t="shared" si="194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">
        <f t="shared" si="190"/>
        <v>102.25</v>
      </c>
      <c r="P2461" s="8">
        <f>(E2461/L2461)</f>
        <v>108.77659574468085</v>
      </c>
      <c r="Q2461" t="str">
        <f t="shared" si="191"/>
        <v>food</v>
      </c>
      <c r="R2461" t="str">
        <f t="shared" si="192"/>
        <v>small batch</v>
      </c>
      <c r="S2461" s="12">
        <f t="shared" si="193"/>
        <v>42407.637557870374</v>
      </c>
      <c r="T2461" s="12">
        <f t="shared" si="194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7">
        <f t="shared" si="190"/>
        <v>100.78823529411764</v>
      </c>
      <c r="P2462" s="8">
        <f>(E2462/L2462)</f>
        <v>125.98529411764706</v>
      </c>
      <c r="Q2462" t="str">
        <f t="shared" si="191"/>
        <v>food</v>
      </c>
      <c r="R2462" t="str">
        <f t="shared" si="192"/>
        <v>small batch</v>
      </c>
      <c r="S2462" s="12">
        <f t="shared" si="193"/>
        <v>42704.187118055561</v>
      </c>
      <c r="T2462" s="12">
        <f t="shared" si="194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7">
        <f t="shared" si="190"/>
        <v>103.8</v>
      </c>
      <c r="P2463" s="8">
        <f>(E2463/L2463)</f>
        <v>90.523255813953483</v>
      </c>
      <c r="Q2463" t="str">
        <f t="shared" si="191"/>
        <v>music</v>
      </c>
      <c r="R2463" t="str">
        <f t="shared" si="192"/>
        <v>indie rock</v>
      </c>
      <c r="S2463" s="12">
        <f t="shared" si="193"/>
        <v>40784.012696759259</v>
      </c>
      <c r="T2463" s="12">
        <f t="shared" si="194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7">
        <f t="shared" si="190"/>
        <v>110.70833333333334</v>
      </c>
      <c r="P2464" s="8">
        <f>(E2464/L2464)</f>
        <v>28.880434782608695</v>
      </c>
      <c r="Q2464" t="str">
        <f t="shared" si="191"/>
        <v>music</v>
      </c>
      <c r="R2464" t="str">
        <f t="shared" si="192"/>
        <v>indie rock</v>
      </c>
      <c r="S2464" s="12">
        <f t="shared" si="193"/>
        <v>41089.186296296299</v>
      </c>
      <c r="T2464" s="12">
        <f t="shared" si="194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7">
        <f t="shared" si="190"/>
        <v>116.25000000000001</v>
      </c>
      <c r="P2465" s="8">
        <f>(E2465/L2465)</f>
        <v>31</v>
      </c>
      <c r="Q2465" t="str">
        <f t="shared" si="191"/>
        <v>music</v>
      </c>
      <c r="R2465" t="str">
        <f t="shared" si="192"/>
        <v>indie rock</v>
      </c>
      <c r="S2465" s="12">
        <f t="shared" si="193"/>
        <v>41341.111400462964</v>
      </c>
      <c r="T2465" s="12">
        <f t="shared" si="194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7">
        <f t="shared" si="190"/>
        <v>111.1</v>
      </c>
      <c r="P2466" s="8">
        <f>(E2466/L2466)</f>
        <v>51.674418604651166</v>
      </c>
      <c r="Q2466" t="str">
        <f t="shared" si="191"/>
        <v>music</v>
      </c>
      <c r="R2466" t="str">
        <f t="shared" si="192"/>
        <v>indie rock</v>
      </c>
      <c r="S2466" s="12">
        <f t="shared" si="193"/>
        <v>42248.90042824074</v>
      </c>
      <c r="T2466" s="12">
        <f t="shared" si="194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7">
        <f t="shared" si="190"/>
        <v>180.14285714285714</v>
      </c>
      <c r="P2467" s="8">
        <f>(E2467/L2467)</f>
        <v>26.270833333333332</v>
      </c>
      <c r="Q2467" t="str">
        <f t="shared" si="191"/>
        <v>music</v>
      </c>
      <c r="R2467" t="str">
        <f t="shared" si="192"/>
        <v>indie rock</v>
      </c>
      <c r="S2467" s="12">
        <f t="shared" si="193"/>
        <v>41145.719305555554</v>
      </c>
      <c r="T2467" s="12">
        <f t="shared" si="194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7">
        <f t="shared" si="190"/>
        <v>100</v>
      </c>
      <c r="P2468" s="8">
        <f>(E2468/L2468)</f>
        <v>48.07692307692308</v>
      </c>
      <c r="Q2468" t="str">
        <f t="shared" si="191"/>
        <v>music</v>
      </c>
      <c r="R2468" t="str">
        <f t="shared" si="192"/>
        <v>indie rock</v>
      </c>
      <c r="S2468" s="12">
        <f t="shared" si="193"/>
        <v>41373.102465277778</v>
      </c>
      <c r="T2468" s="12">
        <f t="shared" si="194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7">
        <f t="shared" si="190"/>
        <v>118.5</v>
      </c>
      <c r="P2469" s="8">
        <f>(E2469/L2469)</f>
        <v>27.558139534883722</v>
      </c>
      <c r="Q2469" t="str">
        <f t="shared" si="191"/>
        <v>music</v>
      </c>
      <c r="R2469" t="str">
        <f t="shared" si="192"/>
        <v>indie rock</v>
      </c>
      <c r="S2469" s="12">
        <f t="shared" si="193"/>
        <v>41025.874201388891</v>
      </c>
      <c r="T2469" s="12">
        <f t="shared" si="194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">
        <f t="shared" si="190"/>
        <v>107.21700000000001</v>
      </c>
      <c r="P2470" s="8">
        <f>(E2470/L2470)</f>
        <v>36.97137931034483</v>
      </c>
      <c r="Q2470" t="str">
        <f t="shared" si="191"/>
        <v>music</v>
      </c>
      <c r="R2470" t="str">
        <f t="shared" si="192"/>
        <v>indie rock</v>
      </c>
      <c r="S2470" s="12">
        <f t="shared" si="193"/>
        <v>41174.154178240737</v>
      </c>
      <c r="T2470" s="12">
        <f t="shared" si="194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7">
        <f t="shared" si="190"/>
        <v>113.66666666666667</v>
      </c>
      <c r="P2471" s="8">
        <f>(E2471/L2471)</f>
        <v>29.021276595744681</v>
      </c>
      <c r="Q2471" t="str">
        <f t="shared" si="191"/>
        <v>music</v>
      </c>
      <c r="R2471" t="str">
        <f t="shared" si="192"/>
        <v>indie rock</v>
      </c>
      <c r="S2471" s="12">
        <f t="shared" si="193"/>
        <v>40557.429733796293</v>
      </c>
      <c r="T2471" s="12">
        <f t="shared" si="194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7">
        <f t="shared" si="190"/>
        <v>103.16400000000002</v>
      </c>
      <c r="P2472" s="8">
        <f>(E2472/L2472)</f>
        <v>28.65666666666667</v>
      </c>
      <c r="Q2472" t="str">
        <f t="shared" si="191"/>
        <v>music</v>
      </c>
      <c r="R2472" t="str">
        <f t="shared" si="192"/>
        <v>indie rock</v>
      </c>
      <c r="S2472" s="12">
        <f t="shared" si="193"/>
        <v>41023.07471064815</v>
      </c>
      <c r="T2472" s="12">
        <f t="shared" si="194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7">
        <f t="shared" si="190"/>
        <v>128</v>
      </c>
      <c r="P2473" s="8">
        <f>(E2473/L2473)</f>
        <v>37.647058823529413</v>
      </c>
      <c r="Q2473" t="str">
        <f t="shared" si="191"/>
        <v>music</v>
      </c>
      <c r="R2473" t="str">
        <f t="shared" si="192"/>
        <v>indie rock</v>
      </c>
      <c r="S2473" s="12">
        <f t="shared" si="193"/>
        <v>40893.992962962962</v>
      </c>
      <c r="T2473" s="12">
        <f t="shared" si="194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7">
        <f t="shared" si="190"/>
        <v>135.76026666666667</v>
      </c>
      <c r="P2474" s="8">
        <f>(E2474/L2474)</f>
        <v>97.904038461538462</v>
      </c>
      <c r="Q2474" t="str">
        <f t="shared" si="191"/>
        <v>music</v>
      </c>
      <c r="R2474" t="str">
        <f t="shared" si="192"/>
        <v>indie rock</v>
      </c>
      <c r="S2474" s="12">
        <f t="shared" si="193"/>
        <v>40354.11550925926</v>
      </c>
      <c r="T2474" s="12">
        <f t="shared" si="194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7">
        <f t="shared" si="190"/>
        <v>100</v>
      </c>
      <c r="P2475" s="8">
        <f>(E2475/L2475)</f>
        <v>42.553191489361701</v>
      </c>
      <c r="Q2475" t="str">
        <f t="shared" si="191"/>
        <v>music</v>
      </c>
      <c r="R2475" t="str">
        <f t="shared" si="192"/>
        <v>indie rock</v>
      </c>
      <c r="S2475" s="12">
        <f t="shared" si="193"/>
        <v>41193.748483796298</v>
      </c>
      <c r="T2475" s="12">
        <f t="shared" si="194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7">
        <f t="shared" si="190"/>
        <v>100.00360000000002</v>
      </c>
      <c r="P2476" s="8">
        <f>(E2476/L2476)</f>
        <v>131.58368421052631</v>
      </c>
      <c r="Q2476" t="str">
        <f t="shared" si="191"/>
        <v>music</v>
      </c>
      <c r="R2476" t="str">
        <f t="shared" si="192"/>
        <v>indie rock</v>
      </c>
      <c r="S2476" s="12">
        <f t="shared" si="193"/>
        <v>40417.011296296296</v>
      </c>
      <c r="T2476" s="12">
        <f t="shared" si="194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">
        <f t="shared" si="190"/>
        <v>104.71999999999998</v>
      </c>
      <c r="P2477" s="8">
        <f>(E2477/L2477)</f>
        <v>32.320987654320987</v>
      </c>
      <c r="Q2477" t="str">
        <f t="shared" si="191"/>
        <v>music</v>
      </c>
      <c r="R2477" t="str">
        <f t="shared" si="192"/>
        <v>indie rock</v>
      </c>
      <c r="S2477" s="12">
        <f t="shared" si="193"/>
        <v>40310.287673611114</v>
      </c>
      <c r="T2477" s="12">
        <f t="shared" si="194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7">
        <f t="shared" si="190"/>
        <v>105.02249999999999</v>
      </c>
      <c r="P2478" s="8">
        <f>(E2478/L2478)</f>
        <v>61.103999999999999</v>
      </c>
      <c r="Q2478" t="str">
        <f t="shared" si="191"/>
        <v>music</v>
      </c>
      <c r="R2478" t="str">
        <f t="shared" si="192"/>
        <v>indie rock</v>
      </c>
      <c r="S2478" s="12">
        <f t="shared" si="193"/>
        <v>41913.328356481477</v>
      </c>
      <c r="T2478" s="12">
        <f t="shared" si="194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7">
        <f t="shared" si="190"/>
        <v>171.33333333333334</v>
      </c>
      <c r="P2479" s="8">
        <f>(E2479/L2479)</f>
        <v>31.341463414634145</v>
      </c>
      <c r="Q2479" t="str">
        <f t="shared" si="191"/>
        <v>music</v>
      </c>
      <c r="R2479" t="str">
        <f t="shared" si="192"/>
        <v>indie rock</v>
      </c>
      <c r="S2479" s="12">
        <f t="shared" si="193"/>
        <v>41088.691493055558</v>
      </c>
      <c r="T2479" s="12">
        <f t="shared" si="194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7">
        <f t="shared" si="190"/>
        <v>127.49999999999999</v>
      </c>
      <c r="P2480" s="8">
        <f>(E2480/L2480)</f>
        <v>129.1139240506329</v>
      </c>
      <c r="Q2480" t="str">
        <f t="shared" si="191"/>
        <v>music</v>
      </c>
      <c r="R2480" t="str">
        <f t="shared" si="192"/>
        <v>indie rock</v>
      </c>
      <c r="S2480" s="12">
        <f t="shared" si="193"/>
        <v>41257.950381944444</v>
      </c>
      <c r="T2480" s="12">
        <f t="shared" si="194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7">
        <f t="shared" si="190"/>
        <v>133.44333333333333</v>
      </c>
      <c r="P2481" s="8">
        <f>(E2481/L2481)</f>
        <v>25.020624999999999</v>
      </c>
      <c r="Q2481" t="str">
        <f t="shared" si="191"/>
        <v>music</v>
      </c>
      <c r="R2481" t="str">
        <f t="shared" si="192"/>
        <v>indie rock</v>
      </c>
      <c r="S2481" s="12">
        <f t="shared" si="193"/>
        <v>41107.726782407408</v>
      </c>
      <c r="T2481" s="12">
        <f t="shared" si="194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7">
        <f t="shared" si="190"/>
        <v>100</v>
      </c>
      <c r="P2482" s="8">
        <f>(E2482/L2482)</f>
        <v>250</v>
      </c>
      <c r="Q2482" t="str">
        <f t="shared" si="191"/>
        <v>music</v>
      </c>
      <c r="R2482" t="str">
        <f t="shared" si="192"/>
        <v>indie rock</v>
      </c>
      <c r="S2482" s="12">
        <f t="shared" si="193"/>
        <v>42227.936157407406</v>
      </c>
      <c r="T2482" s="12">
        <f t="shared" si="194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">
        <f t="shared" si="190"/>
        <v>112.91099999999999</v>
      </c>
      <c r="P2483" s="8">
        <f>(E2483/L2483)</f>
        <v>47.541473684210523</v>
      </c>
      <c r="Q2483" t="str">
        <f t="shared" si="191"/>
        <v>music</v>
      </c>
      <c r="R2483" t="str">
        <f t="shared" si="192"/>
        <v>indie rock</v>
      </c>
      <c r="S2483" s="12">
        <f t="shared" si="193"/>
        <v>40999.645925925928</v>
      </c>
      <c r="T2483" s="12">
        <f t="shared" si="194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7">
        <f t="shared" si="190"/>
        <v>100.1</v>
      </c>
      <c r="P2484" s="8">
        <f>(E2484/L2484)</f>
        <v>40.04</v>
      </c>
      <c r="Q2484" t="str">
        <f t="shared" si="191"/>
        <v>music</v>
      </c>
      <c r="R2484" t="str">
        <f t="shared" si="192"/>
        <v>indie rock</v>
      </c>
      <c r="S2484" s="12">
        <f t="shared" si="193"/>
        <v>40711.782210648147</v>
      </c>
      <c r="T2484" s="12">
        <f t="shared" si="194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7">
        <f t="shared" si="190"/>
        <v>113.72727272727272</v>
      </c>
      <c r="P2485" s="8">
        <f>(E2485/L2485)</f>
        <v>65.84210526315789</v>
      </c>
      <c r="Q2485" t="str">
        <f t="shared" si="191"/>
        <v>music</v>
      </c>
      <c r="R2485" t="str">
        <f t="shared" si="192"/>
        <v>indie rock</v>
      </c>
      <c r="S2485" s="12">
        <f t="shared" si="193"/>
        <v>40970.750034722223</v>
      </c>
      <c r="T2485" s="12">
        <f t="shared" si="194"/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7">
        <f t="shared" si="190"/>
        <v>119.31742857142855</v>
      </c>
      <c r="P2486" s="8">
        <f>(E2486/L2486)</f>
        <v>46.401222222222216</v>
      </c>
      <c r="Q2486" t="str">
        <f t="shared" si="191"/>
        <v>music</v>
      </c>
      <c r="R2486" t="str">
        <f t="shared" si="192"/>
        <v>indie rock</v>
      </c>
      <c r="S2486" s="12">
        <f t="shared" si="193"/>
        <v>40771.916701388887</v>
      </c>
      <c r="T2486" s="12">
        <f t="shared" si="194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7">
        <f t="shared" si="190"/>
        <v>103.25</v>
      </c>
      <c r="P2487" s="8">
        <f>(E2487/L2487)</f>
        <v>50.365853658536587</v>
      </c>
      <c r="Q2487" t="str">
        <f t="shared" si="191"/>
        <v>music</v>
      </c>
      <c r="R2487" t="str">
        <f t="shared" si="192"/>
        <v>indie rock</v>
      </c>
      <c r="S2487" s="12">
        <f t="shared" si="193"/>
        <v>40793.998599537037</v>
      </c>
      <c r="T2487" s="12">
        <f t="shared" si="194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7">
        <f t="shared" si="190"/>
        <v>265.66666666666669</v>
      </c>
      <c r="P2488" s="8">
        <f>(E2488/L2488)</f>
        <v>26.566666666666666</v>
      </c>
      <c r="Q2488" t="str">
        <f t="shared" si="191"/>
        <v>music</v>
      </c>
      <c r="R2488" t="str">
        <f t="shared" si="192"/>
        <v>indie rock</v>
      </c>
      <c r="S2488" s="12">
        <f t="shared" si="193"/>
        <v>40991.708055555559</v>
      </c>
      <c r="T2488" s="12">
        <f t="shared" si="194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7">
        <f t="shared" si="190"/>
        <v>100.05066666666667</v>
      </c>
      <c r="P2489" s="8">
        <f>(E2489/L2489)</f>
        <v>39.493684210526318</v>
      </c>
      <c r="Q2489" t="str">
        <f t="shared" si="191"/>
        <v>music</v>
      </c>
      <c r="R2489" t="str">
        <f t="shared" si="192"/>
        <v>indie rock</v>
      </c>
      <c r="S2489" s="12">
        <f t="shared" si="193"/>
        <v>41026.083298611113</v>
      </c>
      <c r="T2489" s="12">
        <f t="shared" si="194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7">
        <f t="shared" si="190"/>
        <v>106.69999999999999</v>
      </c>
      <c r="P2490" s="8">
        <f>(E2490/L2490)</f>
        <v>49.246153846153845</v>
      </c>
      <c r="Q2490" t="str">
        <f t="shared" si="191"/>
        <v>music</v>
      </c>
      <c r="R2490" t="str">
        <f t="shared" si="192"/>
        <v>indie rock</v>
      </c>
      <c r="S2490" s="12">
        <f t="shared" si="193"/>
        <v>40833.633194444446</v>
      </c>
      <c r="T2490" s="12">
        <f t="shared" si="194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7">
        <f t="shared" si="190"/>
        <v>133.67142857142858</v>
      </c>
      <c r="P2491" s="8">
        <f>(E2491/L2491)</f>
        <v>62.38</v>
      </c>
      <c r="Q2491" t="str">
        <f t="shared" si="191"/>
        <v>music</v>
      </c>
      <c r="R2491" t="str">
        <f t="shared" si="192"/>
        <v>indie rock</v>
      </c>
      <c r="S2491" s="12">
        <f t="shared" si="193"/>
        <v>41373.690266203703</v>
      </c>
      <c r="T2491" s="12">
        <f t="shared" si="194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7">
        <f t="shared" si="190"/>
        <v>121.39999999999999</v>
      </c>
      <c r="P2492" s="8">
        <f>(E2492/L2492)</f>
        <v>37.9375</v>
      </c>
      <c r="Q2492" t="str">
        <f t="shared" si="191"/>
        <v>music</v>
      </c>
      <c r="R2492" t="str">
        <f t="shared" si="192"/>
        <v>indie rock</v>
      </c>
      <c r="S2492" s="12">
        <f t="shared" si="193"/>
        <v>41023.227731481478</v>
      </c>
      <c r="T2492" s="12">
        <f t="shared" si="194"/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7">
        <f t="shared" si="190"/>
        <v>103.2</v>
      </c>
      <c r="P2493" s="8">
        <f>(E2493/L2493)</f>
        <v>51.6</v>
      </c>
      <c r="Q2493" t="str">
        <f t="shared" si="191"/>
        <v>music</v>
      </c>
      <c r="R2493" t="str">
        <f t="shared" si="192"/>
        <v>indie rock</v>
      </c>
      <c r="S2493" s="12">
        <f t="shared" si="193"/>
        <v>40542.839282407411</v>
      </c>
      <c r="T2493" s="12">
        <f t="shared" si="194"/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7">
        <f t="shared" si="190"/>
        <v>125</v>
      </c>
      <c r="P2494" s="8">
        <f>(E2494/L2494)</f>
        <v>27.777777777777779</v>
      </c>
      <c r="Q2494" t="str">
        <f t="shared" si="191"/>
        <v>music</v>
      </c>
      <c r="R2494" t="str">
        <f t="shared" si="192"/>
        <v>indie rock</v>
      </c>
      <c r="S2494" s="12">
        <f t="shared" si="193"/>
        <v>41024.985972222225</v>
      </c>
      <c r="T2494" s="12">
        <f t="shared" si="194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7">
        <f t="shared" si="190"/>
        <v>128.69999999999999</v>
      </c>
      <c r="P2495" s="8">
        <f>(E2495/L2495)</f>
        <v>99.382239382239376</v>
      </c>
      <c r="Q2495" t="str">
        <f t="shared" si="191"/>
        <v>music</v>
      </c>
      <c r="R2495" t="str">
        <f t="shared" si="192"/>
        <v>indie rock</v>
      </c>
      <c r="S2495" s="12">
        <f t="shared" si="193"/>
        <v>41348.168287037035</v>
      </c>
      <c r="T2495" s="12">
        <f t="shared" si="194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7">
        <f t="shared" si="190"/>
        <v>101.00533333333333</v>
      </c>
      <c r="P2496" s="8">
        <f>(E2496/L2496)</f>
        <v>38.848205128205123</v>
      </c>
      <c r="Q2496" t="str">
        <f t="shared" si="191"/>
        <v>music</v>
      </c>
      <c r="R2496" t="str">
        <f t="shared" si="192"/>
        <v>indie rock</v>
      </c>
      <c r="S2496" s="12">
        <f t="shared" si="193"/>
        <v>41022.645185185182</v>
      </c>
      <c r="T2496" s="12">
        <f t="shared" si="194"/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7">
        <f t="shared" si="190"/>
        <v>127.53666666666665</v>
      </c>
      <c r="P2497" s="8">
        <f>(E2497/L2497)</f>
        <v>45.548809523809524</v>
      </c>
      <c r="Q2497" t="str">
        <f t="shared" si="191"/>
        <v>music</v>
      </c>
      <c r="R2497" t="str">
        <f t="shared" si="192"/>
        <v>indie rock</v>
      </c>
      <c r="S2497" s="12">
        <f t="shared" si="193"/>
        <v>41036.946469907409</v>
      </c>
      <c r="T2497" s="12">
        <f t="shared" si="194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7">
        <f t="shared" si="190"/>
        <v>100</v>
      </c>
      <c r="P2498" s="8">
        <f>(E2498/L2498)</f>
        <v>600</v>
      </c>
      <c r="Q2498" t="str">
        <f t="shared" si="191"/>
        <v>music</v>
      </c>
      <c r="R2498" t="str">
        <f t="shared" si="192"/>
        <v>indie rock</v>
      </c>
      <c r="S2498" s="12">
        <f t="shared" si="193"/>
        <v>41327.996435185189</v>
      </c>
      <c r="T2498" s="12">
        <f t="shared" si="194"/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">
        <f t="shared" ref="O2499:O2562" si="195">((E2499/D2499)*100)</f>
        <v>112.7715</v>
      </c>
      <c r="P2499" s="8">
        <f>(E2499/L2499)</f>
        <v>80.551071428571419</v>
      </c>
      <c r="Q2499" t="str">
        <f t="shared" ref="Q2499:Q2562" si="196">LEFT(N2499,FIND("/",N2499)-1)</f>
        <v>music</v>
      </c>
      <c r="R2499" t="str">
        <f t="shared" ref="R2499:R2562" si="197">RIGHT(N2499,LEN(N2499)-FIND("/",N2499))</f>
        <v>indie rock</v>
      </c>
      <c r="S2499" s="12">
        <f t="shared" ref="S2499:S2562" si="198">(((J2499/60)/60)/24)+DATE(1970,1,1)</f>
        <v>40730.878912037035</v>
      </c>
      <c r="T2499" s="12">
        <f t="shared" ref="T2499:T2562" si="199">(((I2499/60)/60)/24)+DATE(1970,1,1)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7">
        <f t="shared" si="195"/>
        <v>105.60000000000001</v>
      </c>
      <c r="P2500" s="8">
        <f>(E2500/L2500)</f>
        <v>52.8</v>
      </c>
      <c r="Q2500" t="str">
        <f t="shared" si="196"/>
        <v>music</v>
      </c>
      <c r="R2500" t="str">
        <f t="shared" si="197"/>
        <v>indie rock</v>
      </c>
      <c r="S2500" s="12">
        <f t="shared" si="198"/>
        <v>42017.967442129629</v>
      </c>
      <c r="T2500" s="12">
        <f t="shared" si="199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7">
        <f t="shared" si="195"/>
        <v>202.625</v>
      </c>
      <c r="P2501" s="8">
        <f>(E2501/L2501)</f>
        <v>47.676470588235297</v>
      </c>
      <c r="Q2501" t="str">
        <f t="shared" si="196"/>
        <v>music</v>
      </c>
      <c r="R2501" t="str">
        <f t="shared" si="197"/>
        <v>indie rock</v>
      </c>
      <c r="S2501" s="12">
        <f t="shared" si="198"/>
        <v>41226.648576388885</v>
      </c>
      <c r="T2501" s="12">
        <f t="shared" si="199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7">
        <f t="shared" si="195"/>
        <v>113.33333333333333</v>
      </c>
      <c r="P2502" s="8">
        <f>(E2502/L2502)</f>
        <v>23.448275862068964</v>
      </c>
      <c r="Q2502" t="str">
        <f t="shared" si="196"/>
        <v>music</v>
      </c>
      <c r="R2502" t="str">
        <f t="shared" si="197"/>
        <v>indie rock</v>
      </c>
      <c r="S2502" s="12">
        <f t="shared" si="198"/>
        <v>41053.772858796299</v>
      </c>
      <c r="T2502" s="12">
        <f t="shared" si="199"/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7">
        <f t="shared" si="195"/>
        <v>2.5545454545454547</v>
      </c>
      <c r="P2503" s="8">
        <f>(E2503/L2503)</f>
        <v>40.142857142857146</v>
      </c>
      <c r="Q2503" t="str">
        <f t="shared" si="196"/>
        <v>food</v>
      </c>
      <c r="R2503" t="str">
        <f t="shared" si="197"/>
        <v>restaurants</v>
      </c>
      <c r="S2503" s="12">
        <f t="shared" si="198"/>
        <v>42244.776666666665</v>
      </c>
      <c r="T2503" s="12">
        <f t="shared" si="199"/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7">
        <f t="shared" si="195"/>
        <v>7.8181818181818186E-2</v>
      </c>
      <c r="P2504" s="8">
        <f>(E2504/L2504)</f>
        <v>17.2</v>
      </c>
      <c r="Q2504" t="str">
        <f t="shared" si="196"/>
        <v>food</v>
      </c>
      <c r="R2504" t="str">
        <f t="shared" si="197"/>
        <v>restaurants</v>
      </c>
      <c r="S2504" s="12">
        <f t="shared" si="198"/>
        <v>41858.825439814813</v>
      </c>
      <c r="T2504" s="12">
        <f t="shared" si="199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7">
        <f t="shared" si="195"/>
        <v>0</v>
      </c>
      <c r="P2505" s="8" t="e">
        <f>(E2505/L2505)</f>
        <v>#DIV/0!</v>
      </c>
      <c r="Q2505" t="str">
        <f t="shared" si="196"/>
        <v>food</v>
      </c>
      <c r="R2505" t="str">
        <f t="shared" si="197"/>
        <v>restaurants</v>
      </c>
      <c r="S2505" s="12">
        <f t="shared" si="198"/>
        <v>42498.899398148147</v>
      </c>
      <c r="T2505" s="12">
        <f t="shared" si="199"/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7">
        <f t="shared" si="195"/>
        <v>0</v>
      </c>
      <c r="P2506" s="8" t="e">
        <f>(E2506/L2506)</f>
        <v>#DIV/0!</v>
      </c>
      <c r="Q2506" t="str">
        <f t="shared" si="196"/>
        <v>food</v>
      </c>
      <c r="R2506" t="str">
        <f t="shared" si="197"/>
        <v>restaurants</v>
      </c>
      <c r="S2506" s="12">
        <f t="shared" si="198"/>
        <v>41928.015439814815</v>
      </c>
      <c r="T2506" s="12">
        <f t="shared" si="199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7">
        <f t="shared" si="195"/>
        <v>0</v>
      </c>
      <c r="P2507" s="8" t="e">
        <f>(E2507/L2507)</f>
        <v>#DIV/0!</v>
      </c>
      <c r="Q2507" t="str">
        <f t="shared" si="196"/>
        <v>food</v>
      </c>
      <c r="R2507" t="str">
        <f t="shared" si="197"/>
        <v>restaurants</v>
      </c>
      <c r="S2507" s="12">
        <f t="shared" si="198"/>
        <v>42047.05574074074</v>
      </c>
      <c r="T2507" s="12">
        <f t="shared" si="199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7">
        <f t="shared" si="195"/>
        <v>0.6</v>
      </c>
      <c r="P2508" s="8">
        <f>(E2508/L2508)</f>
        <v>15</v>
      </c>
      <c r="Q2508" t="str">
        <f t="shared" si="196"/>
        <v>food</v>
      </c>
      <c r="R2508" t="str">
        <f t="shared" si="197"/>
        <v>restaurants</v>
      </c>
      <c r="S2508" s="12">
        <f t="shared" si="198"/>
        <v>42258.297094907408</v>
      </c>
      <c r="T2508" s="12">
        <f t="shared" si="199"/>
        <v>42280.875</v>
      </c>
    </row>
    <row r="2509" spans="1:20" ht="15.75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7">
        <f t="shared" si="195"/>
        <v>0</v>
      </c>
      <c r="P2509" s="8" t="e">
        <f>(E2509/L2509)</f>
        <v>#DIV/0!</v>
      </c>
      <c r="Q2509" t="str">
        <f t="shared" si="196"/>
        <v>food</v>
      </c>
      <c r="R2509" t="str">
        <f t="shared" si="197"/>
        <v>restaurants</v>
      </c>
      <c r="S2509" s="12">
        <f t="shared" si="198"/>
        <v>42105.072962962964</v>
      </c>
      <c r="T2509" s="12">
        <f t="shared" si="199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7">
        <f t="shared" si="195"/>
        <v>0</v>
      </c>
      <c r="P2510" s="8" t="e">
        <f>(E2510/L2510)</f>
        <v>#DIV/0!</v>
      </c>
      <c r="Q2510" t="str">
        <f t="shared" si="196"/>
        <v>food</v>
      </c>
      <c r="R2510" t="str">
        <f t="shared" si="197"/>
        <v>restaurants</v>
      </c>
      <c r="S2510" s="12">
        <f t="shared" si="198"/>
        <v>41835.951782407406</v>
      </c>
      <c r="T2510" s="12">
        <f t="shared" si="199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7">
        <f t="shared" si="195"/>
        <v>1.0526315789473684</v>
      </c>
      <c r="P2511" s="8">
        <f>(E2511/L2511)</f>
        <v>35.714285714285715</v>
      </c>
      <c r="Q2511" t="str">
        <f t="shared" si="196"/>
        <v>food</v>
      </c>
      <c r="R2511" t="str">
        <f t="shared" si="197"/>
        <v>restaurants</v>
      </c>
      <c r="S2511" s="12">
        <f t="shared" si="198"/>
        <v>42058.809594907405</v>
      </c>
      <c r="T2511" s="12">
        <f t="shared" si="199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7">
        <f t="shared" si="195"/>
        <v>0.15</v>
      </c>
      <c r="P2512" s="8">
        <f>(E2512/L2512)</f>
        <v>37.5</v>
      </c>
      <c r="Q2512" t="str">
        <f t="shared" si="196"/>
        <v>food</v>
      </c>
      <c r="R2512" t="str">
        <f t="shared" si="197"/>
        <v>restaurants</v>
      </c>
      <c r="S2512" s="12">
        <f t="shared" si="198"/>
        <v>42078.997361111105</v>
      </c>
      <c r="T2512" s="12">
        <f t="shared" si="199"/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7">
        <f t="shared" si="195"/>
        <v>0</v>
      </c>
      <c r="P2513" s="8" t="e">
        <f>(E2513/L2513)</f>
        <v>#DIV/0!</v>
      </c>
      <c r="Q2513" t="str">
        <f t="shared" si="196"/>
        <v>food</v>
      </c>
      <c r="R2513" t="str">
        <f t="shared" si="197"/>
        <v>restaurants</v>
      </c>
      <c r="S2513" s="12">
        <f t="shared" si="198"/>
        <v>42371.446909722217</v>
      </c>
      <c r="T2513" s="12">
        <f t="shared" si="199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7">
        <f t="shared" si="195"/>
        <v>0</v>
      </c>
      <c r="P2514" s="8" t="e">
        <f>(E2514/L2514)</f>
        <v>#DIV/0!</v>
      </c>
      <c r="Q2514" t="str">
        <f t="shared" si="196"/>
        <v>food</v>
      </c>
      <c r="R2514" t="str">
        <f t="shared" si="197"/>
        <v>restaurants</v>
      </c>
      <c r="S2514" s="12">
        <f t="shared" si="198"/>
        <v>41971.876863425925</v>
      </c>
      <c r="T2514" s="12">
        <f t="shared" si="199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7">
        <f t="shared" si="195"/>
        <v>0</v>
      </c>
      <c r="P2515" s="8" t="e">
        <f>(E2515/L2515)</f>
        <v>#DIV/0!</v>
      </c>
      <c r="Q2515" t="str">
        <f t="shared" si="196"/>
        <v>food</v>
      </c>
      <c r="R2515" t="str">
        <f t="shared" si="197"/>
        <v>restaurants</v>
      </c>
      <c r="S2515" s="12">
        <f t="shared" si="198"/>
        <v>42732.00681712963</v>
      </c>
      <c r="T2515" s="12">
        <f t="shared" si="199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7">
        <f t="shared" si="195"/>
        <v>1.7500000000000002</v>
      </c>
      <c r="P2516" s="8">
        <f>(E2516/L2516)</f>
        <v>52.5</v>
      </c>
      <c r="Q2516" t="str">
        <f t="shared" si="196"/>
        <v>food</v>
      </c>
      <c r="R2516" t="str">
        <f t="shared" si="197"/>
        <v>restaurants</v>
      </c>
      <c r="S2516" s="12">
        <f t="shared" si="198"/>
        <v>41854.389780092592</v>
      </c>
      <c r="T2516" s="12">
        <f t="shared" si="199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7">
        <f t="shared" si="195"/>
        <v>18.600000000000001</v>
      </c>
      <c r="P2517" s="8">
        <f>(E2517/L2517)</f>
        <v>77.5</v>
      </c>
      <c r="Q2517" t="str">
        <f t="shared" si="196"/>
        <v>food</v>
      </c>
      <c r="R2517" t="str">
        <f t="shared" si="197"/>
        <v>restaurants</v>
      </c>
      <c r="S2517" s="12">
        <f t="shared" si="198"/>
        <v>42027.839733796296</v>
      </c>
      <c r="T2517" s="12">
        <f t="shared" si="199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7">
        <f t="shared" si="195"/>
        <v>0</v>
      </c>
      <c r="P2518" s="8" t="e">
        <f>(E2518/L2518)</f>
        <v>#DIV/0!</v>
      </c>
      <c r="Q2518" t="str">
        <f t="shared" si="196"/>
        <v>food</v>
      </c>
      <c r="R2518" t="str">
        <f t="shared" si="197"/>
        <v>restaurants</v>
      </c>
      <c r="S2518" s="12">
        <f t="shared" si="198"/>
        <v>41942.653379629628</v>
      </c>
      <c r="T2518" s="12">
        <f t="shared" si="199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7">
        <f t="shared" si="195"/>
        <v>9.8166666666666664</v>
      </c>
      <c r="P2519" s="8">
        <f>(E2519/L2519)</f>
        <v>53.545454545454547</v>
      </c>
      <c r="Q2519" t="str">
        <f t="shared" si="196"/>
        <v>food</v>
      </c>
      <c r="R2519" t="str">
        <f t="shared" si="197"/>
        <v>restaurants</v>
      </c>
      <c r="S2519" s="12">
        <f t="shared" si="198"/>
        <v>42052.802430555559</v>
      </c>
      <c r="T2519" s="12">
        <f t="shared" si="199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7">
        <f t="shared" si="195"/>
        <v>0</v>
      </c>
      <c r="P2520" s="8" t="e">
        <f>(E2520/L2520)</f>
        <v>#DIV/0!</v>
      </c>
      <c r="Q2520" t="str">
        <f t="shared" si="196"/>
        <v>food</v>
      </c>
      <c r="R2520" t="str">
        <f t="shared" si="197"/>
        <v>restaurants</v>
      </c>
      <c r="S2520" s="12">
        <f t="shared" si="198"/>
        <v>41926.680879629632</v>
      </c>
      <c r="T2520" s="12">
        <f t="shared" si="199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7">
        <f t="shared" si="195"/>
        <v>4.3333333333333335E-2</v>
      </c>
      <c r="P2521" s="8">
        <f>(E2521/L2521)</f>
        <v>16.25</v>
      </c>
      <c r="Q2521" t="str">
        <f t="shared" si="196"/>
        <v>food</v>
      </c>
      <c r="R2521" t="str">
        <f t="shared" si="197"/>
        <v>restaurants</v>
      </c>
      <c r="S2521" s="12">
        <f t="shared" si="198"/>
        <v>41809.155138888891</v>
      </c>
      <c r="T2521" s="12">
        <f t="shared" si="199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7">
        <f t="shared" si="195"/>
        <v>0</v>
      </c>
      <c r="P2522" s="8" t="e">
        <f>(E2522/L2522)</f>
        <v>#DIV/0!</v>
      </c>
      <c r="Q2522" t="str">
        <f t="shared" si="196"/>
        <v>food</v>
      </c>
      <c r="R2522" t="str">
        <f t="shared" si="197"/>
        <v>restaurants</v>
      </c>
      <c r="S2522" s="12">
        <f t="shared" si="198"/>
        <v>42612.600520833337</v>
      </c>
      <c r="T2522" s="12">
        <f t="shared" si="199"/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7">
        <f t="shared" si="195"/>
        <v>109.48792</v>
      </c>
      <c r="P2523" s="8">
        <f>(E2523/L2523)</f>
        <v>103.68174242424243</v>
      </c>
      <c r="Q2523" t="str">
        <f t="shared" si="196"/>
        <v>music</v>
      </c>
      <c r="R2523" t="str">
        <f t="shared" si="197"/>
        <v>classical music</v>
      </c>
      <c r="S2523" s="12">
        <f t="shared" si="198"/>
        <v>42269.967835648145</v>
      </c>
      <c r="T2523" s="12">
        <f t="shared" si="199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7">
        <f t="shared" si="195"/>
        <v>100</v>
      </c>
      <c r="P2524" s="8">
        <f>(E2524/L2524)</f>
        <v>185.18518518518519</v>
      </c>
      <c r="Q2524" t="str">
        <f t="shared" si="196"/>
        <v>music</v>
      </c>
      <c r="R2524" t="str">
        <f t="shared" si="197"/>
        <v>classical music</v>
      </c>
      <c r="S2524" s="12">
        <f t="shared" si="198"/>
        <v>42460.573611111111</v>
      </c>
      <c r="T2524" s="12">
        <f t="shared" si="199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7">
        <f t="shared" si="195"/>
        <v>156.44444444444446</v>
      </c>
      <c r="P2525" s="8">
        <f>(E2525/L2525)</f>
        <v>54.153846153846153</v>
      </c>
      <c r="Q2525" t="str">
        <f t="shared" si="196"/>
        <v>music</v>
      </c>
      <c r="R2525" t="str">
        <f t="shared" si="197"/>
        <v>classical music</v>
      </c>
      <c r="S2525" s="12">
        <f t="shared" si="198"/>
        <v>41930.975601851853</v>
      </c>
      <c r="T2525" s="12">
        <f t="shared" si="199"/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7">
        <f t="shared" si="195"/>
        <v>101.6</v>
      </c>
      <c r="P2526" s="8">
        <f>(E2526/L2526)</f>
        <v>177.2093023255814</v>
      </c>
      <c r="Q2526" t="str">
        <f t="shared" si="196"/>
        <v>music</v>
      </c>
      <c r="R2526" t="str">
        <f t="shared" si="197"/>
        <v>classical music</v>
      </c>
      <c r="S2526" s="12">
        <f t="shared" si="198"/>
        <v>41961.807372685187</v>
      </c>
      <c r="T2526" s="12">
        <f t="shared" si="199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7">
        <f t="shared" si="195"/>
        <v>100.325</v>
      </c>
      <c r="P2527" s="8">
        <f>(E2527/L2527)</f>
        <v>100.325</v>
      </c>
      <c r="Q2527" t="str">
        <f t="shared" si="196"/>
        <v>music</v>
      </c>
      <c r="R2527" t="str">
        <f t="shared" si="197"/>
        <v>classical music</v>
      </c>
      <c r="S2527" s="12">
        <f t="shared" si="198"/>
        <v>41058.844571759262</v>
      </c>
      <c r="T2527" s="12">
        <f t="shared" si="199"/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">
        <f t="shared" si="195"/>
        <v>112.94999999999999</v>
      </c>
      <c r="P2528" s="8">
        <f>(E2528/L2528)</f>
        <v>136.90909090909091</v>
      </c>
      <c r="Q2528" t="str">
        <f t="shared" si="196"/>
        <v>music</v>
      </c>
      <c r="R2528" t="str">
        <f t="shared" si="197"/>
        <v>classical music</v>
      </c>
      <c r="S2528" s="12">
        <f t="shared" si="198"/>
        <v>41953.091134259259</v>
      </c>
      <c r="T2528" s="12">
        <f t="shared" si="199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7">
        <f t="shared" si="195"/>
        <v>102.125</v>
      </c>
      <c r="P2529" s="8">
        <f>(E2529/L2529)</f>
        <v>57.535211267605632</v>
      </c>
      <c r="Q2529" t="str">
        <f t="shared" si="196"/>
        <v>music</v>
      </c>
      <c r="R2529" t="str">
        <f t="shared" si="197"/>
        <v>classical music</v>
      </c>
      <c r="S2529" s="12">
        <f t="shared" si="198"/>
        <v>41546.75105324074</v>
      </c>
      <c r="T2529" s="12">
        <f t="shared" si="199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">
        <f t="shared" si="195"/>
        <v>107.24974999999999</v>
      </c>
      <c r="P2530" s="8">
        <f>(E2530/L2530)</f>
        <v>52.962839506172834</v>
      </c>
      <c r="Q2530" t="str">
        <f t="shared" si="196"/>
        <v>music</v>
      </c>
      <c r="R2530" t="str">
        <f t="shared" si="197"/>
        <v>classical music</v>
      </c>
      <c r="S2530" s="12">
        <f t="shared" si="198"/>
        <v>42217.834525462968</v>
      </c>
      <c r="T2530" s="12">
        <f t="shared" si="199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7">
        <f t="shared" si="195"/>
        <v>104.28333333333333</v>
      </c>
      <c r="P2531" s="8">
        <f>(E2531/L2531)</f>
        <v>82.328947368421055</v>
      </c>
      <c r="Q2531" t="str">
        <f t="shared" si="196"/>
        <v>music</v>
      </c>
      <c r="R2531" t="str">
        <f t="shared" si="197"/>
        <v>classical music</v>
      </c>
      <c r="S2531" s="12">
        <f t="shared" si="198"/>
        <v>40948.080729166664</v>
      </c>
      <c r="T2531" s="12">
        <f t="shared" si="199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7">
        <f t="shared" si="195"/>
        <v>100</v>
      </c>
      <c r="P2532" s="8">
        <f>(E2532/L2532)</f>
        <v>135.41666666666666</v>
      </c>
      <c r="Q2532" t="str">
        <f t="shared" si="196"/>
        <v>music</v>
      </c>
      <c r="R2532" t="str">
        <f t="shared" si="197"/>
        <v>classical music</v>
      </c>
      <c r="S2532" s="12">
        <f t="shared" si="198"/>
        <v>42081.864641203705</v>
      </c>
      <c r="T2532" s="12">
        <f t="shared" si="199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7">
        <f t="shared" si="195"/>
        <v>100.4</v>
      </c>
      <c r="P2533" s="8">
        <f>(E2533/L2533)</f>
        <v>74.06557377049181</v>
      </c>
      <c r="Q2533" t="str">
        <f t="shared" si="196"/>
        <v>music</v>
      </c>
      <c r="R2533" t="str">
        <f t="shared" si="197"/>
        <v>classical music</v>
      </c>
      <c r="S2533" s="12">
        <f t="shared" si="198"/>
        <v>42208.680023148147</v>
      </c>
      <c r="T2533" s="12">
        <f t="shared" si="199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7">
        <f t="shared" si="195"/>
        <v>126.125</v>
      </c>
      <c r="P2534" s="8">
        <f>(E2534/L2534)</f>
        <v>84.083333333333329</v>
      </c>
      <c r="Q2534" t="str">
        <f t="shared" si="196"/>
        <v>music</v>
      </c>
      <c r="R2534" t="str">
        <f t="shared" si="197"/>
        <v>classical music</v>
      </c>
      <c r="S2534" s="12">
        <f t="shared" si="198"/>
        <v>41107.849143518521</v>
      </c>
      <c r="T2534" s="12">
        <f t="shared" si="199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7">
        <f t="shared" si="195"/>
        <v>110.66666666666667</v>
      </c>
      <c r="P2535" s="8">
        <f>(E2535/L2535)</f>
        <v>61.029411764705884</v>
      </c>
      <c r="Q2535" t="str">
        <f t="shared" si="196"/>
        <v>music</v>
      </c>
      <c r="R2535" t="str">
        <f t="shared" si="197"/>
        <v>classical music</v>
      </c>
      <c r="S2535" s="12">
        <f t="shared" si="198"/>
        <v>41304.751284722224</v>
      </c>
      <c r="T2535" s="12">
        <f t="shared" si="199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7">
        <f t="shared" si="195"/>
        <v>105</v>
      </c>
      <c r="P2536" s="8">
        <f>(E2536/L2536)</f>
        <v>150</v>
      </c>
      <c r="Q2536" t="str">
        <f t="shared" si="196"/>
        <v>music</v>
      </c>
      <c r="R2536" t="str">
        <f t="shared" si="197"/>
        <v>classical music</v>
      </c>
      <c r="S2536" s="12">
        <f t="shared" si="198"/>
        <v>40127.700370370374</v>
      </c>
      <c r="T2536" s="12">
        <f t="shared" si="199"/>
        <v>40179.25</v>
      </c>
    </row>
    <row r="2537" spans="1:20" ht="15.75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7">
        <f t="shared" si="195"/>
        <v>103.77499999999999</v>
      </c>
      <c r="P2537" s="8">
        <f>(E2537/L2537)</f>
        <v>266.08974358974359</v>
      </c>
      <c r="Q2537" t="str">
        <f t="shared" si="196"/>
        <v>music</v>
      </c>
      <c r="R2537" t="str">
        <f t="shared" si="197"/>
        <v>classical music</v>
      </c>
      <c r="S2537" s="12">
        <f t="shared" si="198"/>
        <v>41943.791030092594</v>
      </c>
      <c r="T2537" s="12">
        <f t="shared" si="199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7">
        <f t="shared" si="195"/>
        <v>115.99999999999999</v>
      </c>
      <c r="P2538" s="8">
        <f>(E2538/L2538)</f>
        <v>7.25</v>
      </c>
      <c r="Q2538" t="str">
        <f t="shared" si="196"/>
        <v>music</v>
      </c>
      <c r="R2538" t="str">
        <f t="shared" si="197"/>
        <v>classical music</v>
      </c>
      <c r="S2538" s="12">
        <f t="shared" si="198"/>
        <v>41464.106087962966</v>
      </c>
      <c r="T2538" s="12">
        <f t="shared" si="199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7">
        <f t="shared" si="195"/>
        <v>110.00000000000001</v>
      </c>
      <c r="P2539" s="8">
        <f>(E2539/L2539)</f>
        <v>100</v>
      </c>
      <c r="Q2539" t="str">
        <f t="shared" si="196"/>
        <v>music</v>
      </c>
      <c r="R2539" t="str">
        <f t="shared" si="197"/>
        <v>classical music</v>
      </c>
      <c r="S2539" s="12">
        <f t="shared" si="198"/>
        <v>40696.648784722223</v>
      </c>
      <c r="T2539" s="12">
        <f t="shared" si="199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">
        <f t="shared" si="195"/>
        <v>113.01761111111111</v>
      </c>
      <c r="P2540" s="8">
        <f>(E2540/L2540)</f>
        <v>109.96308108108107</v>
      </c>
      <c r="Q2540" t="str">
        <f t="shared" si="196"/>
        <v>music</v>
      </c>
      <c r="R2540" t="str">
        <f t="shared" si="197"/>
        <v>classical music</v>
      </c>
      <c r="S2540" s="12">
        <f t="shared" si="198"/>
        <v>41298.509965277779</v>
      </c>
      <c r="T2540" s="12">
        <f t="shared" si="199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7">
        <f t="shared" si="195"/>
        <v>100.25</v>
      </c>
      <c r="P2541" s="8">
        <f>(E2541/L2541)</f>
        <v>169.91525423728814</v>
      </c>
      <c r="Q2541" t="str">
        <f t="shared" si="196"/>
        <v>music</v>
      </c>
      <c r="R2541" t="str">
        <f t="shared" si="197"/>
        <v>classical music</v>
      </c>
      <c r="S2541" s="12">
        <f t="shared" si="198"/>
        <v>41977.902222222227</v>
      </c>
      <c r="T2541" s="12">
        <f t="shared" si="199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7">
        <f t="shared" si="195"/>
        <v>103.4</v>
      </c>
      <c r="P2542" s="8">
        <f>(E2542/L2542)</f>
        <v>95.740740740740748</v>
      </c>
      <c r="Q2542" t="str">
        <f t="shared" si="196"/>
        <v>music</v>
      </c>
      <c r="R2542" t="str">
        <f t="shared" si="197"/>
        <v>classical music</v>
      </c>
      <c r="S2542" s="12">
        <f t="shared" si="198"/>
        <v>40785.675011574072</v>
      </c>
      <c r="T2542" s="12">
        <f t="shared" si="199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">
        <f t="shared" si="195"/>
        <v>107.02857142857142</v>
      </c>
      <c r="P2543" s="8">
        <f>(E2543/L2543)</f>
        <v>59.460317460317462</v>
      </c>
      <c r="Q2543" t="str">
        <f t="shared" si="196"/>
        <v>music</v>
      </c>
      <c r="R2543" t="str">
        <f t="shared" si="197"/>
        <v>classical music</v>
      </c>
      <c r="S2543" s="12">
        <f t="shared" si="198"/>
        <v>41483.449282407404</v>
      </c>
      <c r="T2543" s="12">
        <f t="shared" si="199"/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7">
        <f t="shared" si="195"/>
        <v>103.57142857142858</v>
      </c>
      <c r="P2544" s="8">
        <f>(E2544/L2544)</f>
        <v>55.769230769230766</v>
      </c>
      <c r="Q2544" t="str">
        <f t="shared" si="196"/>
        <v>music</v>
      </c>
      <c r="R2544" t="str">
        <f t="shared" si="197"/>
        <v>classical music</v>
      </c>
      <c r="S2544" s="12">
        <f t="shared" si="198"/>
        <v>41509.426585648151</v>
      </c>
      <c r="T2544" s="12">
        <f t="shared" si="199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7">
        <f t="shared" si="195"/>
        <v>156.4</v>
      </c>
      <c r="P2545" s="8">
        <f>(E2545/L2545)</f>
        <v>30.076923076923077</v>
      </c>
      <c r="Q2545" t="str">
        <f t="shared" si="196"/>
        <v>music</v>
      </c>
      <c r="R2545" t="str">
        <f t="shared" si="197"/>
        <v>classical music</v>
      </c>
      <c r="S2545" s="12">
        <f t="shared" si="198"/>
        <v>40514.107615740737</v>
      </c>
      <c r="T2545" s="12">
        <f t="shared" si="199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7">
        <f t="shared" si="195"/>
        <v>100.82</v>
      </c>
      <c r="P2546" s="8">
        <f>(E2546/L2546)</f>
        <v>88.438596491228068</v>
      </c>
      <c r="Q2546" t="str">
        <f t="shared" si="196"/>
        <v>music</v>
      </c>
      <c r="R2546" t="str">
        <f t="shared" si="197"/>
        <v>classical music</v>
      </c>
      <c r="S2546" s="12">
        <f t="shared" si="198"/>
        <v>41068.520474537036</v>
      </c>
      <c r="T2546" s="12">
        <f t="shared" si="199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7">
        <f t="shared" si="195"/>
        <v>195.3</v>
      </c>
      <c r="P2547" s="8">
        <f>(E2547/L2547)</f>
        <v>64.032786885245898</v>
      </c>
      <c r="Q2547" t="str">
        <f t="shared" si="196"/>
        <v>music</v>
      </c>
      <c r="R2547" t="str">
        <f t="shared" si="197"/>
        <v>classical music</v>
      </c>
      <c r="S2547" s="12">
        <f t="shared" si="198"/>
        <v>42027.13817129629</v>
      </c>
      <c r="T2547" s="12">
        <f t="shared" si="199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7">
        <f t="shared" si="195"/>
        <v>111.71428571428572</v>
      </c>
      <c r="P2548" s="8">
        <f>(E2548/L2548)</f>
        <v>60.153846153846153</v>
      </c>
      <c r="Q2548" t="str">
        <f t="shared" si="196"/>
        <v>music</v>
      </c>
      <c r="R2548" t="str">
        <f t="shared" si="197"/>
        <v>classical music</v>
      </c>
      <c r="S2548" s="12">
        <f t="shared" si="198"/>
        <v>41524.858553240738</v>
      </c>
      <c r="T2548" s="12">
        <f t="shared" si="199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7">
        <f t="shared" si="195"/>
        <v>119.85454545454546</v>
      </c>
      <c r="P2549" s="8">
        <f>(E2549/L2549)</f>
        <v>49.194029850746269</v>
      </c>
      <c r="Q2549" t="str">
        <f t="shared" si="196"/>
        <v>music</v>
      </c>
      <c r="R2549" t="str">
        <f t="shared" si="197"/>
        <v>classical music</v>
      </c>
      <c r="S2549" s="12">
        <f t="shared" si="198"/>
        <v>40973.773182870369</v>
      </c>
      <c r="T2549" s="12">
        <f t="shared" si="199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7">
        <f t="shared" si="195"/>
        <v>101.85</v>
      </c>
      <c r="P2550" s="8">
        <f>(E2550/L2550)</f>
        <v>165.16216216216216</v>
      </c>
      <c r="Q2550" t="str">
        <f t="shared" si="196"/>
        <v>music</v>
      </c>
      <c r="R2550" t="str">
        <f t="shared" si="197"/>
        <v>classical music</v>
      </c>
      <c r="S2550" s="12">
        <f t="shared" si="198"/>
        <v>42618.625428240746</v>
      </c>
      <c r="T2550" s="12">
        <f t="shared" si="199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7">
        <f t="shared" si="195"/>
        <v>102.80254777070064</v>
      </c>
      <c r="P2551" s="8">
        <f>(E2551/L2551)</f>
        <v>43.621621621621621</v>
      </c>
      <c r="Q2551" t="str">
        <f t="shared" si="196"/>
        <v>music</v>
      </c>
      <c r="R2551" t="str">
        <f t="shared" si="197"/>
        <v>classical music</v>
      </c>
      <c r="S2551" s="12">
        <f t="shared" si="198"/>
        <v>41390.757754629631</v>
      </c>
      <c r="T2551" s="12">
        <f t="shared" si="199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7">
        <f t="shared" si="195"/>
        <v>100.84615384615385</v>
      </c>
      <c r="P2552" s="8">
        <f>(E2552/L2552)</f>
        <v>43.7</v>
      </c>
      <c r="Q2552" t="str">
        <f t="shared" si="196"/>
        <v>music</v>
      </c>
      <c r="R2552" t="str">
        <f t="shared" si="197"/>
        <v>classical music</v>
      </c>
      <c r="S2552" s="12">
        <f t="shared" si="198"/>
        <v>42228.634328703702</v>
      </c>
      <c r="T2552" s="12">
        <f t="shared" si="199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7">
        <f t="shared" si="195"/>
        <v>102.73469387755102</v>
      </c>
      <c r="P2553" s="8">
        <f>(E2553/L2553)</f>
        <v>67.419642857142861</v>
      </c>
      <c r="Q2553" t="str">
        <f t="shared" si="196"/>
        <v>music</v>
      </c>
      <c r="R2553" t="str">
        <f t="shared" si="197"/>
        <v>classical music</v>
      </c>
      <c r="S2553" s="12">
        <f t="shared" si="198"/>
        <v>40961.252141203702</v>
      </c>
      <c r="T2553" s="12">
        <f t="shared" si="199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7">
        <f t="shared" si="195"/>
        <v>106.5</v>
      </c>
      <c r="P2554" s="8">
        <f>(E2554/L2554)</f>
        <v>177.5</v>
      </c>
      <c r="Q2554" t="str">
        <f t="shared" si="196"/>
        <v>music</v>
      </c>
      <c r="R2554" t="str">
        <f t="shared" si="197"/>
        <v>classical music</v>
      </c>
      <c r="S2554" s="12">
        <f t="shared" si="198"/>
        <v>42769.809965277775</v>
      </c>
      <c r="T2554" s="12">
        <f t="shared" si="199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7">
        <f t="shared" si="195"/>
        <v>155.53333333333333</v>
      </c>
      <c r="P2555" s="8">
        <f>(E2555/L2555)</f>
        <v>38.883333333333333</v>
      </c>
      <c r="Q2555" t="str">
        <f t="shared" si="196"/>
        <v>music</v>
      </c>
      <c r="R2555" t="str">
        <f t="shared" si="197"/>
        <v>classical music</v>
      </c>
      <c r="S2555" s="12">
        <f t="shared" si="198"/>
        <v>41113.199155092596</v>
      </c>
      <c r="T2555" s="12">
        <f t="shared" si="199"/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7">
        <f t="shared" si="195"/>
        <v>122.8</v>
      </c>
      <c r="P2556" s="8">
        <f>(E2556/L2556)</f>
        <v>54.985074626865675</v>
      </c>
      <c r="Q2556" t="str">
        <f t="shared" si="196"/>
        <v>music</v>
      </c>
      <c r="R2556" t="str">
        <f t="shared" si="197"/>
        <v>classical music</v>
      </c>
      <c r="S2556" s="12">
        <f t="shared" si="198"/>
        <v>42125.078275462962</v>
      </c>
      <c r="T2556" s="12">
        <f t="shared" si="199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7">
        <f t="shared" si="195"/>
        <v>107.35</v>
      </c>
      <c r="P2557" s="8">
        <f>(E2557/L2557)</f>
        <v>61.342857142857142</v>
      </c>
      <c r="Q2557" t="str">
        <f t="shared" si="196"/>
        <v>music</v>
      </c>
      <c r="R2557" t="str">
        <f t="shared" si="197"/>
        <v>classical music</v>
      </c>
      <c r="S2557" s="12">
        <f t="shared" si="198"/>
        <v>41026.655011574076</v>
      </c>
      <c r="T2557" s="12">
        <f t="shared" si="199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7">
        <f t="shared" si="195"/>
        <v>105.50335570469798</v>
      </c>
      <c r="P2558" s="8">
        <f>(E2558/L2558)</f>
        <v>23.117647058823529</v>
      </c>
      <c r="Q2558" t="str">
        <f t="shared" si="196"/>
        <v>music</v>
      </c>
      <c r="R2558" t="str">
        <f t="shared" si="197"/>
        <v>classical music</v>
      </c>
      <c r="S2558" s="12">
        <f t="shared" si="198"/>
        <v>41222.991400462961</v>
      </c>
      <c r="T2558" s="12">
        <f t="shared" si="199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7">
        <f t="shared" si="195"/>
        <v>118.44444444444444</v>
      </c>
      <c r="P2559" s="8">
        <f>(E2559/L2559)</f>
        <v>29.611111111111111</v>
      </c>
      <c r="Q2559" t="str">
        <f t="shared" si="196"/>
        <v>music</v>
      </c>
      <c r="R2559" t="str">
        <f t="shared" si="197"/>
        <v>classical music</v>
      </c>
      <c r="S2559" s="12">
        <f t="shared" si="198"/>
        <v>41744.745208333334</v>
      </c>
      <c r="T2559" s="12">
        <f t="shared" si="199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7">
        <f t="shared" si="195"/>
        <v>108.88</v>
      </c>
      <c r="P2560" s="8">
        <f>(E2560/L2560)</f>
        <v>75.611111111111114</v>
      </c>
      <c r="Q2560" t="str">
        <f t="shared" si="196"/>
        <v>music</v>
      </c>
      <c r="R2560" t="str">
        <f t="shared" si="197"/>
        <v>classical music</v>
      </c>
      <c r="S2560" s="12">
        <f t="shared" si="198"/>
        <v>42093.860023148154</v>
      </c>
      <c r="T2560" s="12">
        <f t="shared" si="199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7">
        <f t="shared" si="195"/>
        <v>111.25</v>
      </c>
      <c r="P2561" s="8">
        <f>(E2561/L2561)</f>
        <v>35.6</v>
      </c>
      <c r="Q2561" t="str">
        <f t="shared" si="196"/>
        <v>music</v>
      </c>
      <c r="R2561" t="str">
        <f t="shared" si="197"/>
        <v>classical music</v>
      </c>
      <c r="S2561" s="12">
        <f t="shared" si="198"/>
        <v>40829.873657407406</v>
      </c>
      <c r="T2561" s="12">
        <f t="shared" si="199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7">
        <f t="shared" si="195"/>
        <v>100.1</v>
      </c>
      <c r="P2562" s="8">
        <f>(E2562/L2562)</f>
        <v>143</v>
      </c>
      <c r="Q2562" t="str">
        <f t="shared" si="196"/>
        <v>music</v>
      </c>
      <c r="R2562" t="str">
        <f t="shared" si="197"/>
        <v>classical music</v>
      </c>
      <c r="S2562" s="12">
        <f t="shared" si="198"/>
        <v>42039.951087962967</v>
      </c>
      <c r="T2562" s="12">
        <f t="shared" si="199"/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7">
        <f t="shared" ref="O2563:O2626" si="200">((E2563/D2563)*100)</f>
        <v>0</v>
      </c>
      <c r="P2563" s="8" t="e">
        <f>(E2563/L2563)</f>
        <v>#DIV/0!</v>
      </c>
      <c r="Q2563" t="str">
        <f t="shared" ref="Q2563:Q2626" si="201">LEFT(N2563,FIND("/",N2563)-1)</f>
        <v>food</v>
      </c>
      <c r="R2563" t="str">
        <f t="shared" ref="R2563:R2626" si="202">RIGHT(N2563,LEN(N2563)-FIND("/",N2563))</f>
        <v>food trucks</v>
      </c>
      <c r="S2563" s="12">
        <f t="shared" ref="S2563:S2626" si="203">(((J2563/60)/60)/24)+DATE(1970,1,1)</f>
        <v>42260.528807870374</v>
      </c>
      <c r="T2563" s="12">
        <f t="shared" ref="T2563:T2626" si="204">(((I2563/60)/60)/24)+DATE(1970,1,1)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7">
        <f t="shared" si="200"/>
        <v>0.75</v>
      </c>
      <c r="P2564" s="8">
        <f>(E2564/L2564)</f>
        <v>25</v>
      </c>
      <c r="Q2564" t="str">
        <f t="shared" si="201"/>
        <v>food</v>
      </c>
      <c r="R2564" t="str">
        <f t="shared" si="202"/>
        <v>food trucks</v>
      </c>
      <c r="S2564" s="12">
        <f t="shared" si="203"/>
        <v>42594.524756944447</v>
      </c>
      <c r="T2564" s="12">
        <f t="shared" si="204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7">
        <f t="shared" si="200"/>
        <v>0</v>
      </c>
      <c r="P2565" s="8" t="e">
        <f>(E2565/L2565)</f>
        <v>#DIV/0!</v>
      </c>
      <c r="Q2565" t="str">
        <f t="shared" si="201"/>
        <v>food</v>
      </c>
      <c r="R2565" t="str">
        <f t="shared" si="202"/>
        <v>food trucks</v>
      </c>
      <c r="S2565" s="12">
        <f t="shared" si="203"/>
        <v>42155.139479166668</v>
      </c>
      <c r="T2565" s="12">
        <f t="shared" si="204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7">
        <f t="shared" si="200"/>
        <v>0</v>
      </c>
      <c r="P2566" s="8" t="e">
        <f>(E2566/L2566)</f>
        <v>#DIV/0!</v>
      </c>
      <c r="Q2566" t="str">
        <f t="shared" si="201"/>
        <v>food</v>
      </c>
      <c r="R2566" t="str">
        <f t="shared" si="202"/>
        <v>food trucks</v>
      </c>
      <c r="S2566" s="12">
        <f t="shared" si="203"/>
        <v>41822.040497685186</v>
      </c>
      <c r="T2566" s="12">
        <f t="shared" si="204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7">
        <f t="shared" si="200"/>
        <v>1</v>
      </c>
      <c r="P2567" s="8">
        <f>(E2567/L2567)</f>
        <v>100</v>
      </c>
      <c r="Q2567" t="str">
        <f t="shared" si="201"/>
        <v>food</v>
      </c>
      <c r="R2567" t="str">
        <f t="shared" si="202"/>
        <v>food trucks</v>
      </c>
      <c r="S2567" s="12">
        <f t="shared" si="203"/>
        <v>42440.650335648148</v>
      </c>
      <c r="T2567" s="12">
        <f t="shared" si="204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7">
        <f t="shared" si="200"/>
        <v>0</v>
      </c>
      <c r="P2568" s="8" t="e">
        <f>(E2568/L2568)</f>
        <v>#DIV/0!</v>
      </c>
      <c r="Q2568" t="str">
        <f t="shared" si="201"/>
        <v>food</v>
      </c>
      <c r="R2568" t="str">
        <f t="shared" si="202"/>
        <v>food trucks</v>
      </c>
      <c r="S2568" s="12">
        <f t="shared" si="203"/>
        <v>41842.980879629627</v>
      </c>
      <c r="T2568" s="12">
        <f t="shared" si="204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7">
        <f t="shared" si="200"/>
        <v>0.26666666666666666</v>
      </c>
      <c r="P2569" s="8">
        <f>(E2569/L2569)</f>
        <v>60</v>
      </c>
      <c r="Q2569" t="str">
        <f t="shared" si="201"/>
        <v>food</v>
      </c>
      <c r="R2569" t="str">
        <f t="shared" si="202"/>
        <v>food trucks</v>
      </c>
      <c r="S2569" s="12">
        <f t="shared" si="203"/>
        <v>42087.878912037035</v>
      </c>
      <c r="T2569" s="12">
        <f t="shared" si="204"/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7">
        <f t="shared" si="200"/>
        <v>0.5</v>
      </c>
      <c r="P2570" s="8">
        <f>(E2570/L2570)</f>
        <v>50</v>
      </c>
      <c r="Q2570" t="str">
        <f t="shared" si="201"/>
        <v>food</v>
      </c>
      <c r="R2570" t="str">
        <f t="shared" si="202"/>
        <v>food trucks</v>
      </c>
      <c r="S2570" s="12">
        <f t="shared" si="203"/>
        <v>42584.666597222225</v>
      </c>
      <c r="T2570" s="12">
        <f t="shared" si="204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7">
        <f t="shared" si="200"/>
        <v>2.2307692307692308</v>
      </c>
      <c r="P2571" s="8">
        <f>(E2571/L2571)</f>
        <v>72.5</v>
      </c>
      <c r="Q2571" t="str">
        <f t="shared" si="201"/>
        <v>food</v>
      </c>
      <c r="R2571" t="str">
        <f t="shared" si="202"/>
        <v>food trucks</v>
      </c>
      <c r="S2571" s="12">
        <f t="shared" si="203"/>
        <v>42234.105462962965</v>
      </c>
      <c r="T2571" s="12">
        <f t="shared" si="204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7">
        <f t="shared" si="200"/>
        <v>0.84285714285714297</v>
      </c>
      <c r="P2572" s="8">
        <f>(E2572/L2572)</f>
        <v>29.5</v>
      </c>
      <c r="Q2572" t="str">
        <f t="shared" si="201"/>
        <v>food</v>
      </c>
      <c r="R2572" t="str">
        <f t="shared" si="202"/>
        <v>food trucks</v>
      </c>
      <c r="S2572" s="12">
        <f t="shared" si="203"/>
        <v>42744.903182870374</v>
      </c>
      <c r="T2572" s="12">
        <f t="shared" si="204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7">
        <f t="shared" si="200"/>
        <v>0.25</v>
      </c>
      <c r="P2573" s="8">
        <f>(E2573/L2573)</f>
        <v>62.5</v>
      </c>
      <c r="Q2573" t="str">
        <f t="shared" si="201"/>
        <v>food</v>
      </c>
      <c r="R2573" t="str">
        <f t="shared" si="202"/>
        <v>food trucks</v>
      </c>
      <c r="S2573" s="12">
        <f t="shared" si="203"/>
        <v>42449.341678240744</v>
      </c>
      <c r="T2573" s="12">
        <f t="shared" si="204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7">
        <f t="shared" si="200"/>
        <v>0</v>
      </c>
      <c r="P2574" s="8" t="e">
        <f>(E2574/L2574)</f>
        <v>#DIV/0!</v>
      </c>
      <c r="Q2574" t="str">
        <f t="shared" si="201"/>
        <v>food</v>
      </c>
      <c r="R2574" t="str">
        <f t="shared" si="202"/>
        <v>food trucks</v>
      </c>
      <c r="S2574" s="12">
        <f t="shared" si="203"/>
        <v>42077.119409722218</v>
      </c>
      <c r="T2574" s="12">
        <f t="shared" si="204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7">
        <f t="shared" si="200"/>
        <v>0</v>
      </c>
      <c r="P2575" s="8" t="e">
        <f>(E2575/L2575)</f>
        <v>#DIV/0!</v>
      </c>
      <c r="Q2575" t="str">
        <f t="shared" si="201"/>
        <v>food</v>
      </c>
      <c r="R2575" t="str">
        <f t="shared" si="202"/>
        <v>food trucks</v>
      </c>
      <c r="S2575" s="12">
        <f t="shared" si="203"/>
        <v>41829.592002314814</v>
      </c>
      <c r="T2575" s="12">
        <f t="shared" si="204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7">
        <f t="shared" si="200"/>
        <v>0</v>
      </c>
      <c r="P2576" s="8" t="e">
        <f>(E2576/L2576)</f>
        <v>#DIV/0!</v>
      </c>
      <c r="Q2576" t="str">
        <f t="shared" si="201"/>
        <v>food</v>
      </c>
      <c r="R2576" t="str">
        <f t="shared" si="202"/>
        <v>food trucks</v>
      </c>
      <c r="S2576" s="12">
        <f t="shared" si="203"/>
        <v>42487.825752314813</v>
      </c>
      <c r="T2576" s="12">
        <f t="shared" si="204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7">
        <f t="shared" si="200"/>
        <v>0</v>
      </c>
      <c r="P2577" s="8" t="e">
        <f>(E2577/L2577)</f>
        <v>#DIV/0!</v>
      </c>
      <c r="Q2577" t="str">
        <f t="shared" si="201"/>
        <v>food</v>
      </c>
      <c r="R2577" t="str">
        <f t="shared" si="202"/>
        <v>food trucks</v>
      </c>
      <c r="S2577" s="12">
        <f t="shared" si="203"/>
        <v>41986.108726851846</v>
      </c>
      <c r="T2577" s="12">
        <f t="shared" si="204"/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7">
        <f t="shared" si="200"/>
        <v>0</v>
      </c>
      <c r="P2578" s="8" t="e">
        <f>(E2578/L2578)</f>
        <v>#DIV/0!</v>
      </c>
      <c r="Q2578" t="str">
        <f t="shared" si="201"/>
        <v>food</v>
      </c>
      <c r="R2578" t="str">
        <f t="shared" si="202"/>
        <v>food trucks</v>
      </c>
      <c r="S2578" s="12">
        <f t="shared" si="203"/>
        <v>42060.00980324074</v>
      </c>
      <c r="T2578" s="12">
        <f t="shared" si="204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7">
        <f t="shared" si="200"/>
        <v>0</v>
      </c>
      <c r="P2579" s="8" t="e">
        <f>(E2579/L2579)</f>
        <v>#DIV/0!</v>
      </c>
      <c r="Q2579" t="str">
        <f t="shared" si="201"/>
        <v>food</v>
      </c>
      <c r="R2579" t="str">
        <f t="shared" si="202"/>
        <v>food trucks</v>
      </c>
      <c r="S2579" s="12">
        <f t="shared" si="203"/>
        <v>41830.820567129631</v>
      </c>
      <c r="T2579" s="12">
        <f t="shared" si="204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7">
        <f t="shared" si="200"/>
        <v>0</v>
      </c>
      <c r="P2580" s="8" t="e">
        <f>(E2580/L2580)</f>
        <v>#DIV/0!</v>
      </c>
      <c r="Q2580" t="str">
        <f t="shared" si="201"/>
        <v>food</v>
      </c>
      <c r="R2580" t="str">
        <f t="shared" si="202"/>
        <v>food trucks</v>
      </c>
      <c r="S2580" s="12">
        <f t="shared" si="203"/>
        <v>42238.022905092599</v>
      </c>
      <c r="T2580" s="12">
        <f t="shared" si="204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7">
        <f t="shared" si="200"/>
        <v>0.13849999999999998</v>
      </c>
      <c r="P2581" s="8">
        <f>(E2581/L2581)</f>
        <v>23.083333333333332</v>
      </c>
      <c r="Q2581" t="str">
        <f t="shared" si="201"/>
        <v>food</v>
      </c>
      <c r="R2581" t="str">
        <f t="shared" si="202"/>
        <v>food trucks</v>
      </c>
      <c r="S2581" s="12">
        <f t="shared" si="203"/>
        <v>41837.829895833333</v>
      </c>
      <c r="T2581" s="12">
        <f t="shared" si="204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7">
        <f t="shared" si="200"/>
        <v>0.6</v>
      </c>
      <c r="P2582" s="8">
        <f>(E2582/L2582)</f>
        <v>25.5</v>
      </c>
      <c r="Q2582" t="str">
        <f t="shared" si="201"/>
        <v>food</v>
      </c>
      <c r="R2582" t="str">
        <f t="shared" si="202"/>
        <v>food trucks</v>
      </c>
      <c r="S2582" s="12">
        <f t="shared" si="203"/>
        <v>42110.326423611114</v>
      </c>
      <c r="T2582" s="12">
        <f t="shared" si="204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7">
        <f t="shared" si="200"/>
        <v>10.6</v>
      </c>
      <c r="P2583" s="8">
        <f>(E2583/L2583)</f>
        <v>48.18181818181818</v>
      </c>
      <c r="Q2583" t="str">
        <f t="shared" si="201"/>
        <v>food</v>
      </c>
      <c r="R2583" t="str">
        <f t="shared" si="202"/>
        <v>food trucks</v>
      </c>
      <c r="S2583" s="12">
        <f t="shared" si="203"/>
        <v>42294.628449074073</v>
      </c>
      <c r="T2583" s="12">
        <f t="shared" si="204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7">
        <f t="shared" si="200"/>
        <v>1.1111111111111111E-3</v>
      </c>
      <c r="P2584" s="8">
        <f>(E2584/L2584)</f>
        <v>1</v>
      </c>
      <c r="Q2584" t="str">
        <f t="shared" si="201"/>
        <v>food</v>
      </c>
      <c r="R2584" t="str">
        <f t="shared" si="202"/>
        <v>food trucks</v>
      </c>
      <c r="S2584" s="12">
        <f t="shared" si="203"/>
        <v>42642.988819444443</v>
      </c>
      <c r="T2584" s="12">
        <f t="shared" si="204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7">
        <f t="shared" si="200"/>
        <v>0.5</v>
      </c>
      <c r="P2585" s="8">
        <f>(E2585/L2585)</f>
        <v>1</v>
      </c>
      <c r="Q2585" t="str">
        <f t="shared" si="201"/>
        <v>food</v>
      </c>
      <c r="R2585" t="str">
        <f t="shared" si="202"/>
        <v>food trucks</v>
      </c>
      <c r="S2585" s="12">
        <f t="shared" si="203"/>
        <v>42019.76944444445</v>
      </c>
      <c r="T2585" s="12">
        <f t="shared" si="204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7">
        <f t="shared" si="200"/>
        <v>0</v>
      </c>
      <c r="P2586" s="8" t="e">
        <f>(E2586/L2586)</f>
        <v>#DIV/0!</v>
      </c>
      <c r="Q2586" t="str">
        <f t="shared" si="201"/>
        <v>food</v>
      </c>
      <c r="R2586" t="str">
        <f t="shared" si="202"/>
        <v>food trucks</v>
      </c>
      <c r="S2586" s="12">
        <f t="shared" si="203"/>
        <v>42140.173252314817</v>
      </c>
      <c r="T2586" s="12">
        <f t="shared" si="204"/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7">
        <f t="shared" si="200"/>
        <v>0.16666666666666669</v>
      </c>
      <c r="P2587" s="8">
        <f>(E2587/L2587)</f>
        <v>50</v>
      </c>
      <c r="Q2587" t="str">
        <f t="shared" si="201"/>
        <v>food</v>
      </c>
      <c r="R2587" t="str">
        <f t="shared" si="202"/>
        <v>food trucks</v>
      </c>
      <c r="S2587" s="12">
        <f t="shared" si="203"/>
        <v>41795.963333333333</v>
      </c>
      <c r="T2587" s="12">
        <f t="shared" si="204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7">
        <f t="shared" si="200"/>
        <v>0.16666666666666669</v>
      </c>
      <c r="P2588" s="8">
        <f>(E2588/L2588)</f>
        <v>5</v>
      </c>
      <c r="Q2588" t="str">
        <f t="shared" si="201"/>
        <v>food</v>
      </c>
      <c r="R2588" t="str">
        <f t="shared" si="202"/>
        <v>food trucks</v>
      </c>
      <c r="S2588" s="12">
        <f t="shared" si="203"/>
        <v>42333.330277777779</v>
      </c>
      <c r="T2588" s="12">
        <f t="shared" si="204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7">
        <f t="shared" si="200"/>
        <v>2.4340000000000002</v>
      </c>
      <c r="P2589" s="8">
        <f>(E2589/L2589)</f>
        <v>202.83333333333334</v>
      </c>
      <c r="Q2589" t="str">
        <f t="shared" si="201"/>
        <v>food</v>
      </c>
      <c r="R2589" t="str">
        <f t="shared" si="202"/>
        <v>food trucks</v>
      </c>
      <c r="S2589" s="12">
        <f t="shared" si="203"/>
        <v>42338.675381944442</v>
      </c>
      <c r="T2589" s="12">
        <f t="shared" si="204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7">
        <f t="shared" si="200"/>
        <v>3.8833333333333329</v>
      </c>
      <c r="P2590" s="8">
        <f>(E2590/L2590)</f>
        <v>29.125</v>
      </c>
      <c r="Q2590" t="str">
        <f t="shared" si="201"/>
        <v>food</v>
      </c>
      <c r="R2590" t="str">
        <f t="shared" si="202"/>
        <v>food trucks</v>
      </c>
      <c r="S2590" s="12">
        <f t="shared" si="203"/>
        <v>42042.676226851851</v>
      </c>
      <c r="T2590" s="12">
        <f t="shared" si="204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7">
        <f t="shared" si="200"/>
        <v>0.01</v>
      </c>
      <c r="P2591" s="8">
        <f>(E2591/L2591)</f>
        <v>5</v>
      </c>
      <c r="Q2591" t="str">
        <f t="shared" si="201"/>
        <v>food</v>
      </c>
      <c r="R2591" t="str">
        <f t="shared" si="202"/>
        <v>food trucks</v>
      </c>
      <c r="S2591" s="12">
        <f t="shared" si="203"/>
        <v>42422.536192129628</v>
      </c>
      <c r="T2591" s="12">
        <f t="shared" si="204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7">
        <f t="shared" si="200"/>
        <v>0</v>
      </c>
      <c r="P2592" s="8" t="e">
        <f>(E2592/L2592)</f>
        <v>#DIV/0!</v>
      </c>
      <c r="Q2592" t="str">
        <f t="shared" si="201"/>
        <v>food</v>
      </c>
      <c r="R2592" t="str">
        <f t="shared" si="202"/>
        <v>food trucks</v>
      </c>
      <c r="S2592" s="12">
        <f t="shared" si="203"/>
        <v>42388.589085648149</v>
      </c>
      <c r="T2592" s="12">
        <f t="shared" si="204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7">
        <f t="shared" si="200"/>
        <v>1.7333333333333332</v>
      </c>
      <c r="P2593" s="8">
        <f>(E2593/L2593)</f>
        <v>13</v>
      </c>
      <c r="Q2593" t="str">
        <f t="shared" si="201"/>
        <v>food</v>
      </c>
      <c r="R2593" t="str">
        <f t="shared" si="202"/>
        <v>food trucks</v>
      </c>
      <c r="S2593" s="12">
        <f t="shared" si="203"/>
        <v>42382.906527777777</v>
      </c>
      <c r="T2593" s="12">
        <f t="shared" si="204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7">
        <f t="shared" si="200"/>
        <v>0.16666666666666669</v>
      </c>
      <c r="P2594" s="8">
        <f>(E2594/L2594)</f>
        <v>50</v>
      </c>
      <c r="Q2594" t="str">
        <f t="shared" si="201"/>
        <v>food</v>
      </c>
      <c r="R2594" t="str">
        <f t="shared" si="202"/>
        <v>food trucks</v>
      </c>
      <c r="S2594" s="12">
        <f t="shared" si="203"/>
        <v>41887.801168981481</v>
      </c>
      <c r="T2594" s="12">
        <f t="shared" si="204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7">
        <f t="shared" si="200"/>
        <v>0</v>
      </c>
      <c r="P2595" s="8" t="e">
        <f>(E2595/L2595)</f>
        <v>#DIV/0!</v>
      </c>
      <c r="Q2595" t="str">
        <f t="shared" si="201"/>
        <v>food</v>
      </c>
      <c r="R2595" t="str">
        <f t="shared" si="202"/>
        <v>food trucks</v>
      </c>
      <c r="S2595" s="12">
        <f t="shared" si="203"/>
        <v>42089.84520833334</v>
      </c>
      <c r="T2595" s="12">
        <f t="shared" si="204"/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7">
        <f t="shared" si="200"/>
        <v>1.25E-3</v>
      </c>
      <c r="P2596" s="8">
        <f>(E2596/L2596)</f>
        <v>1</v>
      </c>
      <c r="Q2596" t="str">
        <f t="shared" si="201"/>
        <v>food</v>
      </c>
      <c r="R2596" t="str">
        <f t="shared" si="202"/>
        <v>food trucks</v>
      </c>
      <c r="S2596" s="12">
        <f t="shared" si="203"/>
        <v>41828.967916666668</v>
      </c>
      <c r="T2596" s="12">
        <f t="shared" si="204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7">
        <f t="shared" si="200"/>
        <v>12.166666666666668</v>
      </c>
      <c r="P2597" s="8">
        <f>(E2597/L2597)</f>
        <v>96.05263157894737</v>
      </c>
      <c r="Q2597" t="str">
        <f t="shared" si="201"/>
        <v>food</v>
      </c>
      <c r="R2597" t="str">
        <f t="shared" si="202"/>
        <v>food trucks</v>
      </c>
      <c r="S2597" s="12">
        <f t="shared" si="203"/>
        <v>42760.244212962964</v>
      </c>
      <c r="T2597" s="12">
        <f t="shared" si="204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7">
        <f t="shared" si="200"/>
        <v>23.588571428571427</v>
      </c>
      <c r="P2598" s="8">
        <f>(E2598/L2598)</f>
        <v>305.77777777777777</v>
      </c>
      <c r="Q2598" t="str">
        <f t="shared" si="201"/>
        <v>food</v>
      </c>
      <c r="R2598" t="str">
        <f t="shared" si="202"/>
        <v>food trucks</v>
      </c>
      <c r="S2598" s="12">
        <f t="shared" si="203"/>
        <v>41828.664456018516</v>
      </c>
      <c r="T2598" s="12">
        <f t="shared" si="204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7">
        <f t="shared" si="200"/>
        <v>5.6666666666666661</v>
      </c>
      <c r="P2599" s="8">
        <f>(E2599/L2599)</f>
        <v>12.142857142857142</v>
      </c>
      <c r="Q2599" t="str">
        <f t="shared" si="201"/>
        <v>food</v>
      </c>
      <c r="R2599" t="str">
        <f t="shared" si="202"/>
        <v>food trucks</v>
      </c>
      <c r="S2599" s="12">
        <f t="shared" si="203"/>
        <v>42510.341631944444</v>
      </c>
      <c r="T2599" s="12">
        <f t="shared" si="204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7">
        <f t="shared" si="200"/>
        <v>39</v>
      </c>
      <c r="P2600" s="8">
        <f>(E2600/L2600)</f>
        <v>83.571428571428569</v>
      </c>
      <c r="Q2600" t="str">
        <f t="shared" si="201"/>
        <v>food</v>
      </c>
      <c r="R2600" t="str">
        <f t="shared" si="202"/>
        <v>food trucks</v>
      </c>
      <c r="S2600" s="12">
        <f t="shared" si="203"/>
        <v>42240.840289351851</v>
      </c>
      <c r="T2600" s="12">
        <f t="shared" si="204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7">
        <f t="shared" si="200"/>
        <v>0.99546510341776351</v>
      </c>
      <c r="P2601" s="8">
        <f>(E2601/L2601)</f>
        <v>18</v>
      </c>
      <c r="Q2601" t="str">
        <f t="shared" si="201"/>
        <v>food</v>
      </c>
      <c r="R2601" t="str">
        <f t="shared" si="202"/>
        <v>food trucks</v>
      </c>
      <c r="S2601" s="12">
        <f t="shared" si="203"/>
        <v>41809.754016203704</v>
      </c>
      <c r="T2601" s="12">
        <f t="shared" si="204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7">
        <f t="shared" si="200"/>
        <v>6.9320000000000004</v>
      </c>
      <c r="P2602" s="8">
        <f>(E2602/L2602)</f>
        <v>115.53333333333333</v>
      </c>
      <c r="Q2602" t="str">
        <f t="shared" si="201"/>
        <v>food</v>
      </c>
      <c r="R2602" t="str">
        <f t="shared" si="202"/>
        <v>food trucks</v>
      </c>
      <c r="S2602" s="12">
        <f t="shared" si="203"/>
        <v>42394.900462962964</v>
      </c>
      <c r="T2602" s="12">
        <f t="shared" si="204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7">
        <f t="shared" si="200"/>
        <v>661.4</v>
      </c>
      <c r="P2603" s="8">
        <f>(E2603/L2603)</f>
        <v>21.900662251655628</v>
      </c>
      <c r="Q2603" t="str">
        <f t="shared" si="201"/>
        <v>technology</v>
      </c>
      <c r="R2603" t="str">
        <f t="shared" si="202"/>
        <v>space exploration</v>
      </c>
      <c r="S2603" s="12">
        <f t="shared" si="203"/>
        <v>41150.902187499996</v>
      </c>
      <c r="T2603" s="12">
        <f t="shared" si="204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7">
        <f t="shared" si="200"/>
        <v>326.0916666666667</v>
      </c>
      <c r="P2604" s="8">
        <f>(E2604/L2604)</f>
        <v>80.022494887525568</v>
      </c>
      <c r="Q2604" t="str">
        <f t="shared" si="201"/>
        <v>technology</v>
      </c>
      <c r="R2604" t="str">
        <f t="shared" si="202"/>
        <v>space exploration</v>
      </c>
      <c r="S2604" s="12">
        <f t="shared" si="203"/>
        <v>41915.747314814813</v>
      </c>
      <c r="T2604" s="12">
        <f t="shared" si="204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7">
        <f t="shared" si="200"/>
        <v>101.48571428571429</v>
      </c>
      <c r="P2605" s="8">
        <f>(E2605/L2605)</f>
        <v>35.520000000000003</v>
      </c>
      <c r="Q2605" t="str">
        <f t="shared" si="201"/>
        <v>technology</v>
      </c>
      <c r="R2605" t="str">
        <f t="shared" si="202"/>
        <v>space exploration</v>
      </c>
      <c r="S2605" s="12">
        <f t="shared" si="203"/>
        <v>41617.912662037037</v>
      </c>
      <c r="T2605" s="12">
        <f t="shared" si="204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7">
        <f t="shared" si="200"/>
        <v>104.21799999999999</v>
      </c>
      <c r="P2606" s="8">
        <f>(E2606/L2606)</f>
        <v>64.933333333333323</v>
      </c>
      <c r="Q2606" t="str">
        <f t="shared" si="201"/>
        <v>technology</v>
      </c>
      <c r="R2606" t="str">
        <f t="shared" si="202"/>
        <v>space exploration</v>
      </c>
      <c r="S2606" s="12">
        <f t="shared" si="203"/>
        <v>40998.051192129627</v>
      </c>
      <c r="T2606" s="12">
        <f t="shared" si="204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7">
        <f t="shared" si="200"/>
        <v>107.42157000000002</v>
      </c>
      <c r="P2607" s="8">
        <f>(E2607/L2607)</f>
        <v>60.965703745743475</v>
      </c>
      <c r="Q2607" t="str">
        <f t="shared" si="201"/>
        <v>technology</v>
      </c>
      <c r="R2607" t="str">
        <f t="shared" si="202"/>
        <v>space exploration</v>
      </c>
      <c r="S2607" s="12">
        <f t="shared" si="203"/>
        <v>42508.541550925926</v>
      </c>
      <c r="T2607" s="12">
        <f t="shared" si="204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7">
        <f t="shared" si="200"/>
        <v>110.05454545454545</v>
      </c>
      <c r="P2608" s="8">
        <f>(E2608/L2608)</f>
        <v>31.444155844155844</v>
      </c>
      <c r="Q2608" t="str">
        <f t="shared" si="201"/>
        <v>technology</v>
      </c>
      <c r="R2608" t="str">
        <f t="shared" si="202"/>
        <v>space exploration</v>
      </c>
      <c r="S2608" s="12">
        <f t="shared" si="203"/>
        <v>41726.712754629632</v>
      </c>
      <c r="T2608" s="12">
        <f t="shared" si="204"/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7">
        <f t="shared" si="200"/>
        <v>407.7</v>
      </c>
      <c r="P2609" s="8">
        <f>(E2609/L2609)</f>
        <v>81.949748743718587</v>
      </c>
      <c r="Q2609" t="str">
        <f t="shared" si="201"/>
        <v>technology</v>
      </c>
      <c r="R2609" t="str">
        <f t="shared" si="202"/>
        <v>space exploration</v>
      </c>
      <c r="S2609" s="12">
        <f t="shared" si="203"/>
        <v>42184.874675925923</v>
      </c>
      <c r="T2609" s="12">
        <f t="shared" si="204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7">
        <f t="shared" si="200"/>
        <v>223.92500000000001</v>
      </c>
      <c r="P2610" s="8">
        <f>(E2610/L2610)</f>
        <v>58.92763157894737</v>
      </c>
      <c r="Q2610" t="str">
        <f t="shared" si="201"/>
        <v>technology</v>
      </c>
      <c r="R2610" t="str">
        <f t="shared" si="202"/>
        <v>space exploration</v>
      </c>
      <c r="S2610" s="12">
        <f t="shared" si="203"/>
        <v>42767.801712962959</v>
      </c>
      <c r="T2610" s="12">
        <f t="shared" si="204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7">
        <f t="shared" si="200"/>
        <v>303.80111428571428</v>
      </c>
      <c r="P2611" s="8">
        <f>(E2611/L2611)</f>
        <v>157.29347633136095</v>
      </c>
      <c r="Q2611" t="str">
        <f t="shared" si="201"/>
        <v>technology</v>
      </c>
      <c r="R2611" t="str">
        <f t="shared" si="202"/>
        <v>space exploration</v>
      </c>
      <c r="S2611" s="12">
        <f t="shared" si="203"/>
        <v>41075.237858796296</v>
      </c>
      <c r="T2611" s="12">
        <f t="shared" si="204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7">
        <f t="shared" si="200"/>
        <v>141.3251043268175</v>
      </c>
      <c r="P2612" s="8">
        <f>(E2612/L2612)</f>
        <v>55.758509532062391</v>
      </c>
      <c r="Q2612" t="str">
        <f t="shared" si="201"/>
        <v>technology</v>
      </c>
      <c r="R2612" t="str">
        <f t="shared" si="202"/>
        <v>space exploration</v>
      </c>
      <c r="S2612" s="12">
        <f t="shared" si="203"/>
        <v>42564.881076388891</v>
      </c>
      <c r="T2612" s="12">
        <f t="shared" si="204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7">
        <f t="shared" si="200"/>
        <v>2790.6363636363635</v>
      </c>
      <c r="P2613" s="8">
        <f>(E2613/L2613)</f>
        <v>83.802893802893806</v>
      </c>
      <c r="Q2613" t="str">
        <f t="shared" si="201"/>
        <v>technology</v>
      </c>
      <c r="R2613" t="str">
        <f t="shared" si="202"/>
        <v>space exploration</v>
      </c>
      <c r="S2613" s="12">
        <f t="shared" si="203"/>
        <v>42704.335810185185</v>
      </c>
      <c r="T2613" s="12">
        <f t="shared" si="204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7">
        <f t="shared" si="200"/>
        <v>171.76130000000001</v>
      </c>
      <c r="P2614" s="8">
        <f>(E2614/L2614)</f>
        <v>58.422210884353746</v>
      </c>
      <c r="Q2614" t="str">
        <f t="shared" si="201"/>
        <v>technology</v>
      </c>
      <c r="R2614" t="str">
        <f t="shared" si="202"/>
        <v>space exploration</v>
      </c>
      <c r="S2614" s="12">
        <f t="shared" si="203"/>
        <v>41982.143171296295</v>
      </c>
      <c r="T2614" s="12">
        <f t="shared" si="204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7">
        <f t="shared" si="200"/>
        <v>101.01333333333334</v>
      </c>
      <c r="P2615" s="8">
        <f>(E2615/L2615)</f>
        <v>270.57142857142856</v>
      </c>
      <c r="Q2615" t="str">
        <f t="shared" si="201"/>
        <v>technology</v>
      </c>
      <c r="R2615" t="str">
        <f t="shared" si="202"/>
        <v>space exploration</v>
      </c>
      <c r="S2615" s="12">
        <f t="shared" si="203"/>
        <v>41143.81821759259</v>
      </c>
      <c r="T2615" s="12">
        <f t="shared" si="204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7">
        <f t="shared" si="200"/>
        <v>102</v>
      </c>
      <c r="P2616" s="8">
        <f>(E2616/L2616)</f>
        <v>107.1</v>
      </c>
      <c r="Q2616" t="str">
        <f t="shared" si="201"/>
        <v>technology</v>
      </c>
      <c r="R2616" t="str">
        <f t="shared" si="202"/>
        <v>space exploration</v>
      </c>
      <c r="S2616" s="12">
        <f t="shared" si="203"/>
        <v>41730.708472222221</v>
      </c>
      <c r="T2616" s="12">
        <f t="shared" si="204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7">
        <f t="shared" si="200"/>
        <v>169.76511744127936</v>
      </c>
      <c r="P2617" s="8">
        <f>(E2617/L2617)</f>
        <v>47.180555555555557</v>
      </c>
      <c r="Q2617" t="str">
        <f t="shared" si="201"/>
        <v>technology</v>
      </c>
      <c r="R2617" t="str">
        <f t="shared" si="202"/>
        <v>space exploration</v>
      </c>
      <c r="S2617" s="12">
        <f t="shared" si="203"/>
        <v>42453.49726851852</v>
      </c>
      <c r="T2617" s="12">
        <f t="shared" si="204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7">
        <f t="shared" si="200"/>
        <v>114.53400000000001</v>
      </c>
      <c r="P2618" s="8">
        <f>(E2618/L2618)</f>
        <v>120.30882352941177</v>
      </c>
      <c r="Q2618" t="str">
        <f t="shared" si="201"/>
        <v>technology</v>
      </c>
      <c r="R2618" t="str">
        <f t="shared" si="202"/>
        <v>space exploration</v>
      </c>
      <c r="S2618" s="12">
        <f t="shared" si="203"/>
        <v>42211.99454861111</v>
      </c>
      <c r="T2618" s="12">
        <f t="shared" si="204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7">
        <f t="shared" si="200"/>
        <v>877.6</v>
      </c>
      <c r="P2619" s="8">
        <f>(E2619/L2619)</f>
        <v>27.59748427672956</v>
      </c>
      <c r="Q2619" t="str">
        <f t="shared" si="201"/>
        <v>technology</v>
      </c>
      <c r="R2619" t="str">
        <f t="shared" si="202"/>
        <v>space exploration</v>
      </c>
      <c r="S2619" s="12">
        <f t="shared" si="203"/>
        <v>41902.874432870369</v>
      </c>
      <c r="T2619" s="12">
        <f t="shared" si="204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7">
        <f t="shared" si="200"/>
        <v>105.38666666666667</v>
      </c>
      <c r="P2620" s="8">
        <f>(E2620/L2620)</f>
        <v>205.2987012987013</v>
      </c>
      <c r="Q2620" t="str">
        <f t="shared" si="201"/>
        <v>technology</v>
      </c>
      <c r="R2620" t="str">
        <f t="shared" si="202"/>
        <v>space exploration</v>
      </c>
      <c r="S2620" s="12">
        <f t="shared" si="203"/>
        <v>42279.792372685188</v>
      </c>
      <c r="T2620" s="12">
        <f t="shared" si="204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7">
        <f t="shared" si="200"/>
        <v>188.39999999999998</v>
      </c>
      <c r="P2621" s="8">
        <f>(E2621/L2621)</f>
        <v>35.547169811320757</v>
      </c>
      <c r="Q2621" t="str">
        <f t="shared" si="201"/>
        <v>technology</v>
      </c>
      <c r="R2621" t="str">
        <f t="shared" si="202"/>
        <v>space exploration</v>
      </c>
      <c r="S2621" s="12">
        <f t="shared" si="203"/>
        <v>42273.884305555555</v>
      </c>
      <c r="T2621" s="12">
        <f t="shared" si="204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7">
        <f t="shared" si="200"/>
        <v>143.65230769230772</v>
      </c>
      <c r="P2622" s="8">
        <f>(E2622/L2622)</f>
        <v>74.639488409272587</v>
      </c>
      <c r="Q2622" t="str">
        <f t="shared" si="201"/>
        <v>technology</v>
      </c>
      <c r="R2622" t="str">
        <f t="shared" si="202"/>
        <v>space exploration</v>
      </c>
      <c r="S2622" s="12">
        <f t="shared" si="203"/>
        <v>42251.16715277778</v>
      </c>
      <c r="T2622" s="12">
        <f t="shared" si="204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7">
        <f t="shared" si="200"/>
        <v>145.88</v>
      </c>
      <c r="P2623" s="8">
        <f>(E2623/L2623)</f>
        <v>47.058064516129029</v>
      </c>
      <c r="Q2623" t="str">
        <f t="shared" si="201"/>
        <v>technology</v>
      </c>
      <c r="R2623" t="str">
        <f t="shared" si="202"/>
        <v>space exploration</v>
      </c>
      <c r="S2623" s="12">
        <f t="shared" si="203"/>
        <v>42115.74754629629</v>
      </c>
      <c r="T2623" s="12">
        <f t="shared" si="204"/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7">
        <f t="shared" si="200"/>
        <v>131.184</v>
      </c>
      <c r="P2624" s="8">
        <f>(E2624/L2624)</f>
        <v>26.591351351351353</v>
      </c>
      <c r="Q2624" t="str">
        <f t="shared" si="201"/>
        <v>technology</v>
      </c>
      <c r="R2624" t="str">
        <f t="shared" si="202"/>
        <v>space exploration</v>
      </c>
      <c r="S2624" s="12">
        <f t="shared" si="203"/>
        <v>42689.74324074074</v>
      </c>
      <c r="T2624" s="12">
        <f t="shared" si="204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7">
        <f t="shared" si="200"/>
        <v>113.99999999999999</v>
      </c>
      <c r="P2625" s="8">
        <f>(E2625/L2625)</f>
        <v>36.774193548387096</v>
      </c>
      <c r="Q2625" t="str">
        <f t="shared" si="201"/>
        <v>technology</v>
      </c>
      <c r="R2625" t="str">
        <f t="shared" si="202"/>
        <v>space exploration</v>
      </c>
      <c r="S2625" s="12">
        <f t="shared" si="203"/>
        <v>42692.256550925929</v>
      </c>
      <c r="T2625" s="12">
        <f t="shared" si="204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7">
        <f t="shared" si="200"/>
        <v>1379.4206249999997</v>
      </c>
      <c r="P2626" s="8">
        <f>(E2626/L2626)</f>
        <v>31.820544982698959</v>
      </c>
      <c r="Q2626" t="str">
        <f t="shared" si="201"/>
        <v>technology</v>
      </c>
      <c r="R2626" t="str">
        <f t="shared" si="202"/>
        <v>space exploration</v>
      </c>
      <c r="S2626" s="12">
        <f t="shared" si="203"/>
        <v>41144.42155092593</v>
      </c>
      <c r="T2626" s="12">
        <f t="shared" si="204"/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7">
        <f t="shared" ref="O2627:O2690" si="205">((E2627/D2627)*100)</f>
        <v>956</v>
      </c>
      <c r="P2627" s="8">
        <f>(E2627/L2627)</f>
        <v>27.576923076923077</v>
      </c>
      <c r="Q2627" t="str">
        <f t="shared" ref="Q2627:Q2690" si="206">LEFT(N2627,FIND("/",N2627)-1)</f>
        <v>technology</v>
      </c>
      <c r="R2627" t="str">
        <f t="shared" ref="R2627:R2690" si="207">RIGHT(N2627,LEN(N2627)-FIND("/",N2627))</f>
        <v>space exploration</v>
      </c>
      <c r="S2627" s="12">
        <f t="shared" ref="S2627:S2690" si="208">(((J2627/60)/60)/24)+DATE(1970,1,1)</f>
        <v>42658.810277777782</v>
      </c>
      <c r="T2627" s="12">
        <f t="shared" ref="T2627:T2690" si="209">(((I2627/60)/60)/24)+DATE(1970,1,1)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7">
        <f t="shared" si="205"/>
        <v>112.00000000000001</v>
      </c>
      <c r="P2628" s="8">
        <f>(E2628/L2628)</f>
        <v>56</v>
      </c>
      <c r="Q2628" t="str">
        <f t="shared" si="206"/>
        <v>technology</v>
      </c>
      <c r="R2628" t="str">
        <f t="shared" si="207"/>
        <v>space exploration</v>
      </c>
      <c r="S2628" s="12">
        <f t="shared" si="208"/>
        <v>42128.628113425926</v>
      </c>
      <c r="T2628" s="12">
        <f t="shared" si="209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7">
        <f t="shared" si="205"/>
        <v>646.66666666666663</v>
      </c>
      <c r="P2629" s="8">
        <f>(E2629/L2629)</f>
        <v>21.555555555555557</v>
      </c>
      <c r="Q2629" t="str">
        <f t="shared" si="206"/>
        <v>technology</v>
      </c>
      <c r="R2629" t="str">
        <f t="shared" si="207"/>
        <v>space exploration</v>
      </c>
      <c r="S2629" s="12">
        <f t="shared" si="208"/>
        <v>42304.829409722224</v>
      </c>
      <c r="T2629" s="12">
        <f t="shared" si="209"/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7">
        <f t="shared" si="205"/>
        <v>110.36948748510132</v>
      </c>
      <c r="P2630" s="8">
        <f>(E2630/L2630)</f>
        <v>44.095238095238095</v>
      </c>
      <c r="Q2630" t="str">
        <f t="shared" si="206"/>
        <v>technology</v>
      </c>
      <c r="R2630" t="str">
        <f t="shared" si="207"/>
        <v>space exploration</v>
      </c>
      <c r="S2630" s="12">
        <f t="shared" si="208"/>
        <v>41953.966053240743</v>
      </c>
      <c r="T2630" s="12">
        <f t="shared" si="209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7">
        <f t="shared" si="205"/>
        <v>127.74000000000001</v>
      </c>
      <c r="P2631" s="8">
        <f>(E2631/L2631)</f>
        <v>63.87</v>
      </c>
      <c r="Q2631" t="str">
        <f t="shared" si="206"/>
        <v>technology</v>
      </c>
      <c r="R2631" t="str">
        <f t="shared" si="207"/>
        <v>space exploration</v>
      </c>
      <c r="S2631" s="12">
        <f t="shared" si="208"/>
        <v>42108.538449074069</v>
      </c>
      <c r="T2631" s="12">
        <f t="shared" si="209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7">
        <f t="shared" si="205"/>
        <v>157.9</v>
      </c>
      <c r="P2632" s="8">
        <f>(E2632/L2632)</f>
        <v>38.987654320987652</v>
      </c>
      <c r="Q2632" t="str">
        <f t="shared" si="206"/>
        <v>technology</v>
      </c>
      <c r="R2632" t="str">
        <f t="shared" si="207"/>
        <v>space exploration</v>
      </c>
      <c r="S2632" s="12">
        <f t="shared" si="208"/>
        <v>42524.105462962965</v>
      </c>
      <c r="T2632" s="12">
        <f t="shared" si="209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7">
        <f t="shared" si="205"/>
        <v>114.66525000000001</v>
      </c>
      <c r="P2633" s="8">
        <f>(E2633/L2633)</f>
        <v>80.185489510489504</v>
      </c>
      <c r="Q2633" t="str">
        <f t="shared" si="206"/>
        <v>technology</v>
      </c>
      <c r="R2633" t="str">
        <f t="shared" si="207"/>
        <v>space exploration</v>
      </c>
      <c r="S2633" s="12">
        <f t="shared" si="208"/>
        <v>42218.169293981482</v>
      </c>
      <c r="T2633" s="12">
        <f t="shared" si="209"/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7">
        <f t="shared" si="205"/>
        <v>137.00934579439252</v>
      </c>
      <c r="P2634" s="8">
        <f>(E2634/L2634)</f>
        <v>34.904761904761905</v>
      </c>
      <c r="Q2634" t="str">
        <f t="shared" si="206"/>
        <v>technology</v>
      </c>
      <c r="R2634" t="str">
        <f t="shared" si="207"/>
        <v>space exploration</v>
      </c>
      <c r="S2634" s="12">
        <f t="shared" si="208"/>
        <v>42494.061793981484</v>
      </c>
      <c r="T2634" s="12">
        <f t="shared" si="209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7">
        <f t="shared" si="205"/>
        <v>354.62</v>
      </c>
      <c r="P2635" s="8">
        <f>(E2635/L2635)</f>
        <v>89.100502512562812</v>
      </c>
      <c r="Q2635" t="str">
        <f t="shared" si="206"/>
        <v>technology</v>
      </c>
      <c r="R2635" t="str">
        <f t="shared" si="207"/>
        <v>space exploration</v>
      </c>
      <c r="S2635" s="12">
        <f t="shared" si="208"/>
        <v>41667.823287037041</v>
      </c>
      <c r="T2635" s="12">
        <f t="shared" si="209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7">
        <f t="shared" si="205"/>
        <v>106.02150537634409</v>
      </c>
      <c r="P2636" s="8">
        <f>(E2636/L2636)</f>
        <v>39.44</v>
      </c>
      <c r="Q2636" t="str">
        <f t="shared" si="206"/>
        <v>technology</v>
      </c>
      <c r="R2636" t="str">
        <f t="shared" si="207"/>
        <v>space exploration</v>
      </c>
      <c r="S2636" s="12">
        <f t="shared" si="208"/>
        <v>42612.656493055561</v>
      </c>
      <c r="T2636" s="12">
        <f t="shared" si="209"/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7">
        <f t="shared" si="205"/>
        <v>100</v>
      </c>
      <c r="P2637" s="8">
        <f>(E2637/L2637)</f>
        <v>136.9047619047619</v>
      </c>
      <c r="Q2637" t="str">
        <f t="shared" si="206"/>
        <v>technology</v>
      </c>
      <c r="R2637" t="str">
        <f t="shared" si="207"/>
        <v>space exploration</v>
      </c>
      <c r="S2637" s="12">
        <f t="shared" si="208"/>
        <v>42037.950937500005</v>
      </c>
      <c r="T2637" s="12">
        <f t="shared" si="209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7">
        <f t="shared" si="205"/>
        <v>187.3</v>
      </c>
      <c r="P2638" s="8">
        <f>(E2638/L2638)</f>
        <v>37.46</v>
      </c>
      <c r="Q2638" t="str">
        <f t="shared" si="206"/>
        <v>technology</v>
      </c>
      <c r="R2638" t="str">
        <f t="shared" si="207"/>
        <v>space exploration</v>
      </c>
      <c r="S2638" s="12">
        <f t="shared" si="208"/>
        <v>42636.614745370374</v>
      </c>
      <c r="T2638" s="12">
        <f t="shared" si="209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7">
        <f t="shared" si="205"/>
        <v>166.2</v>
      </c>
      <c r="P2639" s="8">
        <f>(E2639/L2639)</f>
        <v>31.96153846153846</v>
      </c>
      <c r="Q2639" t="str">
        <f t="shared" si="206"/>
        <v>technology</v>
      </c>
      <c r="R2639" t="str">
        <f t="shared" si="207"/>
        <v>space exploration</v>
      </c>
      <c r="S2639" s="12">
        <f t="shared" si="208"/>
        <v>42639.549479166672</v>
      </c>
      <c r="T2639" s="12">
        <f t="shared" si="209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7">
        <f t="shared" si="205"/>
        <v>101.72910662824208</v>
      </c>
      <c r="P2640" s="8">
        <f>(E2640/L2640)</f>
        <v>25.214285714285715</v>
      </c>
      <c r="Q2640" t="str">
        <f t="shared" si="206"/>
        <v>technology</v>
      </c>
      <c r="R2640" t="str">
        <f t="shared" si="207"/>
        <v>space exploration</v>
      </c>
      <c r="S2640" s="12">
        <f t="shared" si="208"/>
        <v>41989.913136574076</v>
      </c>
      <c r="T2640" s="12">
        <f t="shared" si="209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7">
        <f t="shared" si="205"/>
        <v>164</v>
      </c>
      <c r="P2641" s="8">
        <f>(E2641/L2641)</f>
        <v>10.040816326530612</v>
      </c>
      <c r="Q2641" t="str">
        <f t="shared" si="206"/>
        <v>technology</v>
      </c>
      <c r="R2641" t="str">
        <f t="shared" si="207"/>
        <v>space exploration</v>
      </c>
      <c r="S2641" s="12">
        <f t="shared" si="208"/>
        <v>42024.86513888889</v>
      </c>
      <c r="T2641" s="12">
        <f t="shared" si="209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7">
        <f t="shared" si="205"/>
        <v>105.66666666666666</v>
      </c>
      <c r="P2642" s="8">
        <f>(E2642/L2642)</f>
        <v>45.94202898550725</v>
      </c>
      <c r="Q2642" t="str">
        <f t="shared" si="206"/>
        <v>technology</v>
      </c>
      <c r="R2642" t="str">
        <f t="shared" si="207"/>
        <v>space exploration</v>
      </c>
      <c r="S2642" s="12">
        <f t="shared" si="208"/>
        <v>42103.160578703704</v>
      </c>
      <c r="T2642" s="12">
        <f t="shared" si="209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7">
        <f t="shared" si="205"/>
        <v>1</v>
      </c>
      <c r="P2643" s="8">
        <f>(E2643/L2643)</f>
        <v>15</v>
      </c>
      <c r="Q2643" t="str">
        <f t="shared" si="206"/>
        <v>technology</v>
      </c>
      <c r="R2643" t="str">
        <f t="shared" si="207"/>
        <v>space exploration</v>
      </c>
      <c r="S2643" s="12">
        <f t="shared" si="208"/>
        <v>41880.827118055553</v>
      </c>
      <c r="T2643" s="12">
        <f t="shared" si="209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7">
        <f t="shared" si="205"/>
        <v>0</v>
      </c>
      <c r="P2644" s="8" t="e">
        <f>(E2644/L2644)</f>
        <v>#DIV/0!</v>
      </c>
      <c r="Q2644" t="str">
        <f t="shared" si="206"/>
        <v>technology</v>
      </c>
      <c r="R2644" t="str">
        <f t="shared" si="207"/>
        <v>space exploration</v>
      </c>
      <c r="S2644" s="12">
        <f t="shared" si="208"/>
        <v>42536.246620370366</v>
      </c>
      <c r="T2644" s="12">
        <f t="shared" si="209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7">
        <f t="shared" si="205"/>
        <v>33.559730999999999</v>
      </c>
      <c r="P2645" s="8">
        <f>(E2645/L2645)</f>
        <v>223.58248500999335</v>
      </c>
      <c r="Q2645" t="str">
        <f t="shared" si="206"/>
        <v>technology</v>
      </c>
      <c r="R2645" t="str">
        <f t="shared" si="207"/>
        <v>space exploration</v>
      </c>
      <c r="S2645" s="12">
        <f t="shared" si="208"/>
        <v>42689.582349537035</v>
      </c>
      <c r="T2645" s="12">
        <f t="shared" si="209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7">
        <f t="shared" si="205"/>
        <v>2.0529999999999999</v>
      </c>
      <c r="P2646" s="8">
        <f>(E2646/L2646)</f>
        <v>39.480769230769234</v>
      </c>
      <c r="Q2646" t="str">
        <f t="shared" si="206"/>
        <v>technology</v>
      </c>
      <c r="R2646" t="str">
        <f t="shared" si="207"/>
        <v>space exploration</v>
      </c>
      <c r="S2646" s="12">
        <f t="shared" si="208"/>
        <v>42774.792071759264</v>
      </c>
      <c r="T2646" s="12">
        <f t="shared" si="209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7">
        <f t="shared" si="205"/>
        <v>10.5</v>
      </c>
      <c r="P2647" s="8">
        <f>(E2647/L2647)</f>
        <v>91.304347826086953</v>
      </c>
      <c r="Q2647" t="str">
        <f t="shared" si="206"/>
        <v>technology</v>
      </c>
      <c r="R2647" t="str">
        <f t="shared" si="207"/>
        <v>space exploration</v>
      </c>
      <c r="S2647" s="12">
        <f t="shared" si="208"/>
        <v>41921.842627314814</v>
      </c>
      <c r="T2647" s="12">
        <f t="shared" si="209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7">
        <f t="shared" si="205"/>
        <v>8.4172840000000004</v>
      </c>
      <c r="P2648" s="8">
        <f>(E2648/L2648)</f>
        <v>78.666205607476627</v>
      </c>
      <c r="Q2648" t="str">
        <f t="shared" si="206"/>
        <v>technology</v>
      </c>
      <c r="R2648" t="str">
        <f t="shared" si="207"/>
        <v>space exploration</v>
      </c>
      <c r="S2648" s="12">
        <f t="shared" si="208"/>
        <v>42226.313298611116</v>
      </c>
      <c r="T2648" s="12">
        <f t="shared" si="209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7">
        <f t="shared" si="205"/>
        <v>1.44</v>
      </c>
      <c r="P2649" s="8">
        <f>(E2649/L2649)</f>
        <v>12</v>
      </c>
      <c r="Q2649" t="str">
        <f t="shared" si="206"/>
        <v>technology</v>
      </c>
      <c r="R2649" t="str">
        <f t="shared" si="207"/>
        <v>space exploration</v>
      </c>
      <c r="S2649" s="12">
        <f t="shared" si="208"/>
        <v>42200.261793981481</v>
      </c>
      <c r="T2649" s="12">
        <f t="shared" si="209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7">
        <f t="shared" si="205"/>
        <v>0.88333333333333341</v>
      </c>
      <c r="P2650" s="8">
        <f>(E2650/L2650)</f>
        <v>17.666666666666668</v>
      </c>
      <c r="Q2650" t="str">
        <f t="shared" si="206"/>
        <v>technology</v>
      </c>
      <c r="R2650" t="str">
        <f t="shared" si="207"/>
        <v>space exploration</v>
      </c>
      <c r="S2650" s="12">
        <f t="shared" si="208"/>
        <v>42408.714814814812</v>
      </c>
      <c r="T2650" s="12">
        <f t="shared" si="209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7">
        <f t="shared" si="205"/>
        <v>9.920000000000001E-2</v>
      </c>
      <c r="P2651" s="8">
        <f>(E2651/L2651)</f>
        <v>41.333333333333336</v>
      </c>
      <c r="Q2651" t="str">
        <f t="shared" si="206"/>
        <v>technology</v>
      </c>
      <c r="R2651" t="str">
        <f t="shared" si="207"/>
        <v>space exploration</v>
      </c>
      <c r="S2651" s="12">
        <f t="shared" si="208"/>
        <v>42341.99700231482</v>
      </c>
      <c r="T2651" s="12">
        <f t="shared" si="209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7">
        <f t="shared" si="205"/>
        <v>0.59666666666666668</v>
      </c>
      <c r="P2652" s="8">
        <f>(E2652/L2652)</f>
        <v>71.599999999999994</v>
      </c>
      <c r="Q2652" t="str">
        <f t="shared" si="206"/>
        <v>technology</v>
      </c>
      <c r="R2652" t="str">
        <f t="shared" si="207"/>
        <v>space exploration</v>
      </c>
      <c r="S2652" s="12">
        <f t="shared" si="208"/>
        <v>42695.624340277776</v>
      </c>
      <c r="T2652" s="12">
        <f t="shared" si="209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7">
        <f t="shared" si="205"/>
        <v>1.8689285714285715</v>
      </c>
      <c r="P2653" s="8">
        <f>(E2653/L2653)</f>
        <v>307.8235294117647</v>
      </c>
      <c r="Q2653" t="str">
        <f t="shared" si="206"/>
        <v>technology</v>
      </c>
      <c r="R2653" t="str">
        <f t="shared" si="207"/>
        <v>space exploration</v>
      </c>
      <c r="S2653" s="12">
        <f t="shared" si="208"/>
        <v>42327.805659722217</v>
      </c>
      <c r="T2653" s="12">
        <f t="shared" si="209"/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7">
        <f t="shared" si="205"/>
        <v>0.88500000000000001</v>
      </c>
      <c r="P2654" s="8">
        <f>(E2654/L2654)</f>
        <v>80.454545454545453</v>
      </c>
      <c r="Q2654" t="str">
        <f t="shared" si="206"/>
        <v>technology</v>
      </c>
      <c r="R2654" t="str">
        <f t="shared" si="207"/>
        <v>space exploration</v>
      </c>
      <c r="S2654" s="12">
        <f t="shared" si="208"/>
        <v>41953.158854166672</v>
      </c>
      <c r="T2654" s="12">
        <f t="shared" si="209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7">
        <f t="shared" si="205"/>
        <v>11.52156862745098</v>
      </c>
      <c r="P2655" s="8">
        <f>(E2655/L2655)</f>
        <v>83.942857142857136</v>
      </c>
      <c r="Q2655" t="str">
        <f t="shared" si="206"/>
        <v>technology</v>
      </c>
      <c r="R2655" t="str">
        <f t="shared" si="207"/>
        <v>space exploration</v>
      </c>
      <c r="S2655" s="12">
        <f t="shared" si="208"/>
        <v>41771.651932870373</v>
      </c>
      <c r="T2655" s="12">
        <f t="shared" si="209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7">
        <f t="shared" si="205"/>
        <v>5.1000000000000004E-2</v>
      </c>
      <c r="P2656" s="8">
        <f>(E2656/L2656)</f>
        <v>8.5</v>
      </c>
      <c r="Q2656" t="str">
        <f t="shared" si="206"/>
        <v>technology</v>
      </c>
      <c r="R2656" t="str">
        <f t="shared" si="207"/>
        <v>space exploration</v>
      </c>
      <c r="S2656" s="12">
        <f t="shared" si="208"/>
        <v>42055.600995370376</v>
      </c>
      <c r="T2656" s="12">
        <f t="shared" si="209"/>
        <v>42115.559328703705</v>
      </c>
    </row>
    <row r="2657" spans="1:20" ht="15.75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7">
        <f t="shared" si="205"/>
        <v>21.033333333333335</v>
      </c>
      <c r="P2657" s="8">
        <f>(E2657/L2657)</f>
        <v>73.372093023255815</v>
      </c>
      <c r="Q2657" t="str">
        <f t="shared" si="206"/>
        <v>technology</v>
      </c>
      <c r="R2657" t="str">
        <f t="shared" si="207"/>
        <v>space exploration</v>
      </c>
      <c r="S2657" s="12">
        <f t="shared" si="208"/>
        <v>42381.866284722222</v>
      </c>
      <c r="T2657" s="12">
        <f t="shared" si="209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7">
        <f t="shared" si="205"/>
        <v>11.436666666666667</v>
      </c>
      <c r="P2658" s="8">
        <f>(E2658/L2658)</f>
        <v>112.86184210526316</v>
      </c>
      <c r="Q2658" t="str">
        <f t="shared" si="206"/>
        <v>technology</v>
      </c>
      <c r="R2658" t="str">
        <f t="shared" si="207"/>
        <v>space exploration</v>
      </c>
      <c r="S2658" s="12">
        <f t="shared" si="208"/>
        <v>42767.688518518517</v>
      </c>
      <c r="T2658" s="12">
        <f t="shared" si="209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7">
        <f t="shared" si="205"/>
        <v>18.737933333333334</v>
      </c>
      <c r="P2659" s="8">
        <f>(E2659/L2659)</f>
        <v>95.277627118644077</v>
      </c>
      <c r="Q2659" t="str">
        <f t="shared" si="206"/>
        <v>technology</v>
      </c>
      <c r="R2659" t="str">
        <f t="shared" si="207"/>
        <v>space exploration</v>
      </c>
      <c r="S2659" s="12">
        <f t="shared" si="208"/>
        <v>42551.928854166668</v>
      </c>
      <c r="T2659" s="12">
        <f t="shared" si="209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7">
        <f t="shared" si="205"/>
        <v>9.285714285714286E-2</v>
      </c>
      <c r="P2660" s="8">
        <f>(E2660/L2660)</f>
        <v>22.75</v>
      </c>
      <c r="Q2660" t="str">
        <f t="shared" si="206"/>
        <v>technology</v>
      </c>
      <c r="R2660" t="str">
        <f t="shared" si="207"/>
        <v>space exploration</v>
      </c>
      <c r="S2660" s="12">
        <f t="shared" si="208"/>
        <v>42551.884189814817</v>
      </c>
      <c r="T2660" s="12">
        <f t="shared" si="209"/>
        <v>42581.884189814817</v>
      </c>
    </row>
    <row r="2661" spans="1:20" ht="15.75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7">
        <f t="shared" si="205"/>
        <v>2.7204081632653061</v>
      </c>
      <c r="P2661" s="8">
        <f>(E2661/L2661)</f>
        <v>133.30000000000001</v>
      </c>
      <c r="Q2661" t="str">
        <f t="shared" si="206"/>
        <v>technology</v>
      </c>
      <c r="R2661" t="str">
        <f t="shared" si="207"/>
        <v>space exploration</v>
      </c>
      <c r="S2661" s="12">
        <f t="shared" si="208"/>
        <v>42082.069560185191</v>
      </c>
      <c r="T2661" s="12">
        <f t="shared" si="209"/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7">
        <f t="shared" si="205"/>
        <v>9.5000000000000001E-2</v>
      </c>
      <c r="P2662" s="8">
        <f>(E2662/L2662)</f>
        <v>3.8</v>
      </c>
      <c r="Q2662" t="str">
        <f t="shared" si="206"/>
        <v>technology</v>
      </c>
      <c r="R2662" t="str">
        <f t="shared" si="207"/>
        <v>space exploration</v>
      </c>
      <c r="S2662" s="12">
        <f t="shared" si="208"/>
        <v>42272.713171296295</v>
      </c>
      <c r="T2662" s="12">
        <f t="shared" si="209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7">
        <f t="shared" si="205"/>
        <v>102.89999999999999</v>
      </c>
      <c r="P2663" s="8">
        <f>(E2663/L2663)</f>
        <v>85.75</v>
      </c>
      <c r="Q2663" t="str">
        <f t="shared" si="206"/>
        <v>technology</v>
      </c>
      <c r="R2663" t="str">
        <f t="shared" si="207"/>
        <v>makerspaces</v>
      </c>
      <c r="S2663" s="12">
        <f t="shared" si="208"/>
        <v>41542.958449074074</v>
      </c>
      <c r="T2663" s="12">
        <f t="shared" si="209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7">
        <f t="shared" si="205"/>
        <v>106.80000000000001</v>
      </c>
      <c r="P2664" s="8">
        <f>(E2664/L2664)</f>
        <v>267</v>
      </c>
      <c r="Q2664" t="str">
        <f t="shared" si="206"/>
        <v>technology</v>
      </c>
      <c r="R2664" t="str">
        <f t="shared" si="207"/>
        <v>makerspaces</v>
      </c>
      <c r="S2664" s="12">
        <f t="shared" si="208"/>
        <v>42207.746678240743</v>
      </c>
      <c r="T2664" s="12">
        <f t="shared" si="209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">
        <f t="shared" si="205"/>
        <v>104.59625</v>
      </c>
      <c r="P2665" s="8">
        <f>(E2665/L2665)</f>
        <v>373.55803571428572</v>
      </c>
      <c r="Q2665" t="str">
        <f t="shared" si="206"/>
        <v>technology</v>
      </c>
      <c r="R2665" t="str">
        <f t="shared" si="207"/>
        <v>makerspaces</v>
      </c>
      <c r="S2665" s="12">
        <f t="shared" si="208"/>
        <v>42222.622766203705</v>
      </c>
      <c r="T2665" s="12">
        <f t="shared" si="209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7">
        <f t="shared" si="205"/>
        <v>103.42857142857143</v>
      </c>
      <c r="P2666" s="8">
        <f>(E2666/L2666)</f>
        <v>174.03846153846155</v>
      </c>
      <c r="Q2666" t="str">
        <f t="shared" si="206"/>
        <v>technology</v>
      </c>
      <c r="R2666" t="str">
        <f t="shared" si="207"/>
        <v>makerspaces</v>
      </c>
      <c r="S2666" s="12">
        <f t="shared" si="208"/>
        <v>42313.02542824074</v>
      </c>
      <c r="T2666" s="12">
        <f t="shared" si="209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7">
        <f t="shared" si="205"/>
        <v>123.14285714285715</v>
      </c>
      <c r="P2667" s="8">
        <f>(E2667/L2667)</f>
        <v>93.695652173913047</v>
      </c>
      <c r="Q2667" t="str">
        <f t="shared" si="206"/>
        <v>technology</v>
      </c>
      <c r="R2667" t="str">
        <f t="shared" si="207"/>
        <v>makerspaces</v>
      </c>
      <c r="S2667" s="12">
        <f t="shared" si="208"/>
        <v>42083.895532407405</v>
      </c>
      <c r="T2667" s="12">
        <f t="shared" si="209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7">
        <f t="shared" si="205"/>
        <v>159.29509999999999</v>
      </c>
      <c r="P2668" s="8">
        <f>(E2668/L2668)</f>
        <v>77.327718446601949</v>
      </c>
      <c r="Q2668" t="str">
        <f t="shared" si="206"/>
        <v>technology</v>
      </c>
      <c r="R2668" t="str">
        <f t="shared" si="207"/>
        <v>makerspaces</v>
      </c>
      <c r="S2668" s="12">
        <f t="shared" si="208"/>
        <v>42235.764340277776</v>
      </c>
      <c r="T2668" s="12">
        <f t="shared" si="209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7">
        <f t="shared" si="205"/>
        <v>110.66666666666667</v>
      </c>
      <c r="P2669" s="8">
        <f>(E2669/L2669)</f>
        <v>92.222222222222229</v>
      </c>
      <c r="Q2669" t="str">
        <f t="shared" si="206"/>
        <v>technology</v>
      </c>
      <c r="R2669" t="str">
        <f t="shared" si="207"/>
        <v>makerspaces</v>
      </c>
      <c r="S2669" s="12">
        <f t="shared" si="208"/>
        <v>42380.926111111112</v>
      </c>
      <c r="T2669" s="12">
        <f t="shared" si="209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7">
        <f t="shared" si="205"/>
        <v>170.70000000000002</v>
      </c>
      <c r="P2670" s="8">
        <f>(E2670/L2670)</f>
        <v>60.964285714285715</v>
      </c>
      <c r="Q2670" t="str">
        <f t="shared" si="206"/>
        <v>technology</v>
      </c>
      <c r="R2670" t="str">
        <f t="shared" si="207"/>
        <v>makerspaces</v>
      </c>
      <c r="S2670" s="12">
        <f t="shared" si="208"/>
        <v>42275.588715277772</v>
      </c>
      <c r="T2670" s="12">
        <f t="shared" si="209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7">
        <f t="shared" si="205"/>
        <v>125.125</v>
      </c>
      <c r="P2671" s="8">
        <f>(E2671/L2671)</f>
        <v>91</v>
      </c>
      <c r="Q2671" t="str">
        <f t="shared" si="206"/>
        <v>technology</v>
      </c>
      <c r="R2671" t="str">
        <f t="shared" si="207"/>
        <v>makerspaces</v>
      </c>
      <c r="S2671" s="12">
        <f t="shared" si="208"/>
        <v>42319.035833333335</v>
      </c>
      <c r="T2671" s="12">
        <f t="shared" si="209"/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7">
        <f t="shared" si="205"/>
        <v>6.4158609339642041</v>
      </c>
      <c r="P2672" s="8">
        <f>(E2672/L2672)</f>
        <v>41.583333333333336</v>
      </c>
      <c r="Q2672" t="str">
        <f t="shared" si="206"/>
        <v>technology</v>
      </c>
      <c r="R2672" t="str">
        <f t="shared" si="207"/>
        <v>makerspaces</v>
      </c>
      <c r="S2672" s="12">
        <f t="shared" si="208"/>
        <v>41821.020601851851</v>
      </c>
      <c r="T2672" s="12">
        <f t="shared" si="209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7">
        <f t="shared" si="205"/>
        <v>11.343999999999999</v>
      </c>
      <c r="P2673" s="8">
        <f>(E2673/L2673)</f>
        <v>33.761904761904759</v>
      </c>
      <c r="Q2673" t="str">
        <f t="shared" si="206"/>
        <v>technology</v>
      </c>
      <c r="R2673" t="str">
        <f t="shared" si="207"/>
        <v>makerspaces</v>
      </c>
      <c r="S2673" s="12">
        <f t="shared" si="208"/>
        <v>41962.749027777783</v>
      </c>
      <c r="T2673" s="12">
        <f t="shared" si="209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7">
        <f t="shared" si="205"/>
        <v>33.19</v>
      </c>
      <c r="P2674" s="8">
        <f>(E2674/L2674)</f>
        <v>70.61702127659575</v>
      </c>
      <c r="Q2674" t="str">
        <f t="shared" si="206"/>
        <v>technology</v>
      </c>
      <c r="R2674" t="str">
        <f t="shared" si="207"/>
        <v>makerspaces</v>
      </c>
      <c r="S2674" s="12">
        <f t="shared" si="208"/>
        <v>42344.884143518517</v>
      </c>
      <c r="T2674" s="12">
        <f t="shared" si="209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7">
        <f t="shared" si="205"/>
        <v>27.58</v>
      </c>
      <c r="P2675" s="8">
        <f>(E2675/L2675)</f>
        <v>167.15151515151516</v>
      </c>
      <c r="Q2675" t="str">
        <f t="shared" si="206"/>
        <v>technology</v>
      </c>
      <c r="R2675" t="str">
        <f t="shared" si="207"/>
        <v>makerspaces</v>
      </c>
      <c r="S2675" s="12">
        <f t="shared" si="208"/>
        <v>41912.541655092595</v>
      </c>
      <c r="T2675" s="12">
        <f t="shared" si="209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7">
        <f t="shared" si="205"/>
        <v>62.839999999999996</v>
      </c>
      <c r="P2676" s="8">
        <f>(E2676/L2676)</f>
        <v>128.61988304093566</v>
      </c>
      <c r="Q2676" t="str">
        <f t="shared" si="206"/>
        <v>technology</v>
      </c>
      <c r="R2676" t="str">
        <f t="shared" si="207"/>
        <v>makerspaces</v>
      </c>
      <c r="S2676" s="12">
        <f t="shared" si="208"/>
        <v>42529.632754629631</v>
      </c>
      <c r="T2676" s="12">
        <f t="shared" si="209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7">
        <f t="shared" si="205"/>
        <v>7.5880000000000001</v>
      </c>
      <c r="P2677" s="8">
        <f>(E2677/L2677)</f>
        <v>65.41379310344827</v>
      </c>
      <c r="Q2677" t="str">
        <f t="shared" si="206"/>
        <v>technology</v>
      </c>
      <c r="R2677" t="str">
        <f t="shared" si="207"/>
        <v>makerspaces</v>
      </c>
      <c r="S2677" s="12">
        <f t="shared" si="208"/>
        <v>41923.857511574075</v>
      </c>
      <c r="T2677" s="12">
        <f t="shared" si="209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7">
        <f t="shared" si="205"/>
        <v>50.38095238095238</v>
      </c>
      <c r="P2678" s="8">
        <f>(E2678/L2678)</f>
        <v>117.55555555555556</v>
      </c>
      <c r="Q2678" t="str">
        <f t="shared" si="206"/>
        <v>technology</v>
      </c>
      <c r="R2678" t="str">
        <f t="shared" si="207"/>
        <v>makerspaces</v>
      </c>
      <c r="S2678" s="12">
        <f t="shared" si="208"/>
        <v>42482.624699074076</v>
      </c>
      <c r="T2678" s="12">
        <f t="shared" si="209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7">
        <f t="shared" si="205"/>
        <v>17.512820512820511</v>
      </c>
      <c r="P2679" s="8">
        <f>(E2679/L2679)</f>
        <v>126.48148148148148</v>
      </c>
      <c r="Q2679" t="str">
        <f t="shared" si="206"/>
        <v>technology</v>
      </c>
      <c r="R2679" t="str">
        <f t="shared" si="207"/>
        <v>makerspaces</v>
      </c>
      <c r="S2679" s="12">
        <f t="shared" si="208"/>
        <v>41793.029432870368</v>
      </c>
      <c r="T2679" s="12">
        <f t="shared" si="209"/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7">
        <f t="shared" si="205"/>
        <v>1.375E-2</v>
      </c>
      <c r="P2680" s="8">
        <f>(E2680/L2680)</f>
        <v>550</v>
      </c>
      <c r="Q2680" t="str">
        <f t="shared" si="206"/>
        <v>technology</v>
      </c>
      <c r="R2680" t="str">
        <f t="shared" si="207"/>
        <v>makerspaces</v>
      </c>
      <c r="S2680" s="12">
        <f t="shared" si="208"/>
        <v>42241.798206018517</v>
      </c>
      <c r="T2680" s="12">
        <f t="shared" si="209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7">
        <f t="shared" si="205"/>
        <v>0.33</v>
      </c>
      <c r="P2681" s="8">
        <f>(E2681/L2681)</f>
        <v>44</v>
      </c>
      <c r="Q2681" t="str">
        <f t="shared" si="206"/>
        <v>technology</v>
      </c>
      <c r="R2681" t="str">
        <f t="shared" si="207"/>
        <v>makerspaces</v>
      </c>
      <c r="S2681" s="12">
        <f t="shared" si="208"/>
        <v>42033.001087962963</v>
      </c>
      <c r="T2681" s="12">
        <f t="shared" si="209"/>
        <v>42063.001087962963</v>
      </c>
    </row>
    <row r="2682" spans="1:20" ht="15.75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7">
        <f t="shared" si="205"/>
        <v>0.86250000000000004</v>
      </c>
      <c r="P2682" s="8">
        <f>(E2682/L2682)</f>
        <v>69</v>
      </c>
      <c r="Q2682" t="str">
        <f t="shared" si="206"/>
        <v>technology</v>
      </c>
      <c r="R2682" t="str">
        <f t="shared" si="207"/>
        <v>makerspaces</v>
      </c>
      <c r="S2682" s="12">
        <f t="shared" si="208"/>
        <v>42436.211701388893</v>
      </c>
      <c r="T2682" s="12">
        <f t="shared" si="209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7">
        <f t="shared" si="205"/>
        <v>0.6875</v>
      </c>
      <c r="P2683" s="8">
        <f>(E2683/L2683)</f>
        <v>27.5</v>
      </c>
      <c r="Q2683" t="str">
        <f t="shared" si="206"/>
        <v>food</v>
      </c>
      <c r="R2683" t="str">
        <f t="shared" si="207"/>
        <v>food trucks</v>
      </c>
      <c r="S2683" s="12">
        <f t="shared" si="208"/>
        <v>41805.895254629628</v>
      </c>
      <c r="T2683" s="12">
        <f t="shared" si="209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7">
        <f t="shared" si="205"/>
        <v>28.299999999999997</v>
      </c>
      <c r="P2684" s="8">
        <f>(E2684/L2684)</f>
        <v>84.9</v>
      </c>
      <c r="Q2684" t="str">
        <f t="shared" si="206"/>
        <v>food</v>
      </c>
      <c r="R2684" t="str">
        <f t="shared" si="207"/>
        <v>food trucks</v>
      </c>
      <c r="S2684" s="12">
        <f t="shared" si="208"/>
        <v>41932.871990740743</v>
      </c>
      <c r="T2684" s="12">
        <f t="shared" si="209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7">
        <f t="shared" si="205"/>
        <v>0.24</v>
      </c>
      <c r="P2685" s="8">
        <f>(E2685/L2685)</f>
        <v>12</v>
      </c>
      <c r="Q2685" t="str">
        <f t="shared" si="206"/>
        <v>food</v>
      </c>
      <c r="R2685" t="str">
        <f t="shared" si="207"/>
        <v>food trucks</v>
      </c>
      <c r="S2685" s="12">
        <f t="shared" si="208"/>
        <v>42034.75509259259</v>
      </c>
      <c r="T2685" s="12">
        <f t="shared" si="209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7">
        <f t="shared" si="205"/>
        <v>1.1428571428571428</v>
      </c>
      <c r="P2686" s="8">
        <f>(E2686/L2686)</f>
        <v>200</v>
      </c>
      <c r="Q2686" t="str">
        <f t="shared" si="206"/>
        <v>food</v>
      </c>
      <c r="R2686" t="str">
        <f t="shared" si="207"/>
        <v>food trucks</v>
      </c>
      <c r="S2686" s="12">
        <f t="shared" si="208"/>
        <v>41820.914641203701</v>
      </c>
      <c r="T2686" s="12">
        <f t="shared" si="209"/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7">
        <f t="shared" si="205"/>
        <v>0.02</v>
      </c>
      <c r="P2687" s="8">
        <f>(E2687/L2687)</f>
        <v>10</v>
      </c>
      <c r="Q2687" t="str">
        <f t="shared" si="206"/>
        <v>food</v>
      </c>
      <c r="R2687" t="str">
        <f t="shared" si="207"/>
        <v>food trucks</v>
      </c>
      <c r="S2687" s="12">
        <f t="shared" si="208"/>
        <v>42061.69594907407</v>
      </c>
      <c r="T2687" s="12">
        <f t="shared" si="209"/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7">
        <f t="shared" si="205"/>
        <v>0</v>
      </c>
      <c r="P2688" s="8" t="e">
        <f>(E2688/L2688)</f>
        <v>#DIV/0!</v>
      </c>
      <c r="Q2688" t="str">
        <f t="shared" si="206"/>
        <v>food</v>
      </c>
      <c r="R2688" t="str">
        <f t="shared" si="207"/>
        <v>food trucks</v>
      </c>
      <c r="S2688" s="12">
        <f t="shared" si="208"/>
        <v>41892.974803240737</v>
      </c>
      <c r="T2688" s="12">
        <f t="shared" si="209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7">
        <f t="shared" si="205"/>
        <v>0</v>
      </c>
      <c r="P2689" s="8" t="e">
        <f>(E2689/L2689)</f>
        <v>#DIV/0!</v>
      </c>
      <c r="Q2689" t="str">
        <f t="shared" si="206"/>
        <v>food</v>
      </c>
      <c r="R2689" t="str">
        <f t="shared" si="207"/>
        <v>food trucks</v>
      </c>
      <c r="S2689" s="12">
        <f t="shared" si="208"/>
        <v>42154.64025462963</v>
      </c>
      <c r="T2689" s="12">
        <f t="shared" si="209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7">
        <f t="shared" si="205"/>
        <v>0.14799999999999999</v>
      </c>
      <c r="P2690" s="8">
        <f>(E2690/L2690)</f>
        <v>5.2857142857142856</v>
      </c>
      <c r="Q2690" t="str">
        <f t="shared" si="206"/>
        <v>food</v>
      </c>
      <c r="R2690" t="str">
        <f t="shared" si="207"/>
        <v>food trucks</v>
      </c>
      <c r="S2690" s="12">
        <f t="shared" si="208"/>
        <v>42028.118865740747</v>
      </c>
      <c r="T2690" s="12">
        <f t="shared" si="209"/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7">
        <f t="shared" ref="O2691:O2754" si="210">((E2691/D2691)*100)</f>
        <v>2.8571428571428571E-3</v>
      </c>
      <c r="P2691" s="8">
        <f>(E2691/L2691)</f>
        <v>1</v>
      </c>
      <c r="Q2691" t="str">
        <f t="shared" ref="Q2691:Q2754" si="211">LEFT(N2691,FIND("/",N2691)-1)</f>
        <v>food</v>
      </c>
      <c r="R2691" t="str">
        <f t="shared" ref="R2691:R2754" si="212">RIGHT(N2691,LEN(N2691)-FIND("/",N2691))</f>
        <v>food trucks</v>
      </c>
      <c r="S2691" s="12">
        <f t="shared" ref="S2691:S2754" si="213">(((J2691/60)/60)/24)+DATE(1970,1,1)</f>
        <v>42551.961689814809</v>
      </c>
      <c r="T2691" s="12">
        <f t="shared" ref="T2691:T2754" si="214">(((I2691/60)/60)/24)+DATE(1970,1,1)</f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7">
        <f t="shared" si="210"/>
        <v>10.7325</v>
      </c>
      <c r="P2692" s="8">
        <f>(E2692/L2692)</f>
        <v>72.762711864406782</v>
      </c>
      <c r="Q2692" t="str">
        <f t="shared" si="211"/>
        <v>food</v>
      </c>
      <c r="R2692" t="str">
        <f t="shared" si="212"/>
        <v>food trucks</v>
      </c>
      <c r="S2692" s="12">
        <f t="shared" si="213"/>
        <v>42113.105046296296</v>
      </c>
      <c r="T2692" s="12">
        <f t="shared" si="214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7">
        <f t="shared" si="210"/>
        <v>5.3846153846153842E-2</v>
      </c>
      <c r="P2693" s="8">
        <f>(E2693/L2693)</f>
        <v>17.5</v>
      </c>
      <c r="Q2693" t="str">
        <f t="shared" si="211"/>
        <v>food</v>
      </c>
      <c r="R2693" t="str">
        <f t="shared" si="212"/>
        <v>food trucks</v>
      </c>
      <c r="S2693" s="12">
        <f t="shared" si="213"/>
        <v>42089.724039351851</v>
      </c>
      <c r="T2693" s="12">
        <f t="shared" si="214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7">
        <f t="shared" si="210"/>
        <v>0.7142857142857143</v>
      </c>
      <c r="P2694" s="8">
        <f>(E2694/L2694)</f>
        <v>25</v>
      </c>
      <c r="Q2694" t="str">
        <f t="shared" si="211"/>
        <v>food</v>
      </c>
      <c r="R2694" t="str">
        <f t="shared" si="212"/>
        <v>food trucks</v>
      </c>
      <c r="S2694" s="12">
        <f t="shared" si="213"/>
        <v>42058.334027777775</v>
      </c>
      <c r="T2694" s="12">
        <f t="shared" si="214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7">
        <f t="shared" si="210"/>
        <v>0.8</v>
      </c>
      <c r="P2695" s="8">
        <f>(E2695/L2695)</f>
        <v>13.333333333333334</v>
      </c>
      <c r="Q2695" t="str">
        <f t="shared" si="211"/>
        <v>food</v>
      </c>
      <c r="R2695" t="str">
        <f t="shared" si="212"/>
        <v>food trucks</v>
      </c>
      <c r="S2695" s="12">
        <f t="shared" si="213"/>
        <v>41834.138495370367</v>
      </c>
      <c r="T2695" s="12">
        <f t="shared" si="214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7">
        <f t="shared" si="210"/>
        <v>3.3333333333333335E-3</v>
      </c>
      <c r="P2696" s="8">
        <f>(E2696/L2696)</f>
        <v>1</v>
      </c>
      <c r="Q2696" t="str">
        <f t="shared" si="211"/>
        <v>food</v>
      </c>
      <c r="R2696" t="str">
        <f t="shared" si="212"/>
        <v>food trucks</v>
      </c>
      <c r="S2696" s="12">
        <f t="shared" si="213"/>
        <v>41878.140497685185</v>
      </c>
      <c r="T2696" s="12">
        <f t="shared" si="214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7">
        <f t="shared" si="210"/>
        <v>0.47333333333333333</v>
      </c>
      <c r="P2697" s="8">
        <f>(E2697/L2697)</f>
        <v>23.666666666666668</v>
      </c>
      <c r="Q2697" t="str">
        <f t="shared" si="211"/>
        <v>food</v>
      </c>
      <c r="R2697" t="str">
        <f t="shared" si="212"/>
        <v>food trucks</v>
      </c>
      <c r="S2697" s="12">
        <f t="shared" si="213"/>
        <v>42048.181921296295</v>
      </c>
      <c r="T2697" s="12">
        <f t="shared" si="214"/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7">
        <f t="shared" si="210"/>
        <v>5.65</v>
      </c>
      <c r="P2698" s="8">
        <f>(E2698/L2698)</f>
        <v>89.21052631578948</v>
      </c>
      <c r="Q2698" t="str">
        <f t="shared" si="211"/>
        <v>food</v>
      </c>
      <c r="R2698" t="str">
        <f t="shared" si="212"/>
        <v>food trucks</v>
      </c>
      <c r="S2698" s="12">
        <f t="shared" si="213"/>
        <v>41964.844444444447</v>
      </c>
      <c r="T2698" s="12">
        <f t="shared" si="214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7">
        <f t="shared" si="210"/>
        <v>26.35217391304348</v>
      </c>
      <c r="P2699" s="8">
        <f>(E2699/L2699)</f>
        <v>116.55769230769231</v>
      </c>
      <c r="Q2699" t="str">
        <f t="shared" si="211"/>
        <v>food</v>
      </c>
      <c r="R2699" t="str">
        <f t="shared" si="212"/>
        <v>food trucks</v>
      </c>
      <c r="S2699" s="12">
        <f t="shared" si="213"/>
        <v>42187.940081018518</v>
      </c>
      <c r="T2699" s="12">
        <f t="shared" si="214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7">
        <f t="shared" si="210"/>
        <v>0.325125</v>
      </c>
      <c r="P2700" s="8">
        <f>(E2700/L2700)</f>
        <v>13.005000000000001</v>
      </c>
      <c r="Q2700" t="str">
        <f t="shared" si="211"/>
        <v>food</v>
      </c>
      <c r="R2700" t="str">
        <f t="shared" si="212"/>
        <v>food trucks</v>
      </c>
      <c r="S2700" s="12">
        <f t="shared" si="213"/>
        <v>41787.898240740738</v>
      </c>
      <c r="T2700" s="12">
        <f t="shared" si="214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7">
        <f t="shared" si="210"/>
        <v>0</v>
      </c>
      <c r="P2701" s="8" t="e">
        <f>(E2701/L2701)</f>
        <v>#DIV/0!</v>
      </c>
      <c r="Q2701" t="str">
        <f t="shared" si="211"/>
        <v>food</v>
      </c>
      <c r="R2701" t="str">
        <f t="shared" si="212"/>
        <v>food trucks</v>
      </c>
      <c r="S2701" s="12">
        <f t="shared" si="213"/>
        <v>41829.896562499998</v>
      </c>
      <c r="T2701" s="12">
        <f t="shared" si="214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7">
        <f t="shared" si="210"/>
        <v>0.7000700070007001</v>
      </c>
      <c r="P2702" s="8">
        <f>(E2702/L2702)</f>
        <v>17.5</v>
      </c>
      <c r="Q2702" t="str">
        <f t="shared" si="211"/>
        <v>food</v>
      </c>
      <c r="R2702" t="str">
        <f t="shared" si="212"/>
        <v>food trucks</v>
      </c>
      <c r="S2702" s="12">
        <f t="shared" si="213"/>
        <v>41870.87467592593</v>
      </c>
      <c r="T2702" s="12">
        <f t="shared" si="214"/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7">
        <f t="shared" si="210"/>
        <v>46.176470588235297</v>
      </c>
      <c r="P2703" s="8">
        <f>(E2703/L2703)</f>
        <v>34.130434782608695</v>
      </c>
      <c r="Q2703" t="str">
        <f t="shared" si="211"/>
        <v>theater</v>
      </c>
      <c r="R2703" t="str">
        <f t="shared" si="212"/>
        <v>spaces</v>
      </c>
      <c r="S2703" s="12">
        <f t="shared" si="213"/>
        <v>42801.774699074071</v>
      </c>
      <c r="T2703" s="12">
        <f t="shared" si="214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7">
        <f t="shared" si="210"/>
        <v>34.410000000000004</v>
      </c>
      <c r="P2704" s="8">
        <f>(E2704/L2704)</f>
        <v>132.34615384615384</v>
      </c>
      <c r="Q2704" t="str">
        <f t="shared" si="211"/>
        <v>theater</v>
      </c>
      <c r="R2704" t="str">
        <f t="shared" si="212"/>
        <v>spaces</v>
      </c>
      <c r="S2704" s="12">
        <f t="shared" si="213"/>
        <v>42800.801817129628</v>
      </c>
      <c r="T2704" s="12">
        <f t="shared" si="214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7">
        <f t="shared" si="210"/>
        <v>103.75000000000001</v>
      </c>
      <c r="P2705" s="8">
        <f>(E2705/L2705)</f>
        <v>922.22222222222217</v>
      </c>
      <c r="Q2705" t="str">
        <f t="shared" si="211"/>
        <v>theater</v>
      </c>
      <c r="R2705" t="str">
        <f t="shared" si="212"/>
        <v>spaces</v>
      </c>
      <c r="S2705" s="12">
        <f t="shared" si="213"/>
        <v>42756.690162037034</v>
      </c>
      <c r="T2705" s="12">
        <f t="shared" si="214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7">
        <f t="shared" si="210"/>
        <v>6.0263157894736841</v>
      </c>
      <c r="P2706" s="8">
        <f>(E2706/L2706)</f>
        <v>163.57142857142858</v>
      </c>
      <c r="Q2706" t="str">
        <f t="shared" si="211"/>
        <v>theater</v>
      </c>
      <c r="R2706" t="str">
        <f t="shared" si="212"/>
        <v>spaces</v>
      </c>
      <c r="S2706" s="12">
        <f t="shared" si="213"/>
        <v>42787.862430555557</v>
      </c>
      <c r="T2706" s="12">
        <f t="shared" si="214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7">
        <f t="shared" si="210"/>
        <v>10.539393939393939</v>
      </c>
      <c r="P2707" s="8">
        <f>(E2707/L2707)</f>
        <v>217.375</v>
      </c>
      <c r="Q2707" t="str">
        <f t="shared" si="211"/>
        <v>theater</v>
      </c>
      <c r="R2707" t="str">
        <f t="shared" si="212"/>
        <v>spaces</v>
      </c>
      <c r="S2707" s="12">
        <f t="shared" si="213"/>
        <v>42773.916180555556</v>
      </c>
      <c r="T2707" s="12">
        <f t="shared" si="214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7">
        <f t="shared" si="210"/>
        <v>112.29714285714284</v>
      </c>
      <c r="P2708" s="8">
        <f>(E2708/L2708)</f>
        <v>149.44486692015209</v>
      </c>
      <c r="Q2708" t="str">
        <f t="shared" si="211"/>
        <v>theater</v>
      </c>
      <c r="R2708" t="str">
        <f t="shared" si="212"/>
        <v>spaces</v>
      </c>
      <c r="S2708" s="12">
        <f t="shared" si="213"/>
        <v>41899.294942129629</v>
      </c>
      <c r="T2708" s="12">
        <f t="shared" si="214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7">
        <f t="shared" si="210"/>
        <v>350.84462500000001</v>
      </c>
      <c r="P2709" s="8">
        <f>(E2709/L2709)</f>
        <v>71.237487309644663</v>
      </c>
      <c r="Q2709" t="str">
        <f t="shared" si="211"/>
        <v>theater</v>
      </c>
      <c r="R2709" t="str">
        <f t="shared" si="212"/>
        <v>spaces</v>
      </c>
      <c r="S2709" s="12">
        <f t="shared" si="213"/>
        <v>41391.782905092594</v>
      </c>
      <c r="T2709" s="12">
        <f t="shared" si="214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7">
        <f t="shared" si="210"/>
        <v>233.21535</v>
      </c>
      <c r="P2710" s="8">
        <f>(E2710/L2710)</f>
        <v>44.464318398474738</v>
      </c>
      <c r="Q2710" t="str">
        <f t="shared" si="211"/>
        <v>theater</v>
      </c>
      <c r="R2710" t="str">
        <f t="shared" si="212"/>
        <v>spaces</v>
      </c>
      <c r="S2710" s="12">
        <f t="shared" si="213"/>
        <v>42512.698217592595</v>
      </c>
      <c r="T2710" s="12">
        <f t="shared" si="214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7">
        <f t="shared" si="210"/>
        <v>101.60599999999999</v>
      </c>
      <c r="P2711" s="8">
        <f>(E2711/L2711)</f>
        <v>164.94480519480518</v>
      </c>
      <c r="Q2711" t="str">
        <f t="shared" si="211"/>
        <v>theater</v>
      </c>
      <c r="R2711" t="str">
        <f t="shared" si="212"/>
        <v>spaces</v>
      </c>
      <c r="S2711" s="12">
        <f t="shared" si="213"/>
        <v>42612.149780092594</v>
      </c>
      <c r="T2711" s="12">
        <f t="shared" si="214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7">
        <f t="shared" si="210"/>
        <v>153.90035000000003</v>
      </c>
      <c r="P2712" s="8">
        <f>(E2712/L2712)</f>
        <v>84.871516544117654</v>
      </c>
      <c r="Q2712" t="str">
        <f t="shared" si="211"/>
        <v>theater</v>
      </c>
      <c r="R2712" t="str">
        <f t="shared" si="212"/>
        <v>spaces</v>
      </c>
      <c r="S2712" s="12">
        <f t="shared" si="213"/>
        <v>41828.229490740741</v>
      </c>
      <c r="T2712" s="12">
        <f t="shared" si="214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7">
        <f t="shared" si="210"/>
        <v>100.7161125319693</v>
      </c>
      <c r="P2713" s="8">
        <f>(E2713/L2713)</f>
        <v>53.945205479452056</v>
      </c>
      <c r="Q2713" t="str">
        <f t="shared" si="211"/>
        <v>theater</v>
      </c>
      <c r="R2713" t="str">
        <f t="shared" si="212"/>
        <v>spaces</v>
      </c>
      <c r="S2713" s="12">
        <f t="shared" si="213"/>
        <v>41780.745254629634</v>
      </c>
      <c r="T2713" s="12">
        <f t="shared" si="214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7">
        <f t="shared" si="210"/>
        <v>131.38181818181818</v>
      </c>
      <c r="P2714" s="8">
        <f>(E2714/L2714)</f>
        <v>50.531468531468533</v>
      </c>
      <c r="Q2714" t="str">
        <f t="shared" si="211"/>
        <v>theater</v>
      </c>
      <c r="R2714" t="str">
        <f t="shared" si="212"/>
        <v>spaces</v>
      </c>
      <c r="S2714" s="12">
        <f t="shared" si="213"/>
        <v>41432.062037037038</v>
      </c>
      <c r="T2714" s="12">
        <f t="shared" si="214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">
        <f t="shared" si="210"/>
        <v>102.24133333333334</v>
      </c>
      <c r="P2715" s="8">
        <f>(E2715/L2715)</f>
        <v>108.00140845070422</v>
      </c>
      <c r="Q2715" t="str">
        <f t="shared" si="211"/>
        <v>theater</v>
      </c>
      <c r="R2715" t="str">
        <f t="shared" si="212"/>
        <v>spaces</v>
      </c>
      <c r="S2715" s="12">
        <f t="shared" si="213"/>
        <v>42322.653749999998</v>
      </c>
      <c r="T2715" s="12">
        <f t="shared" si="214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7">
        <f t="shared" si="210"/>
        <v>116.35599999999999</v>
      </c>
      <c r="P2716" s="8">
        <f>(E2716/L2716)</f>
        <v>95.373770491803285</v>
      </c>
      <c r="Q2716" t="str">
        <f t="shared" si="211"/>
        <v>theater</v>
      </c>
      <c r="R2716" t="str">
        <f t="shared" si="212"/>
        <v>spaces</v>
      </c>
      <c r="S2716" s="12">
        <f t="shared" si="213"/>
        <v>42629.655046296291</v>
      </c>
      <c r="T2716" s="12">
        <f t="shared" si="214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7">
        <f t="shared" si="210"/>
        <v>264.62241666666665</v>
      </c>
      <c r="P2717" s="8">
        <f>(E2717/L2717)</f>
        <v>57.631016333938291</v>
      </c>
      <c r="Q2717" t="str">
        <f t="shared" si="211"/>
        <v>theater</v>
      </c>
      <c r="R2717" t="str">
        <f t="shared" si="212"/>
        <v>spaces</v>
      </c>
      <c r="S2717" s="12">
        <f t="shared" si="213"/>
        <v>42387.398472222223</v>
      </c>
      <c r="T2717" s="12">
        <f t="shared" si="214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7">
        <f t="shared" si="210"/>
        <v>119.98010000000001</v>
      </c>
      <c r="P2718" s="8">
        <f>(E2718/L2718)</f>
        <v>64.160481283422456</v>
      </c>
      <c r="Q2718" t="str">
        <f t="shared" si="211"/>
        <v>theater</v>
      </c>
      <c r="R2718" t="str">
        <f t="shared" si="212"/>
        <v>spaces</v>
      </c>
      <c r="S2718" s="12">
        <f t="shared" si="213"/>
        <v>42255.333252314813</v>
      </c>
      <c r="T2718" s="12">
        <f t="shared" si="214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7">
        <f t="shared" si="210"/>
        <v>120.10400000000001</v>
      </c>
      <c r="P2719" s="8">
        <f>(E2719/L2719)</f>
        <v>92.387692307692305</v>
      </c>
      <c r="Q2719" t="str">
        <f t="shared" si="211"/>
        <v>theater</v>
      </c>
      <c r="R2719" t="str">
        <f t="shared" si="212"/>
        <v>spaces</v>
      </c>
      <c r="S2719" s="12">
        <f t="shared" si="213"/>
        <v>41934.914918981485</v>
      </c>
      <c r="T2719" s="12">
        <f t="shared" si="214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7">
        <f t="shared" si="210"/>
        <v>103.58333333333334</v>
      </c>
      <c r="P2720" s="8">
        <f>(E2720/L2720)</f>
        <v>125.97972972972973</v>
      </c>
      <c r="Q2720" t="str">
        <f t="shared" si="211"/>
        <v>theater</v>
      </c>
      <c r="R2720" t="str">
        <f t="shared" si="212"/>
        <v>spaces</v>
      </c>
      <c r="S2720" s="12">
        <f t="shared" si="213"/>
        <v>42465.596585648149</v>
      </c>
      <c r="T2720" s="12">
        <f t="shared" si="214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7">
        <f t="shared" si="210"/>
        <v>108.83333333333334</v>
      </c>
      <c r="P2721" s="8">
        <f>(E2721/L2721)</f>
        <v>94.637681159420296</v>
      </c>
      <c r="Q2721" t="str">
        <f t="shared" si="211"/>
        <v>theater</v>
      </c>
      <c r="R2721" t="str">
        <f t="shared" si="212"/>
        <v>spaces</v>
      </c>
      <c r="S2721" s="12">
        <f t="shared" si="213"/>
        <v>42418.031180555554</v>
      </c>
      <c r="T2721" s="12">
        <f t="shared" si="214"/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7">
        <f t="shared" si="210"/>
        <v>118.12400000000001</v>
      </c>
      <c r="P2722" s="8">
        <f>(E2722/L2722)</f>
        <v>170.69942196531792</v>
      </c>
      <c r="Q2722" t="str">
        <f t="shared" si="211"/>
        <v>theater</v>
      </c>
      <c r="R2722" t="str">
        <f t="shared" si="212"/>
        <v>spaces</v>
      </c>
      <c r="S2722" s="12">
        <f t="shared" si="213"/>
        <v>42655.465891203698</v>
      </c>
      <c r="T2722" s="12">
        <f t="shared" si="214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7">
        <f t="shared" si="210"/>
        <v>1462</v>
      </c>
      <c r="P2723" s="8">
        <f>(E2723/L2723)</f>
        <v>40.762081784386616</v>
      </c>
      <c r="Q2723" t="str">
        <f t="shared" si="211"/>
        <v>technology</v>
      </c>
      <c r="R2723" t="str">
        <f t="shared" si="212"/>
        <v>hardware</v>
      </c>
      <c r="S2723" s="12">
        <f t="shared" si="213"/>
        <v>41493.543958333335</v>
      </c>
      <c r="T2723" s="12">
        <f t="shared" si="214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7">
        <f t="shared" si="210"/>
        <v>252.54</v>
      </c>
      <c r="P2724" s="8">
        <f>(E2724/L2724)</f>
        <v>68.254054054054052</v>
      </c>
      <c r="Q2724" t="str">
        <f t="shared" si="211"/>
        <v>technology</v>
      </c>
      <c r="R2724" t="str">
        <f t="shared" si="212"/>
        <v>hardware</v>
      </c>
      <c r="S2724" s="12">
        <f t="shared" si="213"/>
        <v>42704.857094907406</v>
      </c>
      <c r="T2724" s="12">
        <f t="shared" si="214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7">
        <f t="shared" si="210"/>
        <v>140.05000000000001</v>
      </c>
      <c r="P2725" s="8">
        <f>(E2725/L2725)</f>
        <v>95.48863636363636</v>
      </c>
      <c r="Q2725" t="str">
        <f t="shared" si="211"/>
        <v>technology</v>
      </c>
      <c r="R2725" t="str">
        <f t="shared" si="212"/>
        <v>hardware</v>
      </c>
      <c r="S2725" s="12">
        <f t="shared" si="213"/>
        <v>41944.83898148148</v>
      </c>
      <c r="T2725" s="12">
        <f t="shared" si="214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7">
        <f t="shared" si="210"/>
        <v>296.87520259319291</v>
      </c>
      <c r="P2726" s="8">
        <f>(E2726/L2726)</f>
        <v>7.1902649656526005</v>
      </c>
      <c r="Q2726" t="str">
        <f t="shared" si="211"/>
        <v>technology</v>
      </c>
      <c r="R2726" t="str">
        <f t="shared" si="212"/>
        <v>hardware</v>
      </c>
      <c r="S2726" s="12">
        <f t="shared" si="213"/>
        <v>42199.32707175926</v>
      </c>
      <c r="T2726" s="12">
        <f t="shared" si="214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7">
        <f t="shared" si="210"/>
        <v>144.54249999999999</v>
      </c>
      <c r="P2727" s="8">
        <f>(E2727/L2727)</f>
        <v>511.65486725663715</v>
      </c>
      <c r="Q2727" t="str">
        <f t="shared" si="211"/>
        <v>technology</v>
      </c>
      <c r="R2727" t="str">
        <f t="shared" si="212"/>
        <v>hardware</v>
      </c>
      <c r="S2727" s="12">
        <f t="shared" si="213"/>
        <v>42745.744618055556</v>
      </c>
      <c r="T2727" s="12">
        <f t="shared" si="214"/>
        <v>42795.744618055556</v>
      </c>
    </row>
    <row r="2728" spans="1:20" ht="15.75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7">
        <f t="shared" si="210"/>
        <v>105.745</v>
      </c>
      <c r="P2728" s="8">
        <f>(E2728/L2728)</f>
        <v>261.74504950495049</v>
      </c>
      <c r="Q2728" t="str">
        <f t="shared" si="211"/>
        <v>technology</v>
      </c>
      <c r="R2728" t="str">
        <f t="shared" si="212"/>
        <v>hardware</v>
      </c>
      <c r="S2728" s="12">
        <f t="shared" si="213"/>
        <v>42452.579988425925</v>
      </c>
      <c r="T2728" s="12">
        <f t="shared" si="214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7">
        <f t="shared" si="210"/>
        <v>493.21000000000004</v>
      </c>
      <c r="P2729" s="8">
        <f>(E2729/L2729)</f>
        <v>69.760961810466767</v>
      </c>
      <c r="Q2729" t="str">
        <f t="shared" si="211"/>
        <v>technology</v>
      </c>
      <c r="R2729" t="str">
        <f t="shared" si="212"/>
        <v>hardware</v>
      </c>
      <c r="S2729" s="12">
        <f t="shared" si="213"/>
        <v>42198.676655092597</v>
      </c>
      <c r="T2729" s="12">
        <f t="shared" si="214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7">
        <f t="shared" si="210"/>
        <v>201.82666666666668</v>
      </c>
      <c r="P2730" s="8">
        <f>(E2730/L2730)</f>
        <v>77.229591836734699</v>
      </c>
      <c r="Q2730" t="str">
        <f t="shared" si="211"/>
        <v>technology</v>
      </c>
      <c r="R2730" t="str">
        <f t="shared" si="212"/>
        <v>hardware</v>
      </c>
      <c r="S2730" s="12">
        <f t="shared" si="213"/>
        <v>42333.59993055556</v>
      </c>
      <c r="T2730" s="12">
        <f t="shared" si="214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7">
        <f t="shared" si="210"/>
        <v>104.44</v>
      </c>
      <c r="P2731" s="8">
        <f>(E2731/L2731)</f>
        <v>340.56521739130437</v>
      </c>
      <c r="Q2731" t="str">
        <f t="shared" si="211"/>
        <v>technology</v>
      </c>
      <c r="R2731" t="str">
        <f t="shared" si="212"/>
        <v>hardware</v>
      </c>
      <c r="S2731" s="12">
        <f t="shared" si="213"/>
        <v>42095.240706018521</v>
      </c>
      <c r="T2731" s="12">
        <f t="shared" si="214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7">
        <f t="shared" si="210"/>
        <v>170.29262962962963</v>
      </c>
      <c r="P2732" s="8">
        <f>(E2732/L2732)</f>
        <v>67.417903225806455</v>
      </c>
      <c r="Q2732" t="str">
        <f t="shared" si="211"/>
        <v>technology</v>
      </c>
      <c r="R2732" t="str">
        <f t="shared" si="212"/>
        <v>hardware</v>
      </c>
      <c r="S2732" s="12">
        <f t="shared" si="213"/>
        <v>41351.541377314818</v>
      </c>
      <c r="T2732" s="12">
        <f t="shared" si="214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7">
        <f t="shared" si="210"/>
        <v>104.30333333333333</v>
      </c>
      <c r="P2733" s="8">
        <f>(E2733/L2733)</f>
        <v>845.70270270270271</v>
      </c>
      <c r="Q2733" t="str">
        <f t="shared" si="211"/>
        <v>technology</v>
      </c>
      <c r="R2733" t="str">
        <f t="shared" si="212"/>
        <v>hardware</v>
      </c>
      <c r="S2733" s="12">
        <f t="shared" si="213"/>
        <v>41872.525717592594</v>
      </c>
      <c r="T2733" s="12">
        <f t="shared" si="214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7">
        <f t="shared" si="210"/>
        <v>118.25000000000001</v>
      </c>
      <c r="P2734" s="8">
        <f>(E2734/L2734)</f>
        <v>97.191780821917803</v>
      </c>
      <c r="Q2734" t="str">
        <f t="shared" si="211"/>
        <v>technology</v>
      </c>
      <c r="R2734" t="str">
        <f t="shared" si="212"/>
        <v>hardware</v>
      </c>
      <c r="S2734" s="12">
        <f t="shared" si="213"/>
        <v>41389.808194444442</v>
      </c>
      <c r="T2734" s="12">
        <f t="shared" si="214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7">
        <f t="shared" si="210"/>
        <v>107.538</v>
      </c>
      <c r="P2735" s="8">
        <f>(E2735/L2735)</f>
        <v>451.84033613445376</v>
      </c>
      <c r="Q2735" t="str">
        <f t="shared" si="211"/>
        <v>technology</v>
      </c>
      <c r="R2735" t="str">
        <f t="shared" si="212"/>
        <v>hardware</v>
      </c>
      <c r="S2735" s="12">
        <f t="shared" si="213"/>
        <v>42044.272847222222</v>
      </c>
      <c r="T2735" s="12">
        <f t="shared" si="214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7">
        <f t="shared" si="210"/>
        <v>2260300</v>
      </c>
      <c r="P2736" s="8">
        <f>(E2736/L2736)</f>
        <v>138.66871165644173</v>
      </c>
      <c r="Q2736" t="str">
        <f t="shared" si="211"/>
        <v>technology</v>
      </c>
      <c r="R2736" t="str">
        <f t="shared" si="212"/>
        <v>hardware</v>
      </c>
      <c r="S2736" s="12">
        <f t="shared" si="213"/>
        <v>42626.668888888889</v>
      </c>
      <c r="T2736" s="12">
        <f t="shared" si="214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7">
        <f t="shared" si="210"/>
        <v>978.13466666666682</v>
      </c>
      <c r="P2737" s="8">
        <f>(E2737/L2737)</f>
        <v>21.640147492625371</v>
      </c>
      <c r="Q2737" t="str">
        <f t="shared" si="211"/>
        <v>technology</v>
      </c>
      <c r="R2737" t="str">
        <f t="shared" si="212"/>
        <v>hardware</v>
      </c>
      <c r="S2737" s="12">
        <f t="shared" si="213"/>
        <v>41316.120949074073</v>
      </c>
      <c r="T2737" s="12">
        <f t="shared" si="214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7">
        <f t="shared" si="210"/>
        <v>122.9</v>
      </c>
      <c r="P2738" s="8">
        <f>(E2738/L2738)</f>
        <v>169.51724137931035</v>
      </c>
      <c r="Q2738" t="str">
        <f t="shared" si="211"/>
        <v>technology</v>
      </c>
      <c r="R2738" t="str">
        <f t="shared" si="212"/>
        <v>hardware</v>
      </c>
      <c r="S2738" s="12">
        <f t="shared" si="213"/>
        <v>41722.666354166664</v>
      </c>
      <c r="T2738" s="12">
        <f t="shared" si="214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7">
        <f t="shared" si="210"/>
        <v>246.0608</v>
      </c>
      <c r="P2739" s="8">
        <f>(E2739/L2739)</f>
        <v>161.88210526315791</v>
      </c>
      <c r="Q2739" t="str">
        <f t="shared" si="211"/>
        <v>technology</v>
      </c>
      <c r="R2739" t="str">
        <f t="shared" si="212"/>
        <v>hardware</v>
      </c>
      <c r="S2739" s="12">
        <f t="shared" si="213"/>
        <v>41611.917673611111</v>
      </c>
      <c r="T2739" s="12">
        <f t="shared" si="214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7">
        <f t="shared" si="210"/>
        <v>147.94</v>
      </c>
      <c r="P2740" s="8">
        <f>(E2740/L2740)</f>
        <v>493.13333333333333</v>
      </c>
      <c r="Q2740" t="str">
        <f t="shared" si="211"/>
        <v>technology</v>
      </c>
      <c r="R2740" t="str">
        <f t="shared" si="212"/>
        <v>hardware</v>
      </c>
      <c r="S2740" s="12">
        <f t="shared" si="213"/>
        <v>42620.143564814818</v>
      </c>
      <c r="T2740" s="12">
        <f t="shared" si="214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7">
        <f t="shared" si="210"/>
        <v>384.09090909090907</v>
      </c>
      <c r="P2741" s="8">
        <f>(E2741/L2741)</f>
        <v>22.120418848167539</v>
      </c>
      <c r="Q2741" t="str">
        <f t="shared" si="211"/>
        <v>technology</v>
      </c>
      <c r="R2741" t="str">
        <f t="shared" si="212"/>
        <v>hardware</v>
      </c>
      <c r="S2741" s="12">
        <f t="shared" si="213"/>
        <v>41719.887928240743</v>
      </c>
      <c r="T2741" s="12">
        <f t="shared" si="214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7">
        <f t="shared" si="210"/>
        <v>103.33333333333334</v>
      </c>
      <c r="P2742" s="8">
        <f>(E2742/L2742)</f>
        <v>18.235294117647058</v>
      </c>
      <c r="Q2742" t="str">
        <f t="shared" si="211"/>
        <v>technology</v>
      </c>
      <c r="R2742" t="str">
        <f t="shared" si="212"/>
        <v>hardware</v>
      </c>
      <c r="S2742" s="12">
        <f t="shared" si="213"/>
        <v>42045.031851851847</v>
      </c>
      <c r="T2742" s="12">
        <f t="shared" si="214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7">
        <f t="shared" si="210"/>
        <v>0.43750000000000006</v>
      </c>
      <c r="P2743" s="8">
        <f>(E2743/L2743)</f>
        <v>8.75</v>
      </c>
      <c r="Q2743" t="str">
        <f t="shared" si="211"/>
        <v>publishing</v>
      </c>
      <c r="R2743" t="str">
        <f t="shared" si="212"/>
        <v>children's books</v>
      </c>
      <c r="S2743" s="12">
        <f t="shared" si="213"/>
        <v>41911.657430555555</v>
      </c>
      <c r="T2743" s="12">
        <f t="shared" si="214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7">
        <f t="shared" si="210"/>
        <v>29.24</v>
      </c>
      <c r="P2744" s="8">
        <f>(E2744/L2744)</f>
        <v>40.611111111111114</v>
      </c>
      <c r="Q2744" t="str">
        <f t="shared" si="211"/>
        <v>publishing</v>
      </c>
      <c r="R2744" t="str">
        <f t="shared" si="212"/>
        <v>children's books</v>
      </c>
      <c r="S2744" s="12">
        <f t="shared" si="213"/>
        <v>41030.719756944447</v>
      </c>
      <c r="T2744" s="12">
        <f t="shared" si="214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7">
        <f t="shared" si="210"/>
        <v>0</v>
      </c>
      <c r="P2745" s="8" t="e">
        <f>(E2745/L2745)</f>
        <v>#DIV/0!</v>
      </c>
      <c r="Q2745" t="str">
        <f t="shared" si="211"/>
        <v>publishing</v>
      </c>
      <c r="R2745" t="str">
        <f t="shared" si="212"/>
        <v>children's books</v>
      </c>
      <c r="S2745" s="12">
        <f t="shared" si="213"/>
        <v>42632.328784722224</v>
      </c>
      <c r="T2745" s="12">
        <f t="shared" si="214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7">
        <f t="shared" si="210"/>
        <v>5.21875</v>
      </c>
      <c r="P2746" s="8">
        <f>(E2746/L2746)</f>
        <v>37.954545454545453</v>
      </c>
      <c r="Q2746" t="str">
        <f t="shared" si="211"/>
        <v>publishing</v>
      </c>
      <c r="R2746" t="str">
        <f t="shared" si="212"/>
        <v>children's books</v>
      </c>
      <c r="S2746" s="12">
        <f t="shared" si="213"/>
        <v>40938.062476851854</v>
      </c>
      <c r="T2746" s="12">
        <f t="shared" si="214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7">
        <f t="shared" si="210"/>
        <v>21.887499999999999</v>
      </c>
      <c r="P2747" s="8">
        <f>(E2747/L2747)</f>
        <v>35.734693877551024</v>
      </c>
      <c r="Q2747" t="str">
        <f t="shared" si="211"/>
        <v>publishing</v>
      </c>
      <c r="R2747" t="str">
        <f t="shared" si="212"/>
        <v>children's books</v>
      </c>
      <c r="S2747" s="12">
        <f t="shared" si="213"/>
        <v>41044.988055555557</v>
      </c>
      <c r="T2747" s="12">
        <f t="shared" si="214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7">
        <f t="shared" si="210"/>
        <v>26.700000000000003</v>
      </c>
      <c r="P2748" s="8">
        <f>(E2748/L2748)</f>
        <v>42.157894736842103</v>
      </c>
      <c r="Q2748" t="str">
        <f t="shared" si="211"/>
        <v>publishing</v>
      </c>
      <c r="R2748" t="str">
        <f t="shared" si="212"/>
        <v>children's books</v>
      </c>
      <c r="S2748" s="12">
        <f t="shared" si="213"/>
        <v>41850.781377314815</v>
      </c>
      <c r="T2748" s="12">
        <f t="shared" si="214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7">
        <f t="shared" si="210"/>
        <v>28.000000000000004</v>
      </c>
      <c r="P2749" s="8">
        <f>(E2749/L2749)</f>
        <v>35</v>
      </c>
      <c r="Q2749" t="str">
        <f t="shared" si="211"/>
        <v>publishing</v>
      </c>
      <c r="R2749" t="str">
        <f t="shared" si="212"/>
        <v>children's books</v>
      </c>
      <c r="S2749" s="12">
        <f t="shared" si="213"/>
        <v>41044.64811342593</v>
      </c>
      <c r="T2749" s="12">
        <f t="shared" si="214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7">
        <f t="shared" si="210"/>
        <v>1.06</v>
      </c>
      <c r="P2750" s="8">
        <f>(E2750/L2750)</f>
        <v>13.25</v>
      </c>
      <c r="Q2750" t="str">
        <f t="shared" si="211"/>
        <v>publishing</v>
      </c>
      <c r="R2750" t="str">
        <f t="shared" si="212"/>
        <v>children's books</v>
      </c>
      <c r="S2750" s="12">
        <f t="shared" si="213"/>
        <v>42585.7106712963</v>
      </c>
      <c r="T2750" s="12">
        <f t="shared" si="214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7">
        <f t="shared" si="210"/>
        <v>1.0999999999999999</v>
      </c>
      <c r="P2751" s="8">
        <f>(E2751/L2751)</f>
        <v>55</v>
      </c>
      <c r="Q2751" t="str">
        <f t="shared" si="211"/>
        <v>publishing</v>
      </c>
      <c r="R2751" t="str">
        <f t="shared" si="212"/>
        <v>children's books</v>
      </c>
      <c r="S2751" s="12">
        <f t="shared" si="213"/>
        <v>42068.799039351856</v>
      </c>
      <c r="T2751" s="12">
        <f t="shared" si="214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7">
        <f t="shared" si="210"/>
        <v>0</v>
      </c>
      <c r="P2752" s="8" t="e">
        <f>(E2752/L2752)</f>
        <v>#DIV/0!</v>
      </c>
      <c r="Q2752" t="str">
        <f t="shared" si="211"/>
        <v>publishing</v>
      </c>
      <c r="R2752" t="str">
        <f t="shared" si="212"/>
        <v>children's books</v>
      </c>
      <c r="S2752" s="12">
        <f t="shared" si="213"/>
        <v>41078.899826388886</v>
      </c>
      <c r="T2752" s="12">
        <f t="shared" si="214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7">
        <f t="shared" si="210"/>
        <v>0</v>
      </c>
      <c r="P2753" s="8" t="e">
        <f>(E2753/L2753)</f>
        <v>#DIV/0!</v>
      </c>
      <c r="Q2753" t="str">
        <f t="shared" si="211"/>
        <v>publishing</v>
      </c>
      <c r="R2753" t="str">
        <f t="shared" si="212"/>
        <v>children's books</v>
      </c>
      <c r="S2753" s="12">
        <f t="shared" si="213"/>
        <v>41747.887060185189</v>
      </c>
      <c r="T2753" s="12">
        <f t="shared" si="214"/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7">
        <f t="shared" si="210"/>
        <v>11.458333333333332</v>
      </c>
      <c r="P2754" s="8">
        <f>(E2754/L2754)</f>
        <v>39.285714285714285</v>
      </c>
      <c r="Q2754" t="str">
        <f t="shared" si="211"/>
        <v>publishing</v>
      </c>
      <c r="R2754" t="str">
        <f t="shared" si="212"/>
        <v>children's books</v>
      </c>
      <c r="S2754" s="12">
        <f t="shared" si="213"/>
        <v>40855.765092592592</v>
      </c>
      <c r="T2754" s="12">
        <f t="shared" si="214"/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7">
        <f t="shared" ref="O2755:O2818" si="215">((E2755/D2755)*100)</f>
        <v>19</v>
      </c>
      <c r="P2755" s="8">
        <f>(E2755/L2755)</f>
        <v>47.5</v>
      </c>
      <c r="Q2755" t="str">
        <f t="shared" ref="Q2755:Q2818" si="216">LEFT(N2755,FIND("/",N2755)-1)</f>
        <v>publishing</v>
      </c>
      <c r="R2755" t="str">
        <f t="shared" ref="R2755:R2818" si="217">RIGHT(N2755,LEN(N2755)-FIND("/",N2755))</f>
        <v>children's books</v>
      </c>
      <c r="S2755" s="12">
        <f t="shared" ref="S2755:S2818" si="218">(((J2755/60)/60)/24)+DATE(1970,1,1)</f>
        <v>41117.900729166664</v>
      </c>
      <c r="T2755" s="12">
        <f t="shared" ref="T2755:T2818" si="219">(((I2755/60)/60)/24)+DATE(1970,1,1)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7">
        <f t="shared" si="215"/>
        <v>0</v>
      </c>
      <c r="P2756" s="8" t="e">
        <f>(E2756/L2756)</f>
        <v>#DIV/0!</v>
      </c>
      <c r="Q2756" t="str">
        <f t="shared" si="216"/>
        <v>publishing</v>
      </c>
      <c r="R2756" t="str">
        <f t="shared" si="217"/>
        <v>children's books</v>
      </c>
      <c r="S2756" s="12">
        <f t="shared" si="218"/>
        <v>41863.636006944449</v>
      </c>
      <c r="T2756" s="12">
        <f t="shared" si="219"/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7">
        <f t="shared" si="215"/>
        <v>52</v>
      </c>
      <c r="P2757" s="8">
        <f>(E2757/L2757)</f>
        <v>17.333333333333332</v>
      </c>
      <c r="Q2757" t="str">
        <f t="shared" si="216"/>
        <v>publishing</v>
      </c>
      <c r="R2757" t="str">
        <f t="shared" si="217"/>
        <v>children's books</v>
      </c>
      <c r="S2757" s="12">
        <f t="shared" si="218"/>
        <v>42072.790821759263</v>
      </c>
      <c r="T2757" s="12">
        <f t="shared" si="219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7">
        <f t="shared" si="215"/>
        <v>10.48</v>
      </c>
      <c r="P2758" s="8">
        <f>(E2758/L2758)</f>
        <v>31.757575757575758</v>
      </c>
      <c r="Q2758" t="str">
        <f t="shared" si="216"/>
        <v>publishing</v>
      </c>
      <c r="R2758" t="str">
        <f t="shared" si="217"/>
        <v>children's books</v>
      </c>
      <c r="S2758" s="12">
        <f t="shared" si="218"/>
        <v>41620.90047453704</v>
      </c>
      <c r="T2758" s="12">
        <f t="shared" si="219"/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7">
        <f t="shared" si="215"/>
        <v>0.66666666666666674</v>
      </c>
      <c r="P2759" s="8">
        <f>(E2759/L2759)</f>
        <v>5</v>
      </c>
      <c r="Q2759" t="str">
        <f t="shared" si="216"/>
        <v>publishing</v>
      </c>
      <c r="R2759" t="str">
        <f t="shared" si="217"/>
        <v>children's books</v>
      </c>
      <c r="S2759" s="12">
        <f t="shared" si="218"/>
        <v>42573.65662037037</v>
      </c>
      <c r="T2759" s="12">
        <f t="shared" si="219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7">
        <f t="shared" si="215"/>
        <v>11.700000000000001</v>
      </c>
      <c r="P2760" s="8">
        <f>(E2760/L2760)</f>
        <v>39</v>
      </c>
      <c r="Q2760" t="str">
        <f t="shared" si="216"/>
        <v>publishing</v>
      </c>
      <c r="R2760" t="str">
        <f t="shared" si="217"/>
        <v>children's books</v>
      </c>
      <c r="S2760" s="12">
        <f t="shared" si="218"/>
        <v>42639.441932870366</v>
      </c>
      <c r="T2760" s="12">
        <f t="shared" si="219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7">
        <f t="shared" si="215"/>
        <v>10.5</v>
      </c>
      <c r="P2761" s="8">
        <f>(E2761/L2761)</f>
        <v>52.5</v>
      </c>
      <c r="Q2761" t="str">
        <f t="shared" si="216"/>
        <v>publishing</v>
      </c>
      <c r="R2761" t="str">
        <f t="shared" si="217"/>
        <v>children's books</v>
      </c>
      <c r="S2761" s="12">
        <f t="shared" si="218"/>
        <v>42524.36650462963</v>
      </c>
      <c r="T2761" s="12">
        <f t="shared" si="219"/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7">
        <f t="shared" si="215"/>
        <v>0</v>
      </c>
      <c r="P2762" s="8" t="e">
        <f>(E2762/L2762)</f>
        <v>#DIV/0!</v>
      </c>
      <c r="Q2762" t="str">
        <f t="shared" si="216"/>
        <v>publishing</v>
      </c>
      <c r="R2762" t="str">
        <f t="shared" si="217"/>
        <v>children's books</v>
      </c>
      <c r="S2762" s="12">
        <f t="shared" si="218"/>
        <v>41415.461319444446</v>
      </c>
      <c r="T2762" s="12">
        <f t="shared" si="219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7">
        <f t="shared" si="215"/>
        <v>0.72</v>
      </c>
      <c r="P2763" s="8">
        <f>(E2763/L2763)</f>
        <v>9</v>
      </c>
      <c r="Q2763" t="str">
        <f t="shared" si="216"/>
        <v>publishing</v>
      </c>
      <c r="R2763" t="str">
        <f t="shared" si="217"/>
        <v>children's books</v>
      </c>
      <c r="S2763" s="12">
        <f t="shared" si="218"/>
        <v>41247.063576388886</v>
      </c>
      <c r="T2763" s="12">
        <f t="shared" si="219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7">
        <f t="shared" si="215"/>
        <v>0.76923076923076927</v>
      </c>
      <c r="P2764" s="8">
        <f>(E2764/L2764)</f>
        <v>25</v>
      </c>
      <c r="Q2764" t="str">
        <f t="shared" si="216"/>
        <v>publishing</v>
      </c>
      <c r="R2764" t="str">
        <f t="shared" si="217"/>
        <v>children's books</v>
      </c>
      <c r="S2764" s="12">
        <f t="shared" si="218"/>
        <v>40927.036979166667</v>
      </c>
      <c r="T2764" s="12">
        <f t="shared" si="219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7">
        <f t="shared" si="215"/>
        <v>0.22842639593908631</v>
      </c>
      <c r="P2765" s="8">
        <f>(E2765/L2765)</f>
        <v>30</v>
      </c>
      <c r="Q2765" t="str">
        <f t="shared" si="216"/>
        <v>publishing</v>
      </c>
      <c r="R2765" t="str">
        <f t="shared" si="217"/>
        <v>children's books</v>
      </c>
      <c r="S2765" s="12">
        <f t="shared" si="218"/>
        <v>41373.579675925925</v>
      </c>
      <c r="T2765" s="12">
        <f t="shared" si="219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7">
        <f t="shared" si="215"/>
        <v>1.125</v>
      </c>
      <c r="P2766" s="8">
        <f>(E2766/L2766)</f>
        <v>11.25</v>
      </c>
      <c r="Q2766" t="str">
        <f t="shared" si="216"/>
        <v>publishing</v>
      </c>
      <c r="R2766" t="str">
        <f t="shared" si="217"/>
        <v>children's books</v>
      </c>
      <c r="S2766" s="12">
        <f t="shared" si="218"/>
        <v>41030.292025462964</v>
      </c>
      <c r="T2766" s="12">
        <f t="shared" si="219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7">
        <f t="shared" si="215"/>
        <v>0</v>
      </c>
      <c r="P2767" s="8" t="e">
        <f>(E2767/L2767)</f>
        <v>#DIV/0!</v>
      </c>
      <c r="Q2767" t="str">
        <f t="shared" si="216"/>
        <v>publishing</v>
      </c>
      <c r="R2767" t="str">
        <f t="shared" si="217"/>
        <v>children's books</v>
      </c>
      <c r="S2767" s="12">
        <f t="shared" si="218"/>
        <v>41194.579027777778</v>
      </c>
      <c r="T2767" s="12">
        <f t="shared" si="219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7">
        <f t="shared" si="215"/>
        <v>2</v>
      </c>
      <c r="P2768" s="8">
        <f>(E2768/L2768)</f>
        <v>25</v>
      </c>
      <c r="Q2768" t="str">
        <f t="shared" si="216"/>
        <v>publishing</v>
      </c>
      <c r="R2768" t="str">
        <f t="shared" si="217"/>
        <v>children's books</v>
      </c>
      <c r="S2768" s="12">
        <f t="shared" si="218"/>
        <v>40736.668032407404</v>
      </c>
      <c r="T2768" s="12">
        <f t="shared" si="219"/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7">
        <f t="shared" si="215"/>
        <v>0.85000000000000009</v>
      </c>
      <c r="P2769" s="8">
        <f>(E2769/L2769)</f>
        <v>11.333333333333334</v>
      </c>
      <c r="Q2769" t="str">
        <f t="shared" si="216"/>
        <v>publishing</v>
      </c>
      <c r="R2769" t="str">
        <f t="shared" si="217"/>
        <v>children's books</v>
      </c>
      <c r="S2769" s="12">
        <f t="shared" si="218"/>
        <v>42172.958912037036</v>
      </c>
      <c r="T2769" s="12">
        <f t="shared" si="219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7">
        <f t="shared" si="215"/>
        <v>14.314285714285715</v>
      </c>
      <c r="P2770" s="8">
        <f>(E2770/L2770)</f>
        <v>29.470588235294116</v>
      </c>
      <c r="Q2770" t="str">
        <f t="shared" si="216"/>
        <v>publishing</v>
      </c>
      <c r="R2770" t="str">
        <f t="shared" si="217"/>
        <v>children's books</v>
      </c>
      <c r="S2770" s="12">
        <f t="shared" si="218"/>
        <v>40967.614849537036</v>
      </c>
      <c r="T2770" s="12">
        <f t="shared" si="219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7">
        <f t="shared" si="215"/>
        <v>0.25</v>
      </c>
      <c r="P2771" s="8">
        <f>(E2771/L2771)</f>
        <v>1</v>
      </c>
      <c r="Q2771" t="str">
        <f t="shared" si="216"/>
        <v>publishing</v>
      </c>
      <c r="R2771" t="str">
        <f t="shared" si="217"/>
        <v>children's books</v>
      </c>
      <c r="S2771" s="12">
        <f t="shared" si="218"/>
        <v>41745.826273148145</v>
      </c>
      <c r="T2771" s="12">
        <f t="shared" si="219"/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7">
        <f t="shared" si="215"/>
        <v>10.411249999999999</v>
      </c>
      <c r="P2772" s="8">
        <f>(E2772/L2772)</f>
        <v>63.098484848484851</v>
      </c>
      <c r="Q2772" t="str">
        <f t="shared" si="216"/>
        <v>publishing</v>
      </c>
      <c r="R2772" t="str">
        <f t="shared" si="217"/>
        <v>children's books</v>
      </c>
      <c r="S2772" s="12">
        <f t="shared" si="218"/>
        <v>41686.705208333333</v>
      </c>
      <c r="T2772" s="12">
        <f t="shared" si="219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7">
        <f t="shared" si="215"/>
        <v>0</v>
      </c>
      <c r="P2773" s="8" t="e">
        <f>(E2773/L2773)</f>
        <v>#DIV/0!</v>
      </c>
      <c r="Q2773" t="str">
        <f t="shared" si="216"/>
        <v>publishing</v>
      </c>
      <c r="R2773" t="str">
        <f t="shared" si="217"/>
        <v>children's books</v>
      </c>
      <c r="S2773" s="12">
        <f t="shared" si="218"/>
        <v>41257.531712962962</v>
      </c>
      <c r="T2773" s="12">
        <f t="shared" si="219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7">
        <f t="shared" si="215"/>
        <v>0</v>
      </c>
      <c r="P2774" s="8" t="e">
        <f>(E2774/L2774)</f>
        <v>#DIV/0!</v>
      </c>
      <c r="Q2774" t="str">
        <f t="shared" si="216"/>
        <v>publishing</v>
      </c>
      <c r="R2774" t="str">
        <f t="shared" si="217"/>
        <v>children's books</v>
      </c>
      <c r="S2774" s="12">
        <f t="shared" si="218"/>
        <v>41537.869143518517</v>
      </c>
      <c r="T2774" s="12">
        <f t="shared" si="219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7">
        <f t="shared" si="215"/>
        <v>0.18867924528301888</v>
      </c>
      <c r="P2775" s="8">
        <f>(E2775/L2775)</f>
        <v>1</v>
      </c>
      <c r="Q2775" t="str">
        <f t="shared" si="216"/>
        <v>publishing</v>
      </c>
      <c r="R2775" t="str">
        <f t="shared" si="217"/>
        <v>children's books</v>
      </c>
      <c r="S2775" s="12">
        <f t="shared" si="218"/>
        <v>42474.86482638889</v>
      </c>
      <c r="T2775" s="12">
        <f t="shared" si="219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7">
        <f t="shared" si="215"/>
        <v>14.249999999999998</v>
      </c>
      <c r="P2776" s="8">
        <f>(E2776/L2776)</f>
        <v>43.846153846153847</v>
      </c>
      <c r="Q2776" t="str">
        <f t="shared" si="216"/>
        <v>publishing</v>
      </c>
      <c r="R2776" t="str">
        <f t="shared" si="217"/>
        <v>children's books</v>
      </c>
      <c r="S2776" s="12">
        <f t="shared" si="218"/>
        <v>41311.126481481479</v>
      </c>
      <c r="T2776" s="12">
        <f t="shared" si="219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7">
        <f t="shared" si="215"/>
        <v>3</v>
      </c>
      <c r="P2777" s="8">
        <f>(E2777/L2777)</f>
        <v>75</v>
      </c>
      <c r="Q2777" t="str">
        <f t="shared" si="216"/>
        <v>publishing</v>
      </c>
      <c r="R2777" t="str">
        <f t="shared" si="217"/>
        <v>children's books</v>
      </c>
      <c r="S2777" s="12">
        <f t="shared" si="218"/>
        <v>40863.013356481482</v>
      </c>
      <c r="T2777" s="12">
        <f t="shared" si="219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7">
        <f t="shared" si="215"/>
        <v>7.8809523809523814</v>
      </c>
      <c r="P2778" s="8">
        <f>(E2778/L2778)</f>
        <v>45.972222222222221</v>
      </c>
      <c r="Q2778" t="str">
        <f t="shared" si="216"/>
        <v>publishing</v>
      </c>
      <c r="R2778" t="str">
        <f t="shared" si="217"/>
        <v>children's books</v>
      </c>
      <c r="S2778" s="12">
        <f t="shared" si="218"/>
        <v>42136.297175925924</v>
      </c>
      <c r="T2778" s="12">
        <f t="shared" si="219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7">
        <f t="shared" si="215"/>
        <v>0.33333333333333337</v>
      </c>
      <c r="P2779" s="8">
        <f>(E2779/L2779)</f>
        <v>10</v>
      </c>
      <c r="Q2779" t="str">
        <f t="shared" si="216"/>
        <v>publishing</v>
      </c>
      <c r="R2779" t="str">
        <f t="shared" si="217"/>
        <v>children's books</v>
      </c>
      <c r="S2779" s="12">
        <f t="shared" si="218"/>
        <v>42172.669027777782</v>
      </c>
      <c r="T2779" s="12">
        <f t="shared" si="219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7">
        <f t="shared" si="215"/>
        <v>25.545454545454543</v>
      </c>
      <c r="P2780" s="8">
        <f>(E2780/L2780)</f>
        <v>93.666666666666671</v>
      </c>
      <c r="Q2780" t="str">
        <f t="shared" si="216"/>
        <v>publishing</v>
      </c>
      <c r="R2780" t="str">
        <f t="shared" si="217"/>
        <v>children's books</v>
      </c>
      <c r="S2780" s="12">
        <f t="shared" si="218"/>
        <v>41846.978078703702</v>
      </c>
      <c r="T2780" s="12">
        <f t="shared" si="219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7">
        <f t="shared" si="215"/>
        <v>2.12</v>
      </c>
      <c r="P2781" s="8">
        <f>(E2781/L2781)</f>
        <v>53</v>
      </c>
      <c r="Q2781" t="str">
        <f t="shared" si="216"/>
        <v>publishing</v>
      </c>
      <c r="R2781" t="str">
        <f t="shared" si="217"/>
        <v>children's books</v>
      </c>
      <c r="S2781" s="12">
        <f t="shared" si="218"/>
        <v>42300.585891203707</v>
      </c>
      <c r="T2781" s="12">
        <f t="shared" si="219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7">
        <f t="shared" si="215"/>
        <v>0</v>
      </c>
      <c r="P2782" s="8" t="e">
        <f>(E2782/L2782)</f>
        <v>#DIV/0!</v>
      </c>
      <c r="Q2782" t="str">
        <f t="shared" si="216"/>
        <v>publishing</v>
      </c>
      <c r="R2782" t="str">
        <f t="shared" si="217"/>
        <v>children's books</v>
      </c>
      <c r="S2782" s="12">
        <f t="shared" si="218"/>
        <v>42774.447777777779</v>
      </c>
      <c r="T2782" s="12">
        <f t="shared" si="219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7">
        <f t="shared" si="215"/>
        <v>105.28</v>
      </c>
      <c r="P2783" s="8">
        <f>(E2783/L2783)</f>
        <v>47</v>
      </c>
      <c r="Q2783" t="str">
        <f t="shared" si="216"/>
        <v>theater</v>
      </c>
      <c r="R2783" t="str">
        <f t="shared" si="217"/>
        <v>plays</v>
      </c>
      <c r="S2783" s="12">
        <f t="shared" si="218"/>
        <v>42018.94159722222</v>
      </c>
      <c r="T2783" s="12">
        <f t="shared" si="219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7">
        <f t="shared" si="215"/>
        <v>120</v>
      </c>
      <c r="P2784" s="8">
        <f>(E2784/L2784)</f>
        <v>66.666666666666671</v>
      </c>
      <c r="Q2784" t="str">
        <f t="shared" si="216"/>
        <v>theater</v>
      </c>
      <c r="R2784" t="str">
        <f t="shared" si="217"/>
        <v>plays</v>
      </c>
      <c r="S2784" s="12">
        <f t="shared" si="218"/>
        <v>42026.924976851849</v>
      </c>
      <c r="T2784" s="12">
        <f t="shared" si="219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7">
        <f t="shared" si="215"/>
        <v>114.5</v>
      </c>
      <c r="P2785" s="8">
        <f>(E2785/L2785)</f>
        <v>18.770491803278688</v>
      </c>
      <c r="Q2785" t="str">
        <f t="shared" si="216"/>
        <v>theater</v>
      </c>
      <c r="R2785" t="str">
        <f t="shared" si="217"/>
        <v>plays</v>
      </c>
      <c r="S2785" s="12">
        <f t="shared" si="218"/>
        <v>42103.535254629634</v>
      </c>
      <c r="T2785" s="12">
        <f t="shared" si="219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7">
        <f t="shared" si="215"/>
        <v>119</v>
      </c>
      <c r="P2786" s="8">
        <f>(E2786/L2786)</f>
        <v>66.111111111111114</v>
      </c>
      <c r="Q2786" t="str">
        <f t="shared" si="216"/>
        <v>theater</v>
      </c>
      <c r="R2786" t="str">
        <f t="shared" si="217"/>
        <v>plays</v>
      </c>
      <c r="S2786" s="12">
        <f t="shared" si="218"/>
        <v>41920.787534722222</v>
      </c>
      <c r="T2786" s="12">
        <f t="shared" si="219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">
        <f t="shared" si="215"/>
        <v>104.67999999999999</v>
      </c>
      <c r="P2787" s="8">
        <f>(E2787/L2787)</f>
        <v>36.859154929577464</v>
      </c>
      <c r="Q2787" t="str">
        <f t="shared" si="216"/>
        <v>theater</v>
      </c>
      <c r="R2787" t="str">
        <f t="shared" si="217"/>
        <v>plays</v>
      </c>
      <c r="S2787" s="12">
        <f t="shared" si="218"/>
        <v>42558.189432870371</v>
      </c>
      <c r="T2787" s="12">
        <f t="shared" si="219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7">
        <f t="shared" si="215"/>
        <v>117.83999999999999</v>
      </c>
      <c r="P2788" s="8">
        <f>(E2788/L2788)</f>
        <v>39.810810810810814</v>
      </c>
      <c r="Q2788" t="str">
        <f t="shared" si="216"/>
        <v>theater</v>
      </c>
      <c r="R2788" t="str">
        <f t="shared" si="217"/>
        <v>plays</v>
      </c>
      <c r="S2788" s="12">
        <f t="shared" si="218"/>
        <v>41815.569212962961</v>
      </c>
      <c r="T2788" s="12">
        <f t="shared" si="219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7">
        <f t="shared" si="215"/>
        <v>119.7</v>
      </c>
      <c r="P2789" s="8">
        <f>(E2789/L2789)</f>
        <v>31.5</v>
      </c>
      <c r="Q2789" t="str">
        <f t="shared" si="216"/>
        <v>theater</v>
      </c>
      <c r="R2789" t="str">
        <f t="shared" si="217"/>
        <v>plays</v>
      </c>
      <c r="S2789" s="12">
        <f t="shared" si="218"/>
        <v>41808.198518518519</v>
      </c>
      <c r="T2789" s="12">
        <f t="shared" si="219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">
        <f t="shared" si="215"/>
        <v>102.49999999999999</v>
      </c>
      <c r="P2790" s="8">
        <f>(E2790/L2790)</f>
        <v>102.5</v>
      </c>
      <c r="Q2790" t="str">
        <f t="shared" si="216"/>
        <v>theater</v>
      </c>
      <c r="R2790" t="str">
        <f t="shared" si="217"/>
        <v>plays</v>
      </c>
      <c r="S2790" s="12">
        <f t="shared" si="218"/>
        <v>42550.701886574068</v>
      </c>
      <c r="T2790" s="12">
        <f t="shared" si="219"/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7">
        <f t="shared" si="215"/>
        <v>101.16666666666667</v>
      </c>
      <c r="P2791" s="8">
        <f>(E2791/L2791)</f>
        <v>126.45833333333333</v>
      </c>
      <c r="Q2791" t="str">
        <f t="shared" si="216"/>
        <v>theater</v>
      </c>
      <c r="R2791" t="str">
        <f t="shared" si="217"/>
        <v>plays</v>
      </c>
      <c r="S2791" s="12">
        <f t="shared" si="218"/>
        <v>42056.013124999998</v>
      </c>
      <c r="T2791" s="12">
        <f t="shared" si="219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7">
        <f t="shared" si="215"/>
        <v>105.33333333333333</v>
      </c>
      <c r="P2792" s="8">
        <f>(E2792/L2792)</f>
        <v>47.878787878787875</v>
      </c>
      <c r="Q2792" t="str">
        <f t="shared" si="216"/>
        <v>theater</v>
      </c>
      <c r="R2792" t="str">
        <f t="shared" si="217"/>
        <v>plays</v>
      </c>
      <c r="S2792" s="12">
        <f t="shared" si="218"/>
        <v>42016.938692129625</v>
      </c>
      <c r="T2792" s="12">
        <f t="shared" si="219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">
        <f t="shared" si="215"/>
        <v>102.49999999999999</v>
      </c>
      <c r="P2793" s="8">
        <f>(E2793/L2793)</f>
        <v>73.214285714285708</v>
      </c>
      <c r="Q2793" t="str">
        <f t="shared" si="216"/>
        <v>theater</v>
      </c>
      <c r="R2793" t="str">
        <f t="shared" si="217"/>
        <v>plays</v>
      </c>
      <c r="S2793" s="12">
        <f t="shared" si="218"/>
        <v>42591.899988425925</v>
      </c>
      <c r="T2793" s="12">
        <f t="shared" si="219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7">
        <f t="shared" si="215"/>
        <v>107.60000000000001</v>
      </c>
      <c r="P2794" s="8">
        <f>(E2794/L2794)</f>
        <v>89.666666666666671</v>
      </c>
      <c r="Q2794" t="str">
        <f t="shared" si="216"/>
        <v>theater</v>
      </c>
      <c r="R2794" t="str">
        <f t="shared" si="217"/>
        <v>plays</v>
      </c>
      <c r="S2794" s="12">
        <f t="shared" si="218"/>
        <v>42183.231006944443</v>
      </c>
      <c r="T2794" s="12">
        <f t="shared" si="219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7">
        <f t="shared" si="215"/>
        <v>110.5675</v>
      </c>
      <c r="P2795" s="8">
        <f>(E2795/L2795)</f>
        <v>151.4623287671233</v>
      </c>
      <c r="Q2795" t="str">
        <f t="shared" si="216"/>
        <v>theater</v>
      </c>
      <c r="R2795" t="str">
        <f t="shared" si="217"/>
        <v>plays</v>
      </c>
      <c r="S2795" s="12">
        <f t="shared" si="218"/>
        <v>42176.419039351851</v>
      </c>
      <c r="T2795" s="12">
        <f t="shared" si="219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7">
        <f t="shared" si="215"/>
        <v>150</v>
      </c>
      <c r="P2796" s="8">
        <f>(E2796/L2796)</f>
        <v>25</v>
      </c>
      <c r="Q2796" t="str">
        <f t="shared" si="216"/>
        <v>theater</v>
      </c>
      <c r="R2796" t="str">
        <f t="shared" si="217"/>
        <v>plays</v>
      </c>
      <c r="S2796" s="12">
        <f t="shared" si="218"/>
        <v>42416.691655092596</v>
      </c>
      <c r="T2796" s="12">
        <f t="shared" si="219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7">
        <f t="shared" si="215"/>
        <v>104.28571428571429</v>
      </c>
      <c r="P2797" s="8">
        <f>(E2797/L2797)</f>
        <v>36.5</v>
      </c>
      <c r="Q2797" t="str">
        <f t="shared" si="216"/>
        <v>theater</v>
      </c>
      <c r="R2797" t="str">
        <f t="shared" si="217"/>
        <v>plays</v>
      </c>
      <c r="S2797" s="12">
        <f t="shared" si="218"/>
        <v>41780.525937500002</v>
      </c>
      <c r="T2797" s="12">
        <f t="shared" si="219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7">
        <f t="shared" si="215"/>
        <v>115.5</v>
      </c>
      <c r="P2798" s="8">
        <f>(E2798/L2798)</f>
        <v>44</v>
      </c>
      <c r="Q2798" t="str">
        <f t="shared" si="216"/>
        <v>theater</v>
      </c>
      <c r="R2798" t="str">
        <f t="shared" si="217"/>
        <v>plays</v>
      </c>
      <c r="S2798" s="12">
        <f t="shared" si="218"/>
        <v>41795.528101851851</v>
      </c>
      <c r="T2798" s="12">
        <f t="shared" si="219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7">
        <f t="shared" si="215"/>
        <v>102.64512500000001</v>
      </c>
      <c r="P2799" s="8">
        <f>(E2799/L2799)</f>
        <v>87.357553191489373</v>
      </c>
      <c r="Q2799" t="str">
        <f t="shared" si="216"/>
        <v>theater</v>
      </c>
      <c r="R2799" t="str">
        <f t="shared" si="217"/>
        <v>plays</v>
      </c>
      <c r="S2799" s="12">
        <f t="shared" si="218"/>
        <v>41798.94027777778</v>
      </c>
      <c r="T2799" s="12">
        <f t="shared" si="219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7">
        <f t="shared" si="215"/>
        <v>101.4</v>
      </c>
      <c r="P2800" s="8">
        <f>(E2800/L2800)</f>
        <v>36.474820143884891</v>
      </c>
      <c r="Q2800" t="str">
        <f t="shared" si="216"/>
        <v>theater</v>
      </c>
      <c r="R2800" t="str">
        <f t="shared" si="217"/>
        <v>plays</v>
      </c>
      <c r="S2800" s="12">
        <f t="shared" si="218"/>
        <v>42201.675011574072</v>
      </c>
      <c r="T2800" s="12">
        <f t="shared" si="219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7">
        <f t="shared" si="215"/>
        <v>116.6348</v>
      </c>
      <c r="P2801" s="8">
        <f>(E2801/L2801)</f>
        <v>44.859538461538463</v>
      </c>
      <c r="Q2801" t="str">
        <f t="shared" si="216"/>
        <v>theater</v>
      </c>
      <c r="R2801" t="str">
        <f t="shared" si="217"/>
        <v>plays</v>
      </c>
      <c r="S2801" s="12">
        <f t="shared" si="218"/>
        <v>42507.264699074076</v>
      </c>
      <c r="T2801" s="12">
        <f t="shared" si="219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7">
        <f t="shared" si="215"/>
        <v>133</v>
      </c>
      <c r="P2802" s="8">
        <f>(E2802/L2802)</f>
        <v>42.903225806451616</v>
      </c>
      <c r="Q2802" t="str">
        <f t="shared" si="216"/>
        <v>theater</v>
      </c>
      <c r="R2802" t="str">
        <f t="shared" si="217"/>
        <v>plays</v>
      </c>
      <c r="S2802" s="12">
        <f t="shared" si="218"/>
        <v>41948.552847222221</v>
      </c>
      <c r="T2802" s="12">
        <f t="shared" si="219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7">
        <f t="shared" si="215"/>
        <v>133.20000000000002</v>
      </c>
      <c r="P2803" s="8">
        <f>(E2803/L2803)</f>
        <v>51.230769230769234</v>
      </c>
      <c r="Q2803" t="str">
        <f t="shared" si="216"/>
        <v>theater</v>
      </c>
      <c r="R2803" t="str">
        <f t="shared" si="217"/>
        <v>plays</v>
      </c>
      <c r="S2803" s="12">
        <f t="shared" si="218"/>
        <v>41900.243159722224</v>
      </c>
      <c r="T2803" s="12">
        <f t="shared" si="219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7">
        <f t="shared" si="215"/>
        <v>101.83333333333333</v>
      </c>
      <c r="P2804" s="8">
        <f>(E2804/L2804)</f>
        <v>33.944444444444443</v>
      </c>
      <c r="Q2804" t="str">
        <f t="shared" si="216"/>
        <v>theater</v>
      </c>
      <c r="R2804" t="str">
        <f t="shared" si="217"/>
        <v>plays</v>
      </c>
      <c r="S2804" s="12">
        <f t="shared" si="218"/>
        <v>42192.64707175926</v>
      </c>
      <c r="T2804" s="12">
        <f t="shared" si="219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7">
        <f t="shared" si="215"/>
        <v>127.95</v>
      </c>
      <c r="P2805" s="8">
        <f>(E2805/L2805)</f>
        <v>90.744680851063833</v>
      </c>
      <c r="Q2805" t="str">
        <f t="shared" si="216"/>
        <v>theater</v>
      </c>
      <c r="R2805" t="str">
        <f t="shared" si="217"/>
        <v>plays</v>
      </c>
      <c r="S2805" s="12">
        <f t="shared" si="218"/>
        <v>42158.065694444449</v>
      </c>
      <c r="T2805" s="12">
        <f t="shared" si="219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">
        <f t="shared" si="215"/>
        <v>114.99999999999999</v>
      </c>
      <c r="P2806" s="8">
        <f>(E2806/L2806)</f>
        <v>50</v>
      </c>
      <c r="Q2806" t="str">
        <f t="shared" si="216"/>
        <v>theater</v>
      </c>
      <c r="R2806" t="str">
        <f t="shared" si="217"/>
        <v>plays</v>
      </c>
      <c r="S2806" s="12">
        <f t="shared" si="218"/>
        <v>41881.453587962962</v>
      </c>
      <c r="T2806" s="12">
        <f t="shared" si="219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7">
        <f t="shared" si="215"/>
        <v>110.00000000000001</v>
      </c>
      <c r="P2807" s="8">
        <f>(E2807/L2807)</f>
        <v>24.444444444444443</v>
      </c>
      <c r="Q2807" t="str">
        <f t="shared" si="216"/>
        <v>theater</v>
      </c>
      <c r="R2807" t="str">
        <f t="shared" si="217"/>
        <v>plays</v>
      </c>
      <c r="S2807" s="12">
        <f t="shared" si="218"/>
        <v>42213.505474537036</v>
      </c>
      <c r="T2807" s="12">
        <f t="shared" si="219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7">
        <f t="shared" si="215"/>
        <v>112.1</v>
      </c>
      <c r="P2808" s="8">
        <f>(E2808/L2808)</f>
        <v>44.25</v>
      </c>
      <c r="Q2808" t="str">
        <f t="shared" si="216"/>
        <v>theater</v>
      </c>
      <c r="R2808" t="str">
        <f t="shared" si="217"/>
        <v>plays</v>
      </c>
      <c r="S2808" s="12">
        <f t="shared" si="218"/>
        <v>42185.267245370371</v>
      </c>
      <c r="T2808" s="12">
        <f t="shared" si="219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7">
        <f t="shared" si="215"/>
        <v>126</v>
      </c>
      <c r="P2809" s="8">
        <f>(E2809/L2809)</f>
        <v>67.741935483870961</v>
      </c>
      <c r="Q2809" t="str">
        <f t="shared" si="216"/>
        <v>theater</v>
      </c>
      <c r="R2809" t="str">
        <f t="shared" si="217"/>
        <v>plays</v>
      </c>
      <c r="S2809" s="12">
        <f t="shared" si="218"/>
        <v>42154.873124999998</v>
      </c>
      <c r="T2809" s="12">
        <f t="shared" si="219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7">
        <f t="shared" si="215"/>
        <v>100.24444444444444</v>
      </c>
      <c r="P2810" s="8">
        <f>(E2810/L2810)</f>
        <v>65.376811594202906</v>
      </c>
      <c r="Q2810" t="str">
        <f t="shared" si="216"/>
        <v>theater</v>
      </c>
      <c r="R2810" t="str">
        <f t="shared" si="217"/>
        <v>plays</v>
      </c>
      <c r="S2810" s="12">
        <f t="shared" si="218"/>
        <v>42208.84646990741</v>
      </c>
      <c r="T2810" s="12">
        <f t="shared" si="219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">
        <f t="shared" si="215"/>
        <v>102.4</v>
      </c>
      <c r="P2811" s="8">
        <f>(E2811/L2811)</f>
        <v>121.9047619047619</v>
      </c>
      <c r="Q2811" t="str">
        <f t="shared" si="216"/>
        <v>theater</v>
      </c>
      <c r="R2811" t="str">
        <f t="shared" si="217"/>
        <v>plays</v>
      </c>
      <c r="S2811" s="12">
        <f t="shared" si="218"/>
        <v>42451.496817129635</v>
      </c>
      <c r="T2811" s="12">
        <f t="shared" si="219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">
        <f t="shared" si="215"/>
        <v>108.2</v>
      </c>
      <c r="P2812" s="8">
        <f>(E2812/L2812)</f>
        <v>47.456140350877192</v>
      </c>
      <c r="Q2812" t="str">
        <f t="shared" si="216"/>
        <v>theater</v>
      </c>
      <c r="R2812" t="str">
        <f t="shared" si="217"/>
        <v>plays</v>
      </c>
      <c r="S2812" s="12">
        <f t="shared" si="218"/>
        <v>41759.13962962963</v>
      </c>
      <c r="T2812" s="12">
        <f t="shared" si="219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7">
        <f t="shared" si="215"/>
        <v>100.27</v>
      </c>
      <c r="P2813" s="8">
        <f>(E2813/L2813)</f>
        <v>92.842592592592595</v>
      </c>
      <c r="Q2813" t="str">
        <f t="shared" si="216"/>
        <v>theater</v>
      </c>
      <c r="R2813" t="str">
        <f t="shared" si="217"/>
        <v>plays</v>
      </c>
      <c r="S2813" s="12">
        <f t="shared" si="218"/>
        <v>42028.496562500004</v>
      </c>
      <c r="T2813" s="12">
        <f t="shared" si="219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7">
        <f t="shared" si="215"/>
        <v>113.3</v>
      </c>
      <c r="P2814" s="8">
        <f>(E2814/L2814)</f>
        <v>68.253012048192772</v>
      </c>
      <c r="Q2814" t="str">
        <f t="shared" si="216"/>
        <v>theater</v>
      </c>
      <c r="R2814" t="str">
        <f t="shared" si="217"/>
        <v>plays</v>
      </c>
      <c r="S2814" s="12">
        <f t="shared" si="218"/>
        <v>42054.74418981481</v>
      </c>
      <c r="T2814" s="12">
        <f t="shared" si="219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7">
        <f t="shared" si="215"/>
        <v>127.57571428571428</v>
      </c>
      <c r="P2815" s="8">
        <f>(E2815/L2815)</f>
        <v>37.209583333333335</v>
      </c>
      <c r="Q2815" t="str">
        <f t="shared" si="216"/>
        <v>theater</v>
      </c>
      <c r="R2815" t="str">
        <f t="shared" si="217"/>
        <v>plays</v>
      </c>
      <c r="S2815" s="12">
        <f t="shared" si="218"/>
        <v>42693.742604166662</v>
      </c>
      <c r="T2815" s="12">
        <f t="shared" si="219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7">
        <f t="shared" si="215"/>
        <v>107.73333333333332</v>
      </c>
      <c r="P2816" s="8">
        <f>(E2816/L2816)</f>
        <v>25.25</v>
      </c>
      <c r="Q2816" t="str">
        <f t="shared" si="216"/>
        <v>theater</v>
      </c>
      <c r="R2816" t="str">
        <f t="shared" si="217"/>
        <v>plays</v>
      </c>
      <c r="S2816" s="12">
        <f t="shared" si="218"/>
        <v>42103.399479166663</v>
      </c>
      <c r="T2816" s="12">
        <f t="shared" si="219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7">
        <f t="shared" si="215"/>
        <v>242</v>
      </c>
      <c r="P2817" s="8">
        <f>(E2817/L2817)</f>
        <v>43.214285714285715</v>
      </c>
      <c r="Q2817" t="str">
        <f t="shared" si="216"/>
        <v>theater</v>
      </c>
      <c r="R2817" t="str">
        <f t="shared" si="217"/>
        <v>plays</v>
      </c>
      <c r="S2817" s="12">
        <f t="shared" si="218"/>
        <v>42559.776724537034</v>
      </c>
      <c r="T2817" s="12">
        <f t="shared" si="219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7">
        <f t="shared" si="215"/>
        <v>141.56666666666666</v>
      </c>
      <c r="P2818" s="8">
        <f>(E2818/L2818)</f>
        <v>25.130177514792898</v>
      </c>
      <c r="Q2818" t="str">
        <f t="shared" si="216"/>
        <v>theater</v>
      </c>
      <c r="R2818" t="str">
        <f t="shared" si="217"/>
        <v>plays</v>
      </c>
      <c r="S2818" s="12">
        <f t="shared" si="218"/>
        <v>42188.467499999999</v>
      </c>
      <c r="T2818" s="12">
        <f t="shared" si="219"/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7">
        <f t="shared" ref="O2819:O2882" si="220">((E2819/D2819)*100)</f>
        <v>130</v>
      </c>
      <c r="P2819" s="8">
        <f>(E2819/L2819)</f>
        <v>23.636363636363637</v>
      </c>
      <c r="Q2819" t="str">
        <f t="shared" ref="Q2819:Q2882" si="221">LEFT(N2819,FIND("/",N2819)-1)</f>
        <v>theater</v>
      </c>
      <c r="R2819" t="str">
        <f t="shared" ref="R2819:R2882" si="222">RIGHT(N2819,LEN(N2819)-FIND("/",N2819))</f>
        <v>plays</v>
      </c>
      <c r="S2819" s="12">
        <f t="shared" ref="S2819:S2882" si="223">(((J2819/60)/60)/24)+DATE(1970,1,1)</f>
        <v>42023.634976851856</v>
      </c>
      <c r="T2819" s="12">
        <f t="shared" ref="T2819:T2882" si="224">(((I2819/60)/60)/24)+DATE(1970,1,1)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7">
        <f t="shared" si="220"/>
        <v>106.03</v>
      </c>
      <c r="P2820" s="8">
        <f>(E2820/L2820)</f>
        <v>103.95098039215686</v>
      </c>
      <c r="Q2820" t="str">
        <f t="shared" si="221"/>
        <v>theater</v>
      </c>
      <c r="R2820" t="str">
        <f t="shared" si="222"/>
        <v>plays</v>
      </c>
      <c r="S2820" s="12">
        <f t="shared" si="223"/>
        <v>42250.598217592589</v>
      </c>
      <c r="T2820" s="12">
        <f t="shared" si="224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">
        <f t="shared" si="220"/>
        <v>104.80000000000001</v>
      </c>
      <c r="P2821" s="8">
        <f>(E2821/L2821)</f>
        <v>50.384615384615387</v>
      </c>
      <c r="Q2821" t="str">
        <f t="shared" si="221"/>
        <v>theater</v>
      </c>
      <c r="R2821" t="str">
        <f t="shared" si="222"/>
        <v>plays</v>
      </c>
      <c r="S2821" s="12">
        <f t="shared" si="223"/>
        <v>42139.525567129633</v>
      </c>
      <c r="T2821" s="12">
        <f t="shared" si="224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7">
        <f t="shared" si="220"/>
        <v>136</v>
      </c>
      <c r="P2822" s="8">
        <f>(E2822/L2822)</f>
        <v>13.6</v>
      </c>
      <c r="Q2822" t="str">
        <f t="shared" si="221"/>
        <v>theater</v>
      </c>
      <c r="R2822" t="str">
        <f t="shared" si="222"/>
        <v>plays</v>
      </c>
      <c r="S2822" s="12">
        <f t="shared" si="223"/>
        <v>42401.610983796301</v>
      </c>
      <c r="T2822" s="12">
        <f t="shared" si="224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7">
        <f t="shared" si="220"/>
        <v>100</v>
      </c>
      <c r="P2823" s="8">
        <f>(E2823/L2823)</f>
        <v>28.571428571428573</v>
      </c>
      <c r="Q2823" t="str">
        <f t="shared" si="221"/>
        <v>theater</v>
      </c>
      <c r="R2823" t="str">
        <f t="shared" si="222"/>
        <v>plays</v>
      </c>
      <c r="S2823" s="12">
        <f t="shared" si="223"/>
        <v>41875.922858796301</v>
      </c>
      <c r="T2823" s="12">
        <f t="shared" si="224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7">
        <f t="shared" si="220"/>
        <v>100</v>
      </c>
      <c r="P2824" s="8">
        <f>(E2824/L2824)</f>
        <v>63.829787234042556</v>
      </c>
      <c r="Q2824" t="str">
        <f t="shared" si="221"/>
        <v>theater</v>
      </c>
      <c r="R2824" t="str">
        <f t="shared" si="222"/>
        <v>plays</v>
      </c>
      <c r="S2824" s="12">
        <f t="shared" si="223"/>
        <v>42060.683935185181</v>
      </c>
      <c r="T2824" s="12">
        <f t="shared" si="224"/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7">
        <f t="shared" si="220"/>
        <v>124</v>
      </c>
      <c r="P2825" s="8">
        <f>(E2825/L2825)</f>
        <v>8.8571428571428577</v>
      </c>
      <c r="Q2825" t="str">
        <f t="shared" si="221"/>
        <v>theater</v>
      </c>
      <c r="R2825" t="str">
        <f t="shared" si="222"/>
        <v>plays</v>
      </c>
      <c r="S2825" s="12">
        <f t="shared" si="223"/>
        <v>42067.011643518519</v>
      </c>
      <c r="T2825" s="12">
        <f t="shared" si="224"/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7">
        <f t="shared" si="220"/>
        <v>116.92307692307693</v>
      </c>
      <c r="P2826" s="8">
        <f>(E2826/L2826)</f>
        <v>50.666666666666664</v>
      </c>
      <c r="Q2826" t="str">
        <f t="shared" si="221"/>
        <v>theater</v>
      </c>
      <c r="R2826" t="str">
        <f t="shared" si="222"/>
        <v>plays</v>
      </c>
      <c r="S2826" s="12">
        <f t="shared" si="223"/>
        <v>42136.270787037036</v>
      </c>
      <c r="T2826" s="12">
        <f t="shared" si="224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7">
        <f t="shared" si="220"/>
        <v>103.33333333333334</v>
      </c>
      <c r="P2827" s="8">
        <f>(E2827/L2827)</f>
        <v>60.784313725490193</v>
      </c>
      <c r="Q2827" t="str">
        <f t="shared" si="221"/>
        <v>theater</v>
      </c>
      <c r="R2827" t="str">
        <f t="shared" si="222"/>
        <v>plays</v>
      </c>
      <c r="S2827" s="12">
        <f t="shared" si="223"/>
        <v>42312.792662037042</v>
      </c>
      <c r="T2827" s="12">
        <f t="shared" si="224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7">
        <f t="shared" si="220"/>
        <v>107.74999999999999</v>
      </c>
      <c r="P2828" s="8">
        <f>(E2828/L2828)</f>
        <v>113.42105263157895</v>
      </c>
      <c r="Q2828" t="str">
        <f t="shared" si="221"/>
        <v>theater</v>
      </c>
      <c r="R2828" t="str">
        <f t="shared" si="222"/>
        <v>plays</v>
      </c>
      <c r="S2828" s="12">
        <f t="shared" si="223"/>
        <v>42171.034861111111</v>
      </c>
      <c r="T2828" s="12">
        <f t="shared" si="224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7">
        <f t="shared" si="220"/>
        <v>120.24999999999999</v>
      </c>
      <c r="P2829" s="8">
        <f>(E2829/L2829)</f>
        <v>104.56521739130434</v>
      </c>
      <c r="Q2829" t="str">
        <f t="shared" si="221"/>
        <v>theater</v>
      </c>
      <c r="R2829" t="str">
        <f t="shared" si="222"/>
        <v>plays</v>
      </c>
      <c r="S2829" s="12">
        <f t="shared" si="223"/>
        <v>42494.683634259258</v>
      </c>
      <c r="T2829" s="12">
        <f t="shared" si="224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7">
        <f t="shared" si="220"/>
        <v>100.37894736842105</v>
      </c>
      <c r="P2830" s="8">
        <f>(E2830/L2830)</f>
        <v>98.30927835051547</v>
      </c>
      <c r="Q2830" t="str">
        <f t="shared" si="221"/>
        <v>theater</v>
      </c>
      <c r="R2830" t="str">
        <f t="shared" si="222"/>
        <v>plays</v>
      </c>
      <c r="S2830" s="12">
        <f t="shared" si="223"/>
        <v>42254.264687499999</v>
      </c>
      <c r="T2830" s="12">
        <f t="shared" si="224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7">
        <f t="shared" si="220"/>
        <v>106.52</v>
      </c>
      <c r="P2831" s="8">
        <f>(E2831/L2831)</f>
        <v>35.039473684210527</v>
      </c>
      <c r="Q2831" t="str">
        <f t="shared" si="221"/>
        <v>theater</v>
      </c>
      <c r="R2831" t="str">
        <f t="shared" si="222"/>
        <v>plays</v>
      </c>
      <c r="S2831" s="12">
        <f t="shared" si="223"/>
        <v>42495.434236111112</v>
      </c>
      <c r="T2831" s="12">
        <f t="shared" si="224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7">
        <f t="shared" si="220"/>
        <v>100</v>
      </c>
      <c r="P2832" s="8">
        <f>(E2832/L2832)</f>
        <v>272.72727272727275</v>
      </c>
      <c r="Q2832" t="str">
        <f t="shared" si="221"/>
        <v>theater</v>
      </c>
      <c r="R2832" t="str">
        <f t="shared" si="222"/>
        <v>plays</v>
      </c>
      <c r="S2832" s="12">
        <f t="shared" si="223"/>
        <v>41758.839675925927</v>
      </c>
      <c r="T2832" s="12">
        <f t="shared" si="224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7">
        <f t="shared" si="220"/>
        <v>110.66666666666667</v>
      </c>
      <c r="P2833" s="8">
        <f>(E2833/L2833)</f>
        <v>63.846153846153847</v>
      </c>
      <c r="Q2833" t="str">
        <f t="shared" si="221"/>
        <v>theater</v>
      </c>
      <c r="R2833" t="str">
        <f t="shared" si="222"/>
        <v>plays</v>
      </c>
      <c r="S2833" s="12">
        <f t="shared" si="223"/>
        <v>42171.824884259258</v>
      </c>
      <c r="T2833" s="12">
        <f t="shared" si="224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">
        <f t="shared" si="220"/>
        <v>114.71959999999999</v>
      </c>
      <c r="P2834" s="8">
        <f>(E2834/L2834)</f>
        <v>30.189368421052631</v>
      </c>
      <c r="Q2834" t="str">
        <f t="shared" si="221"/>
        <v>theater</v>
      </c>
      <c r="R2834" t="str">
        <f t="shared" si="222"/>
        <v>plays</v>
      </c>
      <c r="S2834" s="12">
        <f t="shared" si="223"/>
        <v>41938.709421296298</v>
      </c>
      <c r="T2834" s="12">
        <f t="shared" si="224"/>
        <v>41966.916666666672</v>
      </c>
    </row>
    <row r="2835" spans="1:20" ht="15.75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">
        <f t="shared" si="220"/>
        <v>108.25925925925925</v>
      </c>
      <c r="P2835" s="8">
        <f>(E2835/L2835)</f>
        <v>83.51428571428572</v>
      </c>
      <c r="Q2835" t="str">
        <f t="shared" si="221"/>
        <v>theater</v>
      </c>
      <c r="R2835" t="str">
        <f t="shared" si="222"/>
        <v>plays</v>
      </c>
      <c r="S2835" s="12">
        <f t="shared" si="223"/>
        <v>42268.127696759257</v>
      </c>
      <c r="T2835" s="12">
        <f t="shared" si="224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7">
        <f t="shared" si="220"/>
        <v>170</v>
      </c>
      <c r="P2836" s="8">
        <f>(E2836/L2836)</f>
        <v>64.761904761904759</v>
      </c>
      <c r="Q2836" t="str">
        <f t="shared" si="221"/>
        <v>theater</v>
      </c>
      <c r="R2836" t="str">
        <f t="shared" si="222"/>
        <v>plays</v>
      </c>
      <c r="S2836" s="12">
        <f t="shared" si="223"/>
        <v>42019.959837962961</v>
      </c>
      <c r="T2836" s="12">
        <f t="shared" si="224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7">
        <f t="shared" si="220"/>
        <v>187.09899999999999</v>
      </c>
      <c r="P2837" s="8">
        <f>(E2837/L2837)</f>
        <v>20.118172043010752</v>
      </c>
      <c r="Q2837" t="str">
        <f t="shared" si="221"/>
        <v>theater</v>
      </c>
      <c r="R2837" t="str">
        <f t="shared" si="222"/>
        <v>plays</v>
      </c>
      <c r="S2837" s="12">
        <f t="shared" si="223"/>
        <v>42313.703900462962</v>
      </c>
      <c r="T2837" s="12">
        <f t="shared" si="224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7">
        <f t="shared" si="220"/>
        <v>107.77777777777777</v>
      </c>
      <c r="P2838" s="8">
        <f>(E2838/L2838)</f>
        <v>44.090909090909093</v>
      </c>
      <c r="Q2838" t="str">
        <f t="shared" si="221"/>
        <v>theater</v>
      </c>
      <c r="R2838" t="str">
        <f t="shared" si="222"/>
        <v>plays</v>
      </c>
      <c r="S2838" s="12">
        <f t="shared" si="223"/>
        <v>42746.261782407411</v>
      </c>
      <c r="T2838" s="12">
        <f t="shared" si="224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7">
        <f t="shared" si="220"/>
        <v>100</v>
      </c>
      <c r="P2839" s="8">
        <f>(E2839/L2839)</f>
        <v>40.476190476190474</v>
      </c>
      <c r="Q2839" t="str">
        <f t="shared" si="221"/>
        <v>theater</v>
      </c>
      <c r="R2839" t="str">
        <f t="shared" si="222"/>
        <v>plays</v>
      </c>
      <c r="S2839" s="12">
        <f t="shared" si="223"/>
        <v>42307.908379629633</v>
      </c>
      <c r="T2839" s="12">
        <f t="shared" si="224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7">
        <f t="shared" si="220"/>
        <v>120.24999999999999</v>
      </c>
      <c r="P2840" s="8">
        <f>(E2840/L2840)</f>
        <v>44.537037037037038</v>
      </c>
      <c r="Q2840" t="str">
        <f t="shared" si="221"/>
        <v>theater</v>
      </c>
      <c r="R2840" t="str">
        <f t="shared" si="222"/>
        <v>plays</v>
      </c>
      <c r="S2840" s="12">
        <f t="shared" si="223"/>
        <v>41842.607592592591</v>
      </c>
      <c r="T2840" s="12">
        <f t="shared" si="224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7">
        <f t="shared" si="220"/>
        <v>111.42857142857143</v>
      </c>
      <c r="P2841" s="8">
        <f>(E2841/L2841)</f>
        <v>125.80645161290323</v>
      </c>
      <c r="Q2841" t="str">
        <f t="shared" si="221"/>
        <v>theater</v>
      </c>
      <c r="R2841" t="str">
        <f t="shared" si="222"/>
        <v>plays</v>
      </c>
      <c r="S2841" s="12">
        <f t="shared" si="223"/>
        <v>41853.240208333329</v>
      </c>
      <c r="T2841" s="12">
        <f t="shared" si="224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7">
        <f t="shared" si="220"/>
        <v>104</v>
      </c>
      <c r="P2842" s="8">
        <f>(E2842/L2842)</f>
        <v>19.696969696969695</v>
      </c>
      <c r="Q2842" t="str">
        <f t="shared" si="221"/>
        <v>theater</v>
      </c>
      <c r="R2842" t="str">
        <f t="shared" si="222"/>
        <v>plays</v>
      </c>
      <c r="S2842" s="12">
        <f t="shared" si="223"/>
        <v>42060.035636574074</v>
      </c>
      <c r="T2842" s="12">
        <f t="shared" si="224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7">
        <f t="shared" si="220"/>
        <v>1</v>
      </c>
      <c r="P2843" s="8">
        <f>(E2843/L2843)</f>
        <v>10</v>
      </c>
      <c r="Q2843" t="str">
        <f t="shared" si="221"/>
        <v>theater</v>
      </c>
      <c r="R2843" t="str">
        <f t="shared" si="222"/>
        <v>plays</v>
      </c>
      <c r="S2843" s="12">
        <f t="shared" si="223"/>
        <v>42291.739548611105</v>
      </c>
      <c r="T2843" s="12">
        <f t="shared" si="224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7">
        <f t="shared" si="220"/>
        <v>0</v>
      </c>
      <c r="P2844" s="8" t="e">
        <f>(E2844/L2844)</f>
        <v>#DIV/0!</v>
      </c>
      <c r="Q2844" t="str">
        <f t="shared" si="221"/>
        <v>theater</v>
      </c>
      <c r="R2844" t="str">
        <f t="shared" si="222"/>
        <v>plays</v>
      </c>
      <c r="S2844" s="12">
        <f t="shared" si="223"/>
        <v>41784.952488425923</v>
      </c>
      <c r="T2844" s="12">
        <f t="shared" si="224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7">
        <f t="shared" si="220"/>
        <v>0</v>
      </c>
      <c r="P2845" s="8" t="e">
        <f>(E2845/L2845)</f>
        <v>#DIV/0!</v>
      </c>
      <c r="Q2845" t="str">
        <f t="shared" si="221"/>
        <v>theater</v>
      </c>
      <c r="R2845" t="str">
        <f t="shared" si="222"/>
        <v>plays</v>
      </c>
      <c r="S2845" s="12">
        <f t="shared" si="223"/>
        <v>42492.737847222219</v>
      </c>
      <c r="T2845" s="12">
        <f t="shared" si="224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7">
        <f t="shared" si="220"/>
        <v>5.4545454545454541</v>
      </c>
      <c r="P2846" s="8">
        <f>(E2846/L2846)</f>
        <v>30</v>
      </c>
      <c r="Q2846" t="str">
        <f t="shared" si="221"/>
        <v>theater</v>
      </c>
      <c r="R2846" t="str">
        <f t="shared" si="222"/>
        <v>plays</v>
      </c>
      <c r="S2846" s="12">
        <f t="shared" si="223"/>
        <v>42709.546064814815</v>
      </c>
      <c r="T2846" s="12">
        <f t="shared" si="224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7">
        <f t="shared" si="220"/>
        <v>31.546666666666667</v>
      </c>
      <c r="P2847" s="8">
        <f>(E2847/L2847)</f>
        <v>60.666666666666664</v>
      </c>
      <c r="Q2847" t="str">
        <f t="shared" si="221"/>
        <v>theater</v>
      </c>
      <c r="R2847" t="str">
        <f t="shared" si="222"/>
        <v>plays</v>
      </c>
      <c r="S2847" s="12">
        <f t="shared" si="223"/>
        <v>42103.016585648147</v>
      </c>
      <c r="T2847" s="12">
        <f t="shared" si="224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7">
        <f t="shared" si="220"/>
        <v>0</v>
      </c>
      <c r="P2848" s="8" t="e">
        <f>(E2848/L2848)</f>
        <v>#DIV/0!</v>
      </c>
      <c r="Q2848" t="str">
        <f t="shared" si="221"/>
        <v>theater</v>
      </c>
      <c r="R2848" t="str">
        <f t="shared" si="222"/>
        <v>plays</v>
      </c>
      <c r="S2848" s="12">
        <f t="shared" si="223"/>
        <v>42108.692060185189</v>
      </c>
      <c r="T2848" s="12">
        <f t="shared" si="224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7">
        <f t="shared" si="220"/>
        <v>0</v>
      </c>
      <c r="P2849" s="8" t="e">
        <f>(E2849/L2849)</f>
        <v>#DIV/0!</v>
      </c>
      <c r="Q2849" t="str">
        <f t="shared" si="221"/>
        <v>theater</v>
      </c>
      <c r="R2849" t="str">
        <f t="shared" si="222"/>
        <v>plays</v>
      </c>
      <c r="S2849" s="12">
        <f t="shared" si="223"/>
        <v>42453.806307870371</v>
      </c>
      <c r="T2849" s="12">
        <f t="shared" si="224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7">
        <f t="shared" si="220"/>
        <v>0.2</v>
      </c>
      <c r="P2850" s="8">
        <f>(E2850/L2850)</f>
        <v>23.333333333333332</v>
      </c>
      <c r="Q2850" t="str">
        <f t="shared" si="221"/>
        <v>theater</v>
      </c>
      <c r="R2850" t="str">
        <f t="shared" si="222"/>
        <v>plays</v>
      </c>
      <c r="S2850" s="12">
        <f t="shared" si="223"/>
        <v>42123.648831018523</v>
      </c>
      <c r="T2850" s="12">
        <f t="shared" si="224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7">
        <f t="shared" si="220"/>
        <v>1</v>
      </c>
      <c r="P2851" s="8">
        <f>(E2851/L2851)</f>
        <v>5</v>
      </c>
      <c r="Q2851" t="str">
        <f t="shared" si="221"/>
        <v>theater</v>
      </c>
      <c r="R2851" t="str">
        <f t="shared" si="222"/>
        <v>plays</v>
      </c>
      <c r="S2851" s="12">
        <f t="shared" si="223"/>
        <v>42453.428240740745</v>
      </c>
      <c r="T2851" s="12">
        <f t="shared" si="224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7">
        <f t="shared" si="220"/>
        <v>3.8875000000000002</v>
      </c>
      <c r="P2852" s="8">
        <f>(E2852/L2852)</f>
        <v>23.923076923076923</v>
      </c>
      <c r="Q2852" t="str">
        <f t="shared" si="221"/>
        <v>theater</v>
      </c>
      <c r="R2852" t="str">
        <f t="shared" si="222"/>
        <v>plays</v>
      </c>
      <c r="S2852" s="12">
        <f t="shared" si="223"/>
        <v>41858.007071759261</v>
      </c>
      <c r="T2852" s="12">
        <f t="shared" si="224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7">
        <f t="shared" si="220"/>
        <v>0</v>
      </c>
      <c r="P2853" s="8" t="e">
        <f>(E2853/L2853)</f>
        <v>#DIV/0!</v>
      </c>
      <c r="Q2853" t="str">
        <f t="shared" si="221"/>
        <v>theater</v>
      </c>
      <c r="R2853" t="str">
        <f t="shared" si="222"/>
        <v>plays</v>
      </c>
      <c r="S2853" s="12">
        <f t="shared" si="223"/>
        <v>42390.002650462964</v>
      </c>
      <c r="T2853" s="12">
        <f t="shared" si="224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7">
        <f t="shared" si="220"/>
        <v>1.9</v>
      </c>
      <c r="P2854" s="8">
        <f>(E2854/L2854)</f>
        <v>15.833333333333334</v>
      </c>
      <c r="Q2854" t="str">
        <f t="shared" si="221"/>
        <v>theater</v>
      </c>
      <c r="R2854" t="str">
        <f t="shared" si="222"/>
        <v>plays</v>
      </c>
      <c r="S2854" s="12">
        <f t="shared" si="223"/>
        <v>41781.045173611114</v>
      </c>
      <c r="T2854" s="12">
        <f t="shared" si="224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7">
        <f t="shared" si="220"/>
        <v>0</v>
      </c>
      <c r="P2855" s="8" t="e">
        <f>(E2855/L2855)</f>
        <v>#DIV/0!</v>
      </c>
      <c r="Q2855" t="str">
        <f t="shared" si="221"/>
        <v>theater</v>
      </c>
      <c r="R2855" t="str">
        <f t="shared" si="222"/>
        <v>plays</v>
      </c>
      <c r="S2855" s="12">
        <f t="shared" si="223"/>
        <v>41836.190937499996</v>
      </c>
      <c r="T2855" s="12">
        <f t="shared" si="224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7">
        <f t="shared" si="220"/>
        <v>41.699999999999996</v>
      </c>
      <c r="P2856" s="8">
        <f>(E2856/L2856)</f>
        <v>29.785714285714285</v>
      </c>
      <c r="Q2856" t="str">
        <f t="shared" si="221"/>
        <v>theater</v>
      </c>
      <c r="R2856" t="str">
        <f t="shared" si="222"/>
        <v>plays</v>
      </c>
      <c r="S2856" s="12">
        <f t="shared" si="223"/>
        <v>42111.71665509259</v>
      </c>
      <c r="T2856" s="12">
        <f t="shared" si="224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7">
        <f t="shared" si="220"/>
        <v>50</v>
      </c>
      <c r="P2857" s="8">
        <f>(E2857/L2857)</f>
        <v>60</v>
      </c>
      <c r="Q2857" t="str">
        <f t="shared" si="221"/>
        <v>theater</v>
      </c>
      <c r="R2857" t="str">
        <f t="shared" si="222"/>
        <v>plays</v>
      </c>
      <c r="S2857" s="12">
        <f t="shared" si="223"/>
        <v>42370.007766203707</v>
      </c>
      <c r="T2857" s="12">
        <f t="shared" si="224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7">
        <f t="shared" si="220"/>
        <v>4.8666666666666663</v>
      </c>
      <c r="P2858" s="8">
        <f>(E2858/L2858)</f>
        <v>24.333333333333332</v>
      </c>
      <c r="Q2858" t="str">
        <f t="shared" si="221"/>
        <v>theater</v>
      </c>
      <c r="R2858" t="str">
        <f t="shared" si="222"/>
        <v>plays</v>
      </c>
      <c r="S2858" s="12">
        <f t="shared" si="223"/>
        <v>42165.037581018521</v>
      </c>
      <c r="T2858" s="12">
        <f t="shared" si="224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7">
        <f t="shared" si="220"/>
        <v>19.736842105263158</v>
      </c>
      <c r="P2859" s="8">
        <f>(E2859/L2859)</f>
        <v>500</v>
      </c>
      <c r="Q2859" t="str">
        <f t="shared" si="221"/>
        <v>theater</v>
      </c>
      <c r="R2859" t="str">
        <f t="shared" si="222"/>
        <v>plays</v>
      </c>
      <c r="S2859" s="12">
        <f t="shared" si="223"/>
        <v>42726.920081018514</v>
      </c>
      <c r="T2859" s="12">
        <f t="shared" si="224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7">
        <f t="shared" si="220"/>
        <v>0</v>
      </c>
      <c r="P2860" s="8" t="e">
        <f>(E2860/L2860)</f>
        <v>#DIV/0!</v>
      </c>
      <c r="Q2860" t="str">
        <f t="shared" si="221"/>
        <v>theater</v>
      </c>
      <c r="R2860" t="str">
        <f t="shared" si="222"/>
        <v>plays</v>
      </c>
      <c r="S2860" s="12">
        <f t="shared" si="223"/>
        <v>41954.545081018514</v>
      </c>
      <c r="T2860" s="12">
        <f t="shared" si="224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7">
        <f t="shared" si="220"/>
        <v>1.7500000000000002</v>
      </c>
      <c r="P2861" s="8">
        <f>(E2861/L2861)</f>
        <v>35</v>
      </c>
      <c r="Q2861" t="str">
        <f t="shared" si="221"/>
        <v>theater</v>
      </c>
      <c r="R2861" t="str">
        <f t="shared" si="222"/>
        <v>plays</v>
      </c>
      <c r="S2861" s="12">
        <f t="shared" si="223"/>
        <v>42233.362314814818</v>
      </c>
      <c r="T2861" s="12">
        <f t="shared" si="224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7">
        <f t="shared" si="220"/>
        <v>6.65</v>
      </c>
      <c r="P2862" s="8">
        <f>(E2862/L2862)</f>
        <v>29.555555555555557</v>
      </c>
      <c r="Q2862" t="str">
        <f t="shared" si="221"/>
        <v>theater</v>
      </c>
      <c r="R2862" t="str">
        <f t="shared" si="222"/>
        <v>plays</v>
      </c>
      <c r="S2862" s="12">
        <f t="shared" si="223"/>
        <v>42480.800648148142</v>
      </c>
      <c r="T2862" s="12">
        <f t="shared" si="224"/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7">
        <f t="shared" si="220"/>
        <v>32</v>
      </c>
      <c r="P2863" s="8">
        <f>(E2863/L2863)</f>
        <v>26.666666666666668</v>
      </c>
      <c r="Q2863" t="str">
        <f t="shared" si="221"/>
        <v>theater</v>
      </c>
      <c r="R2863" t="str">
        <f t="shared" si="222"/>
        <v>plays</v>
      </c>
      <c r="S2863" s="12">
        <f t="shared" si="223"/>
        <v>42257.590833333335</v>
      </c>
      <c r="T2863" s="12">
        <f t="shared" si="224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7">
        <f t="shared" si="220"/>
        <v>0.43307086614173229</v>
      </c>
      <c r="P2864" s="8">
        <f>(E2864/L2864)</f>
        <v>18.333333333333332</v>
      </c>
      <c r="Q2864" t="str">
        <f t="shared" si="221"/>
        <v>theater</v>
      </c>
      <c r="R2864" t="str">
        <f t="shared" si="222"/>
        <v>plays</v>
      </c>
      <c r="S2864" s="12">
        <f t="shared" si="223"/>
        <v>41784.789687500001</v>
      </c>
      <c r="T2864" s="12">
        <f t="shared" si="224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7">
        <f t="shared" si="220"/>
        <v>0.04</v>
      </c>
      <c r="P2865" s="8">
        <f>(E2865/L2865)</f>
        <v>20</v>
      </c>
      <c r="Q2865" t="str">
        <f t="shared" si="221"/>
        <v>theater</v>
      </c>
      <c r="R2865" t="str">
        <f t="shared" si="222"/>
        <v>plays</v>
      </c>
      <c r="S2865" s="12">
        <f t="shared" si="223"/>
        <v>41831.675034722226</v>
      </c>
      <c r="T2865" s="12">
        <f t="shared" si="224"/>
        <v>41891.675034722226</v>
      </c>
    </row>
    <row r="2866" spans="1:20" ht="15.75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7">
        <f t="shared" si="220"/>
        <v>1.6</v>
      </c>
      <c r="P2866" s="8">
        <f>(E2866/L2866)</f>
        <v>13.333333333333334</v>
      </c>
      <c r="Q2866" t="str">
        <f t="shared" si="221"/>
        <v>theater</v>
      </c>
      <c r="R2866" t="str">
        <f t="shared" si="222"/>
        <v>plays</v>
      </c>
      <c r="S2866" s="12">
        <f t="shared" si="223"/>
        <v>42172.613506944443</v>
      </c>
      <c r="T2866" s="12">
        <f t="shared" si="224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7">
        <f t="shared" si="220"/>
        <v>0</v>
      </c>
      <c r="P2867" s="8" t="e">
        <f>(E2867/L2867)</f>
        <v>#DIV/0!</v>
      </c>
      <c r="Q2867" t="str">
        <f t="shared" si="221"/>
        <v>theater</v>
      </c>
      <c r="R2867" t="str">
        <f t="shared" si="222"/>
        <v>plays</v>
      </c>
      <c r="S2867" s="12">
        <f t="shared" si="223"/>
        <v>41950.114108796297</v>
      </c>
      <c r="T2867" s="12">
        <f t="shared" si="224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7">
        <f t="shared" si="220"/>
        <v>0.89999999999999991</v>
      </c>
      <c r="P2868" s="8">
        <f>(E2868/L2868)</f>
        <v>22.5</v>
      </c>
      <c r="Q2868" t="str">
        <f t="shared" si="221"/>
        <v>theater</v>
      </c>
      <c r="R2868" t="str">
        <f t="shared" si="222"/>
        <v>plays</v>
      </c>
      <c r="S2868" s="12">
        <f t="shared" si="223"/>
        <v>42627.955104166671</v>
      </c>
      <c r="T2868" s="12">
        <f t="shared" si="224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7">
        <f t="shared" si="220"/>
        <v>20.16</v>
      </c>
      <c r="P2869" s="8">
        <f>(E2869/L2869)</f>
        <v>50.4</v>
      </c>
      <c r="Q2869" t="str">
        <f t="shared" si="221"/>
        <v>theater</v>
      </c>
      <c r="R2869" t="str">
        <f t="shared" si="222"/>
        <v>plays</v>
      </c>
      <c r="S2869" s="12">
        <f t="shared" si="223"/>
        <v>42531.195277777777</v>
      </c>
      <c r="T2869" s="12">
        <f t="shared" si="224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7">
        <f t="shared" si="220"/>
        <v>42.011733333333332</v>
      </c>
      <c r="P2870" s="8">
        <f>(E2870/L2870)</f>
        <v>105.02933333333334</v>
      </c>
      <c r="Q2870" t="str">
        <f t="shared" si="221"/>
        <v>theater</v>
      </c>
      <c r="R2870" t="str">
        <f t="shared" si="222"/>
        <v>plays</v>
      </c>
      <c r="S2870" s="12">
        <f t="shared" si="223"/>
        <v>42618.827013888891</v>
      </c>
      <c r="T2870" s="12">
        <f t="shared" si="224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7">
        <f t="shared" si="220"/>
        <v>0.88500000000000001</v>
      </c>
      <c r="P2871" s="8">
        <f>(E2871/L2871)</f>
        <v>35.4</v>
      </c>
      <c r="Q2871" t="str">
        <f t="shared" si="221"/>
        <v>theater</v>
      </c>
      <c r="R2871" t="str">
        <f t="shared" si="222"/>
        <v>plays</v>
      </c>
      <c r="S2871" s="12">
        <f t="shared" si="223"/>
        <v>42540.593530092592</v>
      </c>
      <c r="T2871" s="12">
        <f t="shared" si="224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7">
        <f t="shared" si="220"/>
        <v>15</v>
      </c>
      <c r="P2872" s="8">
        <f>(E2872/L2872)</f>
        <v>83.333333333333329</v>
      </c>
      <c r="Q2872" t="str">
        <f t="shared" si="221"/>
        <v>theater</v>
      </c>
      <c r="R2872" t="str">
        <f t="shared" si="222"/>
        <v>plays</v>
      </c>
      <c r="S2872" s="12">
        <f t="shared" si="223"/>
        <v>41746.189409722225</v>
      </c>
      <c r="T2872" s="12">
        <f t="shared" si="224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7">
        <f t="shared" si="220"/>
        <v>4.67</v>
      </c>
      <c r="P2873" s="8">
        <f>(E2873/L2873)</f>
        <v>35.92307692307692</v>
      </c>
      <c r="Q2873" t="str">
        <f t="shared" si="221"/>
        <v>theater</v>
      </c>
      <c r="R2873" t="str">
        <f t="shared" si="222"/>
        <v>plays</v>
      </c>
      <c r="S2873" s="12">
        <f t="shared" si="223"/>
        <v>41974.738576388889</v>
      </c>
      <c r="T2873" s="12">
        <f t="shared" si="224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7">
        <f t="shared" si="220"/>
        <v>0</v>
      </c>
      <c r="P2874" s="8" t="e">
        <f>(E2874/L2874)</f>
        <v>#DIV/0!</v>
      </c>
      <c r="Q2874" t="str">
        <f t="shared" si="221"/>
        <v>theater</v>
      </c>
      <c r="R2874" t="str">
        <f t="shared" si="222"/>
        <v>plays</v>
      </c>
      <c r="S2874" s="12">
        <f t="shared" si="223"/>
        <v>42115.11618055556</v>
      </c>
      <c r="T2874" s="12">
        <f t="shared" si="224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7">
        <f t="shared" si="220"/>
        <v>38.119999999999997</v>
      </c>
      <c r="P2875" s="8">
        <f>(E2875/L2875)</f>
        <v>119.125</v>
      </c>
      <c r="Q2875" t="str">
        <f t="shared" si="221"/>
        <v>theater</v>
      </c>
      <c r="R2875" t="str">
        <f t="shared" si="222"/>
        <v>plays</v>
      </c>
      <c r="S2875" s="12">
        <f t="shared" si="223"/>
        <v>42002.817488425921</v>
      </c>
      <c r="T2875" s="12">
        <f t="shared" si="224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7">
        <f t="shared" si="220"/>
        <v>5.42</v>
      </c>
      <c r="P2876" s="8">
        <f>(E2876/L2876)</f>
        <v>90.333333333333329</v>
      </c>
      <c r="Q2876" t="str">
        <f t="shared" si="221"/>
        <v>theater</v>
      </c>
      <c r="R2876" t="str">
        <f t="shared" si="222"/>
        <v>plays</v>
      </c>
      <c r="S2876" s="12">
        <f t="shared" si="223"/>
        <v>42722.84474537037</v>
      </c>
      <c r="T2876" s="12">
        <f t="shared" si="224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7">
        <f t="shared" si="220"/>
        <v>3.4999999999999996E-2</v>
      </c>
      <c r="P2877" s="8">
        <f>(E2877/L2877)</f>
        <v>2.3333333333333335</v>
      </c>
      <c r="Q2877" t="str">
        <f t="shared" si="221"/>
        <v>theater</v>
      </c>
      <c r="R2877" t="str">
        <f t="shared" si="222"/>
        <v>plays</v>
      </c>
      <c r="S2877" s="12">
        <f t="shared" si="223"/>
        <v>42465.128391203703</v>
      </c>
      <c r="T2877" s="12">
        <f t="shared" si="224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7">
        <f t="shared" si="220"/>
        <v>0</v>
      </c>
      <c r="P2878" s="8" t="e">
        <f>(E2878/L2878)</f>
        <v>#DIV/0!</v>
      </c>
      <c r="Q2878" t="str">
        <f t="shared" si="221"/>
        <v>theater</v>
      </c>
      <c r="R2878" t="str">
        <f t="shared" si="222"/>
        <v>plays</v>
      </c>
      <c r="S2878" s="12">
        <f t="shared" si="223"/>
        <v>42171.743969907402</v>
      </c>
      <c r="T2878" s="12">
        <f t="shared" si="224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7">
        <f t="shared" si="220"/>
        <v>10.833333333333334</v>
      </c>
      <c r="P2879" s="8">
        <f>(E2879/L2879)</f>
        <v>108.33333333333333</v>
      </c>
      <c r="Q2879" t="str">
        <f t="shared" si="221"/>
        <v>theater</v>
      </c>
      <c r="R2879" t="str">
        <f t="shared" si="222"/>
        <v>plays</v>
      </c>
      <c r="S2879" s="12">
        <f t="shared" si="223"/>
        <v>42672.955138888887</v>
      </c>
      <c r="T2879" s="12">
        <f t="shared" si="224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7">
        <f t="shared" si="220"/>
        <v>2.1</v>
      </c>
      <c r="P2880" s="8">
        <f>(E2880/L2880)</f>
        <v>15.75</v>
      </c>
      <c r="Q2880" t="str">
        <f t="shared" si="221"/>
        <v>theater</v>
      </c>
      <c r="R2880" t="str">
        <f t="shared" si="222"/>
        <v>plays</v>
      </c>
      <c r="S2880" s="12">
        <f t="shared" si="223"/>
        <v>42128.615682870368</v>
      </c>
      <c r="T2880" s="12">
        <f t="shared" si="224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7">
        <f t="shared" si="220"/>
        <v>0.2589285714285714</v>
      </c>
      <c r="P2881" s="8">
        <f>(E2881/L2881)</f>
        <v>29</v>
      </c>
      <c r="Q2881" t="str">
        <f t="shared" si="221"/>
        <v>theater</v>
      </c>
      <c r="R2881" t="str">
        <f t="shared" si="222"/>
        <v>plays</v>
      </c>
      <c r="S2881" s="12">
        <f t="shared" si="223"/>
        <v>42359.725243055553</v>
      </c>
      <c r="T2881" s="12">
        <f t="shared" si="224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7">
        <f t="shared" si="220"/>
        <v>23.333333333333332</v>
      </c>
      <c r="P2882" s="8">
        <f>(E2882/L2882)</f>
        <v>96.551724137931032</v>
      </c>
      <c r="Q2882" t="str">
        <f t="shared" si="221"/>
        <v>theater</v>
      </c>
      <c r="R2882" t="str">
        <f t="shared" si="222"/>
        <v>plays</v>
      </c>
      <c r="S2882" s="12">
        <f t="shared" si="223"/>
        <v>42192.905694444446</v>
      </c>
      <c r="T2882" s="12">
        <f t="shared" si="224"/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7">
        <f t="shared" ref="O2883:O2946" si="225">((E2883/D2883)*100)</f>
        <v>0</v>
      </c>
      <c r="P2883" s="8" t="e">
        <f>(E2883/L2883)</f>
        <v>#DIV/0!</v>
      </c>
      <c r="Q2883" t="str">
        <f t="shared" ref="Q2883:Q2946" si="226">LEFT(N2883,FIND("/",N2883)-1)</f>
        <v>theater</v>
      </c>
      <c r="R2883" t="str">
        <f t="shared" ref="R2883:R2946" si="227">RIGHT(N2883,LEN(N2883)-FIND("/",N2883))</f>
        <v>plays</v>
      </c>
      <c r="S2883" s="12">
        <f t="shared" ref="S2883:S2946" si="228">(((J2883/60)/60)/24)+DATE(1970,1,1)</f>
        <v>41916.597638888888</v>
      </c>
      <c r="T2883" s="12">
        <f t="shared" ref="T2883:T2946" si="229">(((I2883/60)/60)/24)+DATE(1970,1,1)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7">
        <f t="shared" si="225"/>
        <v>33.6</v>
      </c>
      <c r="P2884" s="8">
        <f>(E2884/L2884)</f>
        <v>63</v>
      </c>
      <c r="Q2884" t="str">
        <f t="shared" si="226"/>
        <v>theater</v>
      </c>
      <c r="R2884" t="str">
        <f t="shared" si="227"/>
        <v>plays</v>
      </c>
      <c r="S2884" s="12">
        <f t="shared" si="228"/>
        <v>42461.596273148149</v>
      </c>
      <c r="T2884" s="12">
        <f t="shared" si="229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7">
        <f t="shared" si="225"/>
        <v>19.079999999999998</v>
      </c>
      <c r="P2885" s="8">
        <f>(E2885/L2885)</f>
        <v>381.6</v>
      </c>
      <c r="Q2885" t="str">
        <f t="shared" si="226"/>
        <v>theater</v>
      </c>
      <c r="R2885" t="str">
        <f t="shared" si="227"/>
        <v>plays</v>
      </c>
      <c r="S2885" s="12">
        <f t="shared" si="228"/>
        <v>42370.90320601852</v>
      </c>
      <c r="T2885" s="12">
        <f t="shared" si="229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7">
        <f t="shared" si="225"/>
        <v>0.41111111111111115</v>
      </c>
      <c r="P2886" s="8">
        <f>(E2886/L2886)</f>
        <v>46.25</v>
      </c>
      <c r="Q2886" t="str">
        <f t="shared" si="226"/>
        <v>theater</v>
      </c>
      <c r="R2886" t="str">
        <f t="shared" si="227"/>
        <v>plays</v>
      </c>
      <c r="S2886" s="12">
        <f t="shared" si="228"/>
        <v>41948.727256944447</v>
      </c>
      <c r="T2886" s="12">
        <f t="shared" si="229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7">
        <f t="shared" si="225"/>
        <v>32.5</v>
      </c>
      <c r="P2887" s="8">
        <f>(E2887/L2887)</f>
        <v>26</v>
      </c>
      <c r="Q2887" t="str">
        <f t="shared" si="226"/>
        <v>theater</v>
      </c>
      <c r="R2887" t="str">
        <f t="shared" si="227"/>
        <v>plays</v>
      </c>
      <c r="S2887" s="12">
        <f t="shared" si="228"/>
        <v>42047.07640046296</v>
      </c>
      <c r="T2887" s="12">
        <f t="shared" si="229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7">
        <f t="shared" si="225"/>
        <v>5</v>
      </c>
      <c r="P2888" s="8">
        <f>(E2888/L2888)</f>
        <v>10</v>
      </c>
      <c r="Q2888" t="str">
        <f t="shared" si="226"/>
        <v>theater</v>
      </c>
      <c r="R2888" t="str">
        <f t="shared" si="227"/>
        <v>plays</v>
      </c>
      <c r="S2888" s="12">
        <f t="shared" si="228"/>
        <v>42261.632916666669</v>
      </c>
      <c r="T2888" s="12">
        <f t="shared" si="229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7">
        <f t="shared" si="225"/>
        <v>0.16666666666666669</v>
      </c>
      <c r="P2889" s="8">
        <f>(E2889/L2889)</f>
        <v>5</v>
      </c>
      <c r="Q2889" t="str">
        <f t="shared" si="226"/>
        <v>theater</v>
      </c>
      <c r="R2889" t="str">
        <f t="shared" si="227"/>
        <v>plays</v>
      </c>
      <c r="S2889" s="12">
        <f t="shared" si="228"/>
        <v>41985.427361111113</v>
      </c>
      <c r="T2889" s="12">
        <f t="shared" si="229"/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7">
        <f t="shared" si="225"/>
        <v>0</v>
      </c>
      <c r="P2890" s="8" t="e">
        <f>(E2890/L2890)</f>
        <v>#DIV/0!</v>
      </c>
      <c r="Q2890" t="str">
        <f t="shared" si="226"/>
        <v>theater</v>
      </c>
      <c r="R2890" t="str">
        <f t="shared" si="227"/>
        <v>plays</v>
      </c>
      <c r="S2890" s="12">
        <f t="shared" si="228"/>
        <v>41922.535185185188</v>
      </c>
      <c r="T2890" s="12">
        <f t="shared" si="229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7">
        <f t="shared" si="225"/>
        <v>38.066666666666663</v>
      </c>
      <c r="P2891" s="8">
        <f>(E2891/L2891)</f>
        <v>81.571428571428569</v>
      </c>
      <c r="Q2891" t="str">
        <f t="shared" si="226"/>
        <v>theater</v>
      </c>
      <c r="R2891" t="str">
        <f t="shared" si="227"/>
        <v>plays</v>
      </c>
      <c r="S2891" s="12">
        <f t="shared" si="228"/>
        <v>41850.863252314812</v>
      </c>
      <c r="T2891" s="12">
        <f t="shared" si="229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7">
        <f t="shared" si="225"/>
        <v>1.05</v>
      </c>
      <c r="P2892" s="8">
        <f>(E2892/L2892)</f>
        <v>7</v>
      </c>
      <c r="Q2892" t="str">
        <f t="shared" si="226"/>
        <v>theater</v>
      </c>
      <c r="R2892" t="str">
        <f t="shared" si="227"/>
        <v>plays</v>
      </c>
      <c r="S2892" s="12">
        <f t="shared" si="228"/>
        <v>41831.742962962962</v>
      </c>
      <c r="T2892" s="12">
        <f t="shared" si="229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7">
        <f t="shared" si="225"/>
        <v>2.73</v>
      </c>
      <c r="P2893" s="8">
        <f>(E2893/L2893)</f>
        <v>27.3</v>
      </c>
      <c r="Q2893" t="str">
        <f t="shared" si="226"/>
        <v>theater</v>
      </c>
      <c r="R2893" t="str">
        <f t="shared" si="227"/>
        <v>plays</v>
      </c>
      <c r="S2893" s="12">
        <f t="shared" si="228"/>
        <v>42415.883425925931</v>
      </c>
      <c r="T2893" s="12">
        <f t="shared" si="229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7">
        <f t="shared" si="225"/>
        <v>9.0909090909090917</v>
      </c>
      <c r="P2894" s="8">
        <f>(E2894/L2894)</f>
        <v>29.411764705882351</v>
      </c>
      <c r="Q2894" t="str">
        <f t="shared" si="226"/>
        <v>theater</v>
      </c>
      <c r="R2894" t="str">
        <f t="shared" si="227"/>
        <v>plays</v>
      </c>
      <c r="S2894" s="12">
        <f t="shared" si="228"/>
        <v>41869.714166666665</v>
      </c>
      <c r="T2894" s="12">
        <f t="shared" si="229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7">
        <f t="shared" si="225"/>
        <v>0.5</v>
      </c>
      <c r="P2895" s="8">
        <f>(E2895/L2895)</f>
        <v>12.5</v>
      </c>
      <c r="Q2895" t="str">
        <f t="shared" si="226"/>
        <v>theater</v>
      </c>
      <c r="R2895" t="str">
        <f t="shared" si="227"/>
        <v>plays</v>
      </c>
      <c r="S2895" s="12">
        <f t="shared" si="228"/>
        <v>41953.773090277777</v>
      </c>
      <c r="T2895" s="12">
        <f t="shared" si="229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7">
        <f t="shared" si="225"/>
        <v>0</v>
      </c>
      <c r="P2896" s="8" t="e">
        <f>(E2896/L2896)</f>
        <v>#DIV/0!</v>
      </c>
      <c r="Q2896" t="str">
        <f t="shared" si="226"/>
        <v>theater</v>
      </c>
      <c r="R2896" t="str">
        <f t="shared" si="227"/>
        <v>plays</v>
      </c>
      <c r="S2896" s="12">
        <f t="shared" si="228"/>
        <v>42037.986284722225</v>
      </c>
      <c r="T2896" s="12">
        <f t="shared" si="229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7">
        <f t="shared" si="225"/>
        <v>4.5999999999999996</v>
      </c>
      <c r="P2897" s="8">
        <f>(E2897/L2897)</f>
        <v>5.75</v>
      </c>
      <c r="Q2897" t="str">
        <f t="shared" si="226"/>
        <v>theater</v>
      </c>
      <c r="R2897" t="str">
        <f t="shared" si="227"/>
        <v>plays</v>
      </c>
      <c r="S2897" s="12">
        <f t="shared" si="228"/>
        <v>41811.555462962962</v>
      </c>
      <c r="T2897" s="12">
        <f t="shared" si="229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7">
        <f t="shared" si="225"/>
        <v>20.833333333333336</v>
      </c>
      <c r="P2898" s="8">
        <f>(E2898/L2898)</f>
        <v>52.083333333333336</v>
      </c>
      <c r="Q2898" t="str">
        <f t="shared" si="226"/>
        <v>theater</v>
      </c>
      <c r="R2898" t="str">
        <f t="shared" si="227"/>
        <v>plays</v>
      </c>
      <c r="S2898" s="12">
        <f t="shared" si="228"/>
        <v>42701.908807870372</v>
      </c>
      <c r="T2898" s="12">
        <f t="shared" si="229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7">
        <f t="shared" si="225"/>
        <v>4.583333333333333</v>
      </c>
      <c r="P2899" s="8">
        <f>(E2899/L2899)</f>
        <v>183.33333333333334</v>
      </c>
      <c r="Q2899" t="str">
        <f t="shared" si="226"/>
        <v>theater</v>
      </c>
      <c r="R2899" t="str">
        <f t="shared" si="227"/>
        <v>plays</v>
      </c>
      <c r="S2899" s="12">
        <f t="shared" si="228"/>
        <v>42258.646504629629</v>
      </c>
      <c r="T2899" s="12">
        <f t="shared" si="229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7">
        <f t="shared" si="225"/>
        <v>4.2133333333333338</v>
      </c>
      <c r="P2900" s="8">
        <f>(E2900/L2900)</f>
        <v>26.333333333333332</v>
      </c>
      <c r="Q2900" t="str">
        <f t="shared" si="226"/>
        <v>theater</v>
      </c>
      <c r="R2900" t="str">
        <f t="shared" si="227"/>
        <v>plays</v>
      </c>
      <c r="S2900" s="12">
        <f t="shared" si="228"/>
        <v>42278.664965277778</v>
      </c>
      <c r="T2900" s="12">
        <f t="shared" si="229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7">
        <f t="shared" si="225"/>
        <v>0</v>
      </c>
      <c r="P2901" s="8" t="e">
        <f>(E2901/L2901)</f>
        <v>#DIV/0!</v>
      </c>
      <c r="Q2901" t="str">
        <f t="shared" si="226"/>
        <v>theater</v>
      </c>
      <c r="R2901" t="str">
        <f t="shared" si="227"/>
        <v>plays</v>
      </c>
      <c r="S2901" s="12">
        <f t="shared" si="228"/>
        <v>42515.078217592592</v>
      </c>
      <c r="T2901" s="12">
        <f t="shared" si="229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7">
        <f t="shared" si="225"/>
        <v>61.909090909090914</v>
      </c>
      <c r="P2902" s="8">
        <f>(E2902/L2902)</f>
        <v>486.42857142857144</v>
      </c>
      <c r="Q2902" t="str">
        <f t="shared" si="226"/>
        <v>theater</v>
      </c>
      <c r="R2902" t="str">
        <f t="shared" si="227"/>
        <v>plays</v>
      </c>
      <c r="S2902" s="12">
        <f t="shared" si="228"/>
        <v>41830.234166666669</v>
      </c>
      <c r="T2902" s="12">
        <f t="shared" si="229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7">
        <f t="shared" si="225"/>
        <v>0.8</v>
      </c>
      <c r="P2903" s="8">
        <f>(E2903/L2903)</f>
        <v>3</v>
      </c>
      <c r="Q2903" t="str">
        <f t="shared" si="226"/>
        <v>theater</v>
      </c>
      <c r="R2903" t="str">
        <f t="shared" si="227"/>
        <v>plays</v>
      </c>
      <c r="S2903" s="12">
        <f t="shared" si="228"/>
        <v>41982.904386574075</v>
      </c>
      <c r="T2903" s="12">
        <f t="shared" si="229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7">
        <f t="shared" si="225"/>
        <v>1.6666666666666666E-2</v>
      </c>
      <c r="P2904" s="8">
        <f>(E2904/L2904)</f>
        <v>25</v>
      </c>
      <c r="Q2904" t="str">
        <f t="shared" si="226"/>
        <v>theater</v>
      </c>
      <c r="R2904" t="str">
        <f t="shared" si="227"/>
        <v>plays</v>
      </c>
      <c r="S2904" s="12">
        <f t="shared" si="228"/>
        <v>42210.439768518518</v>
      </c>
      <c r="T2904" s="12">
        <f t="shared" si="229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7">
        <f t="shared" si="225"/>
        <v>0.77999999999999992</v>
      </c>
      <c r="P2905" s="8">
        <f>(E2905/L2905)</f>
        <v>9.75</v>
      </c>
      <c r="Q2905" t="str">
        <f t="shared" si="226"/>
        <v>theater</v>
      </c>
      <c r="R2905" t="str">
        <f t="shared" si="227"/>
        <v>plays</v>
      </c>
      <c r="S2905" s="12">
        <f t="shared" si="228"/>
        <v>42196.166874999995</v>
      </c>
      <c r="T2905" s="12">
        <f t="shared" si="229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7">
        <f t="shared" si="225"/>
        <v>5</v>
      </c>
      <c r="P2906" s="8">
        <f>(E2906/L2906)</f>
        <v>18.75</v>
      </c>
      <c r="Q2906" t="str">
        <f t="shared" si="226"/>
        <v>theater</v>
      </c>
      <c r="R2906" t="str">
        <f t="shared" si="227"/>
        <v>plays</v>
      </c>
      <c r="S2906" s="12">
        <f t="shared" si="228"/>
        <v>41940.967951388891</v>
      </c>
      <c r="T2906" s="12">
        <f t="shared" si="229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7">
        <f t="shared" si="225"/>
        <v>17.771428571428572</v>
      </c>
      <c r="P2907" s="8">
        <f>(E2907/L2907)</f>
        <v>36.588235294117645</v>
      </c>
      <c r="Q2907" t="str">
        <f t="shared" si="226"/>
        <v>theater</v>
      </c>
      <c r="R2907" t="str">
        <f t="shared" si="227"/>
        <v>plays</v>
      </c>
      <c r="S2907" s="12">
        <f t="shared" si="228"/>
        <v>42606.056863425925</v>
      </c>
      <c r="T2907" s="12">
        <f t="shared" si="229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7">
        <f t="shared" si="225"/>
        <v>9.4166666666666661</v>
      </c>
      <c r="P2908" s="8">
        <f>(E2908/L2908)</f>
        <v>80.714285714285708</v>
      </c>
      <c r="Q2908" t="str">
        <f t="shared" si="226"/>
        <v>theater</v>
      </c>
      <c r="R2908" t="str">
        <f t="shared" si="227"/>
        <v>plays</v>
      </c>
      <c r="S2908" s="12">
        <f t="shared" si="228"/>
        <v>42199.648912037039</v>
      </c>
      <c r="T2908" s="12">
        <f t="shared" si="229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7">
        <f t="shared" si="225"/>
        <v>0.08</v>
      </c>
      <c r="P2909" s="8">
        <f>(E2909/L2909)</f>
        <v>1</v>
      </c>
      <c r="Q2909" t="str">
        <f t="shared" si="226"/>
        <v>theater</v>
      </c>
      <c r="R2909" t="str">
        <f t="shared" si="227"/>
        <v>plays</v>
      </c>
      <c r="S2909" s="12">
        <f t="shared" si="228"/>
        <v>42444.877743055549</v>
      </c>
      <c r="T2909" s="12">
        <f t="shared" si="229"/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7">
        <f t="shared" si="225"/>
        <v>2.75</v>
      </c>
      <c r="P2910" s="8">
        <f>(E2910/L2910)</f>
        <v>52.8</v>
      </c>
      <c r="Q2910" t="str">
        <f t="shared" si="226"/>
        <v>theater</v>
      </c>
      <c r="R2910" t="str">
        <f t="shared" si="227"/>
        <v>plays</v>
      </c>
      <c r="S2910" s="12">
        <f t="shared" si="228"/>
        <v>42499.731701388882</v>
      </c>
      <c r="T2910" s="12">
        <f t="shared" si="229"/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7">
        <f t="shared" si="225"/>
        <v>1.1111111111111112E-2</v>
      </c>
      <c r="P2911" s="8">
        <f>(E2911/L2911)</f>
        <v>20</v>
      </c>
      <c r="Q2911" t="str">
        <f t="shared" si="226"/>
        <v>theater</v>
      </c>
      <c r="R2911" t="str">
        <f t="shared" si="227"/>
        <v>plays</v>
      </c>
      <c r="S2911" s="12">
        <f t="shared" si="228"/>
        <v>41929.266215277778</v>
      </c>
      <c r="T2911" s="12">
        <f t="shared" si="229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7">
        <f t="shared" si="225"/>
        <v>3.3333333333333335E-3</v>
      </c>
      <c r="P2912" s="8">
        <f>(E2912/L2912)</f>
        <v>1</v>
      </c>
      <c r="Q2912" t="str">
        <f t="shared" si="226"/>
        <v>theater</v>
      </c>
      <c r="R2912" t="str">
        <f t="shared" si="227"/>
        <v>plays</v>
      </c>
      <c r="S2912" s="12">
        <f t="shared" si="228"/>
        <v>42107.841284722221</v>
      </c>
      <c r="T2912" s="12">
        <f t="shared" si="229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7">
        <f t="shared" si="225"/>
        <v>36.5</v>
      </c>
      <c r="P2913" s="8">
        <f>(E2913/L2913)</f>
        <v>46.928571428571431</v>
      </c>
      <c r="Q2913" t="str">
        <f t="shared" si="226"/>
        <v>theater</v>
      </c>
      <c r="R2913" t="str">
        <f t="shared" si="227"/>
        <v>plays</v>
      </c>
      <c r="S2913" s="12">
        <f t="shared" si="228"/>
        <v>42142.768819444449</v>
      </c>
      <c r="T2913" s="12">
        <f t="shared" si="229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7">
        <f t="shared" si="225"/>
        <v>14.058171745152354</v>
      </c>
      <c r="P2914" s="8">
        <f>(E2914/L2914)</f>
        <v>78.07692307692308</v>
      </c>
      <c r="Q2914" t="str">
        <f t="shared" si="226"/>
        <v>theater</v>
      </c>
      <c r="R2914" t="str">
        <f t="shared" si="227"/>
        <v>plays</v>
      </c>
      <c r="S2914" s="12">
        <f t="shared" si="228"/>
        <v>42354.131643518514</v>
      </c>
      <c r="T2914" s="12">
        <f t="shared" si="229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7">
        <f t="shared" si="225"/>
        <v>0.02</v>
      </c>
      <c r="P2915" s="8">
        <f>(E2915/L2915)</f>
        <v>1</v>
      </c>
      <c r="Q2915" t="str">
        <f t="shared" si="226"/>
        <v>theater</v>
      </c>
      <c r="R2915" t="str">
        <f t="shared" si="227"/>
        <v>plays</v>
      </c>
      <c r="S2915" s="12">
        <f t="shared" si="228"/>
        <v>41828.922905092593</v>
      </c>
      <c r="T2915" s="12">
        <f t="shared" si="229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7">
        <f t="shared" si="225"/>
        <v>4.0000000000000001E-3</v>
      </c>
      <c r="P2916" s="8">
        <f>(E2916/L2916)</f>
        <v>1</v>
      </c>
      <c r="Q2916" t="str">
        <f t="shared" si="226"/>
        <v>theater</v>
      </c>
      <c r="R2916" t="str">
        <f t="shared" si="227"/>
        <v>plays</v>
      </c>
      <c r="S2916" s="12">
        <f t="shared" si="228"/>
        <v>42017.907337962963</v>
      </c>
      <c r="T2916" s="12">
        <f t="shared" si="229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7">
        <f t="shared" si="225"/>
        <v>61.1</v>
      </c>
      <c r="P2917" s="8">
        <f>(E2917/L2917)</f>
        <v>203.66666666666666</v>
      </c>
      <c r="Q2917" t="str">
        <f t="shared" si="226"/>
        <v>theater</v>
      </c>
      <c r="R2917" t="str">
        <f t="shared" si="227"/>
        <v>plays</v>
      </c>
      <c r="S2917" s="12">
        <f t="shared" si="228"/>
        <v>42415.398032407407</v>
      </c>
      <c r="T2917" s="12">
        <f t="shared" si="229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7">
        <f t="shared" si="225"/>
        <v>7.8378378378378386</v>
      </c>
      <c r="P2918" s="8">
        <f>(E2918/L2918)</f>
        <v>20.714285714285715</v>
      </c>
      <c r="Q2918" t="str">
        <f t="shared" si="226"/>
        <v>theater</v>
      </c>
      <c r="R2918" t="str">
        <f t="shared" si="227"/>
        <v>plays</v>
      </c>
      <c r="S2918" s="12">
        <f t="shared" si="228"/>
        <v>41755.476724537039</v>
      </c>
      <c r="T2918" s="12">
        <f t="shared" si="229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7">
        <f t="shared" si="225"/>
        <v>21.85</v>
      </c>
      <c r="P2919" s="8">
        <f>(E2919/L2919)</f>
        <v>48.555555555555557</v>
      </c>
      <c r="Q2919" t="str">
        <f t="shared" si="226"/>
        <v>theater</v>
      </c>
      <c r="R2919" t="str">
        <f t="shared" si="227"/>
        <v>plays</v>
      </c>
      <c r="S2919" s="12">
        <f t="shared" si="228"/>
        <v>42245.234340277777</v>
      </c>
      <c r="T2919" s="12">
        <f t="shared" si="229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7">
        <f t="shared" si="225"/>
        <v>27.24</v>
      </c>
      <c r="P2920" s="8">
        <f>(E2920/L2920)</f>
        <v>68.099999999999994</v>
      </c>
      <c r="Q2920" t="str">
        <f t="shared" si="226"/>
        <v>theater</v>
      </c>
      <c r="R2920" t="str">
        <f t="shared" si="227"/>
        <v>plays</v>
      </c>
      <c r="S2920" s="12">
        <f t="shared" si="228"/>
        <v>42278.629710648151</v>
      </c>
      <c r="T2920" s="12">
        <f t="shared" si="229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7">
        <f t="shared" si="225"/>
        <v>8.5</v>
      </c>
      <c r="P2921" s="8">
        <f>(E2921/L2921)</f>
        <v>8.5</v>
      </c>
      <c r="Q2921" t="str">
        <f t="shared" si="226"/>
        <v>theater</v>
      </c>
      <c r="R2921" t="str">
        <f t="shared" si="227"/>
        <v>plays</v>
      </c>
      <c r="S2921" s="12">
        <f t="shared" si="228"/>
        <v>41826.61954861111</v>
      </c>
      <c r="T2921" s="12">
        <f t="shared" si="229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7">
        <f t="shared" si="225"/>
        <v>26.840000000000003</v>
      </c>
      <c r="P2922" s="8">
        <f>(E2922/L2922)</f>
        <v>51.615384615384613</v>
      </c>
      <c r="Q2922" t="str">
        <f t="shared" si="226"/>
        <v>theater</v>
      </c>
      <c r="R2922" t="str">
        <f t="shared" si="227"/>
        <v>plays</v>
      </c>
      <c r="S2922" s="12">
        <f t="shared" si="228"/>
        <v>42058.792476851857</v>
      </c>
      <c r="T2922" s="12">
        <f t="shared" si="229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7">
        <f t="shared" si="225"/>
        <v>129</v>
      </c>
      <c r="P2923" s="8">
        <f>(E2923/L2923)</f>
        <v>43</v>
      </c>
      <c r="Q2923" t="str">
        <f t="shared" si="226"/>
        <v>theater</v>
      </c>
      <c r="R2923" t="str">
        <f t="shared" si="227"/>
        <v>musical</v>
      </c>
      <c r="S2923" s="12">
        <f t="shared" si="228"/>
        <v>41877.886620370373</v>
      </c>
      <c r="T2923" s="12">
        <f t="shared" si="229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7">
        <f t="shared" si="225"/>
        <v>100</v>
      </c>
      <c r="P2924" s="8">
        <f>(E2924/L2924)</f>
        <v>83.333333333333329</v>
      </c>
      <c r="Q2924" t="str">
        <f t="shared" si="226"/>
        <v>theater</v>
      </c>
      <c r="R2924" t="str">
        <f t="shared" si="227"/>
        <v>musical</v>
      </c>
      <c r="S2924" s="12">
        <f t="shared" si="228"/>
        <v>42097.874155092592</v>
      </c>
      <c r="T2924" s="12">
        <f t="shared" si="229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7">
        <f t="shared" si="225"/>
        <v>100</v>
      </c>
      <c r="P2925" s="8">
        <f>(E2925/L2925)</f>
        <v>30</v>
      </c>
      <c r="Q2925" t="str">
        <f t="shared" si="226"/>
        <v>theater</v>
      </c>
      <c r="R2925" t="str">
        <f t="shared" si="227"/>
        <v>musical</v>
      </c>
      <c r="S2925" s="12">
        <f t="shared" si="228"/>
        <v>42013.15253472222</v>
      </c>
      <c r="T2925" s="12">
        <f t="shared" si="229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7">
        <f t="shared" si="225"/>
        <v>103.2</v>
      </c>
      <c r="P2926" s="8">
        <f>(E2926/L2926)</f>
        <v>175.51020408163265</v>
      </c>
      <c r="Q2926" t="str">
        <f t="shared" si="226"/>
        <v>theater</v>
      </c>
      <c r="R2926" t="str">
        <f t="shared" si="227"/>
        <v>musical</v>
      </c>
      <c r="S2926" s="12">
        <f t="shared" si="228"/>
        <v>42103.556828703702</v>
      </c>
      <c r="T2926" s="12">
        <f t="shared" si="229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">
        <f t="shared" si="225"/>
        <v>102.44597777777777</v>
      </c>
      <c r="P2927" s="8">
        <f>(E2927/L2927)</f>
        <v>231.66175879396985</v>
      </c>
      <c r="Q2927" t="str">
        <f t="shared" si="226"/>
        <v>theater</v>
      </c>
      <c r="R2927" t="str">
        <f t="shared" si="227"/>
        <v>musical</v>
      </c>
      <c r="S2927" s="12">
        <f t="shared" si="228"/>
        <v>41863.584120370368</v>
      </c>
      <c r="T2927" s="12">
        <f t="shared" si="229"/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7">
        <f t="shared" si="225"/>
        <v>125</v>
      </c>
      <c r="P2928" s="8">
        <f>(E2928/L2928)</f>
        <v>75</v>
      </c>
      <c r="Q2928" t="str">
        <f t="shared" si="226"/>
        <v>theater</v>
      </c>
      <c r="R2928" t="str">
        <f t="shared" si="227"/>
        <v>musical</v>
      </c>
      <c r="S2928" s="12">
        <f t="shared" si="228"/>
        <v>42044.765960648147</v>
      </c>
      <c r="T2928" s="12">
        <f t="shared" si="229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7">
        <f t="shared" si="225"/>
        <v>130.83333333333334</v>
      </c>
      <c r="P2929" s="8">
        <f>(E2929/L2929)</f>
        <v>112.14285714285714</v>
      </c>
      <c r="Q2929" t="str">
        <f t="shared" si="226"/>
        <v>theater</v>
      </c>
      <c r="R2929" t="str">
        <f t="shared" si="227"/>
        <v>musical</v>
      </c>
      <c r="S2929" s="12">
        <f t="shared" si="228"/>
        <v>41806.669317129628</v>
      </c>
      <c r="T2929" s="12">
        <f t="shared" si="229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7">
        <f t="shared" si="225"/>
        <v>100</v>
      </c>
      <c r="P2930" s="8">
        <f>(E2930/L2930)</f>
        <v>41.666666666666664</v>
      </c>
      <c r="Q2930" t="str">
        <f t="shared" si="226"/>
        <v>theater</v>
      </c>
      <c r="R2930" t="str">
        <f t="shared" si="227"/>
        <v>musical</v>
      </c>
      <c r="S2930" s="12">
        <f t="shared" si="228"/>
        <v>42403.998217592598</v>
      </c>
      <c r="T2930" s="12">
        <f t="shared" si="229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7">
        <f t="shared" si="225"/>
        <v>102.06937499999999</v>
      </c>
      <c r="P2931" s="8">
        <f>(E2931/L2931)</f>
        <v>255.17343750000001</v>
      </c>
      <c r="Q2931" t="str">
        <f t="shared" si="226"/>
        <v>theater</v>
      </c>
      <c r="R2931" t="str">
        <f t="shared" si="227"/>
        <v>musical</v>
      </c>
      <c r="S2931" s="12">
        <f t="shared" si="228"/>
        <v>41754.564328703702</v>
      </c>
      <c r="T2931" s="12">
        <f t="shared" si="229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7">
        <f t="shared" si="225"/>
        <v>100.92000000000002</v>
      </c>
      <c r="P2932" s="8">
        <f>(E2932/L2932)</f>
        <v>162.7741935483871</v>
      </c>
      <c r="Q2932" t="str">
        <f t="shared" si="226"/>
        <v>theater</v>
      </c>
      <c r="R2932" t="str">
        <f t="shared" si="227"/>
        <v>musical</v>
      </c>
      <c r="S2932" s="12">
        <f t="shared" si="228"/>
        <v>42101.584074074075</v>
      </c>
      <c r="T2932" s="12">
        <f t="shared" si="229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7">
        <f t="shared" si="225"/>
        <v>106</v>
      </c>
      <c r="P2933" s="8">
        <f>(E2933/L2933)</f>
        <v>88.333333333333329</v>
      </c>
      <c r="Q2933" t="str">
        <f t="shared" si="226"/>
        <v>theater</v>
      </c>
      <c r="R2933" t="str">
        <f t="shared" si="227"/>
        <v>musical</v>
      </c>
      <c r="S2933" s="12">
        <f t="shared" si="228"/>
        <v>41872.291238425925</v>
      </c>
      <c r="T2933" s="12">
        <f t="shared" si="229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7">
        <f t="shared" si="225"/>
        <v>105.0967741935484</v>
      </c>
      <c r="P2934" s="8">
        <f>(E2934/L2934)</f>
        <v>85.736842105263165</v>
      </c>
      <c r="Q2934" t="str">
        <f t="shared" si="226"/>
        <v>theater</v>
      </c>
      <c r="R2934" t="str">
        <f t="shared" si="227"/>
        <v>musical</v>
      </c>
      <c r="S2934" s="12">
        <f t="shared" si="228"/>
        <v>42025.164780092593</v>
      </c>
      <c r="T2934" s="12">
        <f t="shared" si="229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7">
        <f t="shared" si="225"/>
        <v>102.76</v>
      </c>
      <c r="P2935" s="8">
        <f>(E2935/L2935)</f>
        <v>47.574074074074076</v>
      </c>
      <c r="Q2935" t="str">
        <f t="shared" si="226"/>
        <v>theater</v>
      </c>
      <c r="R2935" t="str">
        <f t="shared" si="227"/>
        <v>musical</v>
      </c>
      <c r="S2935" s="12">
        <f t="shared" si="228"/>
        <v>42495.956631944442</v>
      </c>
      <c r="T2935" s="12">
        <f t="shared" si="229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7">
        <f t="shared" si="225"/>
        <v>108</v>
      </c>
      <c r="P2936" s="8">
        <f>(E2936/L2936)</f>
        <v>72.972972972972968</v>
      </c>
      <c r="Q2936" t="str">
        <f t="shared" si="226"/>
        <v>theater</v>
      </c>
      <c r="R2936" t="str">
        <f t="shared" si="227"/>
        <v>musical</v>
      </c>
      <c r="S2936" s="12">
        <f t="shared" si="228"/>
        <v>41775.636157407411</v>
      </c>
      <c r="T2936" s="12">
        <f t="shared" si="229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7">
        <f t="shared" si="225"/>
        <v>100.88571428571429</v>
      </c>
      <c r="P2937" s="8">
        <f>(E2937/L2937)</f>
        <v>90.538461538461533</v>
      </c>
      <c r="Q2937" t="str">
        <f t="shared" si="226"/>
        <v>theater</v>
      </c>
      <c r="R2937" t="str">
        <f t="shared" si="227"/>
        <v>musical</v>
      </c>
      <c r="S2937" s="12">
        <f t="shared" si="228"/>
        <v>42553.583425925928</v>
      </c>
      <c r="T2937" s="12">
        <f t="shared" si="229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7">
        <f t="shared" si="225"/>
        <v>128</v>
      </c>
      <c r="P2938" s="8">
        <f>(E2938/L2938)</f>
        <v>37.647058823529413</v>
      </c>
      <c r="Q2938" t="str">
        <f t="shared" si="226"/>
        <v>theater</v>
      </c>
      <c r="R2938" t="str">
        <f t="shared" si="227"/>
        <v>musical</v>
      </c>
      <c r="S2938" s="12">
        <f t="shared" si="228"/>
        <v>41912.650729166664</v>
      </c>
      <c r="T2938" s="12">
        <f t="shared" si="229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7">
        <f t="shared" si="225"/>
        <v>133.33333333333331</v>
      </c>
      <c r="P2939" s="8">
        <f>(E2939/L2939)</f>
        <v>36.363636363636367</v>
      </c>
      <c r="Q2939" t="str">
        <f t="shared" si="226"/>
        <v>theater</v>
      </c>
      <c r="R2939" t="str">
        <f t="shared" si="227"/>
        <v>musical</v>
      </c>
      <c r="S2939" s="12">
        <f t="shared" si="228"/>
        <v>41803.457326388889</v>
      </c>
      <c r="T2939" s="12">
        <f t="shared" si="229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7">
        <f t="shared" si="225"/>
        <v>101.375</v>
      </c>
      <c r="P2940" s="8">
        <f>(E2940/L2940)</f>
        <v>126.71875</v>
      </c>
      <c r="Q2940" t="str">
        <f t="shared" si="226"/>
        <v>theater</v>
      </c>
      <c r="R2940" t="str">
        <f t="shared" si="227"/>
        <v>musical</v>
      </c>
      <c r="S2940" s="12">
        <f t="shared" si="228"/>
        <v>42004.703865740739</v>
      </c>
      <c r="T2940" s="12">
        <f t="shared" si="229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7">
        <f t="shared" si="225"/>
        <v>102.875</v>
      </c>
      <c r="P2941" s="8">
        <f>(E2941/L2941)</f>
        <v>329.2</v>
      </c>
      <c r="Q2941" t="str">
        <f t="shared" si="226"/>
        <v>theater</v>
      </c>
      <c r="R2941" t="str">
        <f t="shared" si="227"/>
        <v>musical</v>
      </c>
      <c r="S2941" s="12">
        <f t="shared" si="228"/>
        <v>41845.809166666666</v>
      </c>
      <c r="T2941" s="12">
        <f t="shared" si="229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">
        <f t="shared" si="225"/>
        <v>107.24000000000001</v>
      </c>
      <c r="P2942" s="8">
        <f>(E2942/L2942)</f>
        <v>81.242424242424249</v>
      </c>
      <c r="Q2942" t="str">
        <f t="shared" si="226"/>
        <v>theater</v>
      </c>
      <c r="R2942" t="str">
        <f t="shared" si="227"/>
        <v>musical</v>
      </c>
      <c r="S2942" s="12">
        <f t="shared" si="228"/>
        <v>41982.773356481484</v>
      </c>
      <c r="T2942" s="12">
        <f t="shared" si="229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7">
        <f t="shared" si="225"/>
        <v>4.0000000000000001E-3</v>
      </c>
      <c r="P2943" s="8">
        <f>(E2943/L2943)</f>
        <v>1</v>
      </c>
      <c r="Q2943" t="str">
        <f t="shared" si="226"/>
        <v>theater</v>
      </c>
      <c r="R2943" t="str">
        <f t="shared" si="227"/>
        <v>spaces</v>
      </c>
      <c r="S2943" s="12">
        <f t="shared" si="228"/>
        <v>42034.960127314815</v>
      </c>
      <c r="T2943" s="12">
        <f t="shared" si="229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7">
        <f t="shared" si="225"/>
        <v>20.424999999999997</v>
      </c>
      <c r="P2944" s="8">
        <f>(E2944/L2944)</f>
        <v>202.22772277227722</v>
      </c>
      <c r="Q2944" t="str">
        <f t="shared" si="226"/>
        <v>theater</v>
      </c>
      <c r="R2944" t="str">
        <f t="shared" si="227"/>
        <v>spaces</v>
      </c>
      <c r="S2944" s="12">
        <f t="shared" si="228"/>
        <v>42334.803923611107</v>
      </c>
      <c r="T2944" s="12">
        <f t="shared" si="229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7">
        <f t="shared" si="225"/>
        <v>0</v>
      </c>
      <c r="P2945" s="8" t="e">
        <f>(E2945/L2945)</f>
        <v>#DIV/0!</v>
      </c>
      <c r="Q2945" t="str">
        <f t="shared" si="226"/>
        <v>theater</v>
      </c>
      <c r="R2945" t="str">
        <f t="shared" si="227"/>
        <v>spaces</v>
      </c>
      <c r="S2945" s="12">
        <f t="shared" si="228"/>
        <v>42077.129398148143</v>
      </c>
      <c r="T2945" s="12">
        <f t="shared" si="229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7">
        <f t="shared" si="225"/>
        <v>1</v>
      </c>
      <c r="P2946" s="8">
        <f>(E2946/L2946)</f>
        <v>100</v>
      </c>
      <c r="Q2946" t="str">
        <f t="shared" si="226"/>
        <v>theater</v>
      </c>
      <c r="R2946" t="str">
        <f t="shared" si="227"/>
        <v>spaces</v>
      </c>
      <c r="S2946" s="12">
        <f t="shared" si="228"/>
        <v>42132.9143287037</v>
      </c>
      <c r="T2946" s="12">
        <f t="shared" si="229"/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7">
        <f t="shared" ref="O2947:O3010" si="230">((E2947/D2947)*100)</f>
        <v>0</v>
      </c>
      <c r="P2947" s="8" t="e">
        <f>(E2947/L2947)</f>
        <v>#DIV/0!</v>
      </c>
      <c r="Q2947" t="str">
        <f t="shared" ref="Q2947:Q3010" si="231">LEFT(N2947,FIND("/",N2947)-1)</f>
        <v>theater</v>
      </c>
      <c r="R2947" t="str">
        <f t="shared" ref="R2947:R3010" si="232">RIGHT(N2947,LEN(N2947)-FIND("/",N2947))</f>
        <v>spaces</v>
      </c>
      <c r="S2947" s="12">
        <f t="shared" ref="S2947:S3010" si="233">(((J2947/60)/60)/24)+DATE(1970,1,1)</f>
        <v>42118.139583333337</v>
      </c>
      <c r="T2947" s="12">
        <f t="shared" ref="T2947:T3010" si="234">(((I2947/60)/60)/24)+DATE(1970,1,1)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7">
        <f t="shared" si="230"/>
        <v>0.1</v>
      </c>
      <c r="P2948" s="8">
        <f>(E2948/L2948)</f>
        <v>1</v>
      </c>
      <c r="Q2948" t="str">
        <f t="shared" si="231"/>
        <v>theater</v>
      </c>
      <c r="R2948" t="str">
        <f t="shared" si="232"/>
        <v>spaces</v>
      </c>
      <c r="S2948" s="12">
        <f t="shared" si="233"/>
        <v>42567.531157407408</v>
      </c>
      <c r="T2948" s="12">
        <f t="shared" si="234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7">
        <f t="shared" si="230"/>
        <v>4.2880000000000003</v>
      </c>
      <c r="P2949" s="8">
        <f>(E2949/L2949)</f>
        <v>82.461538461538467</v>
      </c>
      <c r="Q2949" t="str">
        <f t="shared" si="231"/>
        <v>theater</v>
      </c>
      <c r="R2949" t="str">
        <f t="shared" si="232"/>
        <v>spaces</v>
      </c>
      <c r="S2949" s="12">
        <f t="shared" si="233"/>
        <v>42649.562118055561</v>
      </c>
      <c r="T2949" s="12">
        <f t="shared" si="234"/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7">
        <f t="shared" si="230"/>
        <v>4.8000000000000004E-3</v>
      </c>
      <c r="P2950" s="8">
        <f>(E2950/L2950)</f>
        <v>2.6666666666666665</v>
      </c>
      <c r="Q2950" t="str">
        <f t="shared" si="231"/>
        <v>theater</v>
      </c>
      <c r="R2950" t="str">
        <f t="shared" si="232"/>
        <v>spaces</v>
      </c>
      <c r="S2950" s="12">
        <f t="shared" si="233"/>
        <v>42097.649224537032</v>
      </c>
      <c r="T2950" s="12">
        <f t="shared" si="234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7">
        <f t="shared" si="230"/>
        <v>2.5</v>
      </c>
      <c r="P2951" s="8">
        <f>(E2951/L2951)</f>
        <v>12.5</v>
      </c>
      <c r="Q2951" t="str">
        <f t="shared" si="231"/>
        <v>theater</v>
      </c>
      <c r="R2951" t="str">
        <f t="shared" si="232"/>
        <v>spaces</v>
      </c>
      <c r="S2951" s="12">
        <f t="shared" si="233"/>
        <v>42297.823113425926</v>
      </c>
      <c r="T2951" s="12">
        <f t="shared" si="234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7">
        <f t="shared" si="230"/>
        <v>0</v>
      </c>
      <c r="P2952" s="8" t="e">
        <f>(E2952/L2952)</f>
        <v>#DIV/0!</v>
      </c>
      <c r="Q2952" t="str">
        <f t="shared" si="231"/>
        <v>theater</v>
      </c>
      <c r="R2952" t="str">
        <f t="shared" si="232"/>
        <v>spaces</v>
      </c>
      <c r="S2952" s="12">
        <f t="shared" si="233"/>
        <v>42362.36518518519</v>
      </c>
      <c r="T2952" s="12">
        <f t="shared" si="234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7">
        <f t="shared" si="230"/>
        <v>2.1919999999999997</v>
      </c>
      <c r="P2953" s="8">
        <f>(E2953/L2953)</f>
        <v>18.896551724137932</v>
      </c>
      <c r="Q2953" t="str">
        <f t="shared" si="231"/>
        <v>theater</v>
      </c>
      <c r="R2953" t="str">
        <f t="shared" si="232"/>
        <v>spaces</v>
      </c>
      <c r="S2953" s="12">
        <f t="shared" si="233"/>
        <v>41872.802928240737</v>
      </c>
      <c r="T2953" s="12">
        <f t="shared" si="234"/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7">
        <f t="shared" si="230"/>
        <v>8.0250000000000004</v>
      </c>
      <c r="P2954" s="8">
        <f>(E2954/L2954)</f>
        <v>200.625</v>
      </c>
      <c r="Q2954" t="str">
        <f t="shared" si="231"/>
        <v>theater</v>
      </c>
      <c r="R2954" t="str">
        <f t="shared" si="232"/>
        <v>spaces</v>
      </c>
      <c r="S2954" s="12">
        <f t="shared" si="233"/>
        <v>42628.690266203703</v>
      </c>
      <c r="T2954" s="12">
        <f t="shared" si="234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7">
        <f t="shared" si="230"/>
        <v>0.15125</v>
      </c>
      <c r="P2955" s="8">
        <f>(E2955/L2955)</f>
        <v>201.66666666666666</v>
      </c>
      <c r="Q2955" t="str">
        <f t="shared" si="231"/>
        <v>theater</v>
      </c>
      <c r="R2955" t="str">
        <f t="shared" si="232"/>
        <v>spaces</v>
      </c>
      <c r="S2955" s="12">
        <f t="shared" si="233"/>
        <v>42255.791909722218</v>
      </c>
      <c r="T2955" s="12">
        <f t="shared" si="234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7">
        <f t="shared" si="230"/>
        <v>0</v>
      </c>
      <c r="P2956" s="8" t="e">
        <f>(E2956/L2956)</f>
        <v>#DIV/0!</v>
      </c>
      <c r="Q2956" t="str">
        <f t="shared" si="231"/>
        <v>theater</v>
      </c>
      <c r="R2956" t="str">
        <f t="shared" si="232"/>
        <v>spaces</v>
      </c>
      <c r="S2956" s="12">
        <f t="shared" si="233"/>
        <v>42790.583368055552</v>
      </c>
      <c r="T2956" s="12">
        <f t="shared" si="234"/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7">
        <f t="shared" si="230"/>
        <v>59.583333333333336</v>
      </c>
      <c r="P2957" s="8">
        <f>(E2957/L2957)</f>
        <v>65</v>
      </c>
      <c r="Q2957" t="str">
        <f t="shared" si="231"/>
        <v>theater</v>
      </c>
      <c r="R2957" t="str">
        <f t="shared" si="232"/>
        <v>spaces</v>
      </c>
      <c r="S2957" s="12">
        <f t="shared" si="233"/>
        <v>42141.741307870368</v>
      </c>
      <c r="T2957" s="12">
        <f t="shared" si="234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7">
        <f t="shared" si="230"/>
        <v>16.734177215189874</v>
      </c>
      <c r="P2958" s="8">
        <f>(E2958/L2958)</f>
        <v>66.099999999999994</v>
      </c>
      <c r="Q2958" t="str">
        <f t="shared" si="231"/>
        <v>theater</v>
      </c>
      <c r="R2958" t="str">
        <f t="shared" si="232"/>
        <v>spaces</v>
      </c>
      <c r="S2958" s="12">
        <f t="shared" si="233"/>
        <v>42464.958912037036</v>
      </c>
      <c r="T2958" s="12">
        <f t="shared" si="234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7">
        <f t="shared" si="230"/>
        <v>1.8666666666666669</v>
      </c>
      <c r="P2959" s="8">
        <f>(E2959/L2959)</f>
        <v>93.333333333333329</v>
      </c>
      <c r="Q2959" t="str">
        <f t="shared" si="231"/>
        <v>theater</v>
      </c>
      <c r="R2959" t="str">
        <f t="shared" si="232"/>
        <v>spaces</v>
      </c>
      <c r="S2959" s="12">
        <f t="shared" si="233"/>
        <v>42031.011249999996</v>
      </c>
      <c r="T2959" s="12">
        <f t="shared" si="234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7">
        <f t="shared" si="230"/>
        <v>0</v>
      </c>
      <c r="P2960" s="8" t="e">
        <f>(E2960/L2960)</f>
        <v>#DIV/0!</v>
      </c>
      <c r="Q2960" t="str">
        <f t="shared" si="231"/>
        <v>theater</v>
      </c>
      <c r="R2960" t="str">
        <f t="shared" si="232"/>
        <v>spaces</v>
      </c>
      <c r="S2960" s="12">
        <f t="shared" si="233"/>
        <v>42438.779131944444</v>
      </c>
      <c r="T2960" s="12">
        <f t="shared" si="234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7">
        <f t="shared" si="230"/>
        <v>0</v>
      </c>
      <c r="P2961" s="8" t="e">
        <f>(E2961/L2961)</f>
        <v>#DIV/0!</v>
      </c>
      <c r="Q2961" t="str">
        <f t="shared" si="231"/>
        <v>theater</v>
      </c>
      <c r="R2961" t="str">
        <f t="shared" si="232"/>
        <v>spaces</v>
      </c>
      <c r="S2961" s="12">
        <f t="shared" si="233"/>
        <v>42498.008391203708</v>
      </c>
      <c r="T2961" s="12">
        <f t="shared" si="234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7">
        <f t="shared" si="230"/>
        <v>0</v>
      </c>
      <c r="P2962" s="8" t="e">
        <f>(E2962/L2962)</f>
        <v>#DIV/0!</v>
      </c>
      <c r="Q2962" t="str">
        <f t="shared" si="231"/>
        <v>theater</v>
      </c>
      <c r="R2962" t="str">
        <f t="shared" si="232"/>
        <v>spaces</v>
      </c>
      <c r="S2962" s="12">
        <f t="shared" si="233"/>
        <v>41863.757210648146</v>
      </c>
      <c r="T2962" s="12">
        <f t="shared" si="234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7">
        <f t="shared" si="230"/>
        <v>109.62</v>
      </c>
      <c r="P2963" s="8">
        <f>(E2963/L2963)</f>
        <v>50.75</v>
      </c>
      <c r="Q2963" t="str">
        <f t="shared" si="231"/>
        <v>theater</v>
      </c>
      <c r="R2963" t="str">
        <f t="shared" si="232"/>
        <v>plays</v>
      </c>
      <c r="S2963" s="12">
        <f t="shared" si="233"/>
        <v>42061.212488425925</v>
      </c>
      <c r="T2963" s="12">
        <f t="shared" si="234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7">
        <f t="shared" si="230"/>
        <v>121.8</v>
      </c>
      <c r="P2964" s="8">
        <f>(E2964/L2964)</f>
        <v>60.9</v>
      </c>
      <c r="Q2964" t="str">
        <f t="shared" si="231"/>
        <v>theater</v>
      </c>
      <c r="R2964" t="str">
        <f t="shared" si="232"/>
        <v>plays</v>
      </c>
      <c r="S2964" s="12">
        <f t="shared" si="233"/>
        <v>42036.24428240741</v>
      </c>
      <c r="T2964" s="12">
        <f t="shared" si="234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7">
        <f t="shared" si="230"/>
        <v>106.85</v>
      </c>
      <c r="P2965" s="8">
        <f>(E2965/L2965)</f>
        <v>109.03061224489795</v>
      </c>
      <c r="Q2965" t="str">
        <f t="shared" si="231"/>
        <v>theater</v>
      </c>
      <c r="R2965" t="str">
        <f t="shared" si="232"/>
        <v>plays</v>
      </c>
      <c r="S2965" s="12">
        <f t="shared" si="233"/>
        <v>42157.470185185186</v>
      </c>
      <c r="T2965" s="12">
        <f t="shared" si="234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7">
        <f t="shared" si="230"/>
        <v>100.71379999999999</v>
      </c>
      <c r="P2966" s="8">
        <f>(E2966/L2966)</f>
        <v>25.692295918367346</v>
      </c>
      <c r="Q2966" t="str">
        <f t="shared" si="231"/>
        <v>theater</v>
      </c>
      <c r="R2966" t="str">
        <f t="shared" si="232"/>
        <v>plays</v>
      </c>
      <c r="S2966" s="12">
        <f t="shared" si="233"/>
        <v>41827.909942129627</v>
      </c>
      <c r="T2966" s="12">
        <f t="shared" si="234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7">
        <f t="shared" si="230"/>
        <v>109.00000000000001</v>
      </c>
      <c r="P2967" s="8">
        <f>(E2967/L2967)</f>
        <v>41.92307692307692</v>
      </c>
      <c r="Q2967" t="str">
        <f t="shared" si="231"/>
        <v>theater</v>
      </c>
      <c r="R2967" t="str">
        <f t="shared" si="232"/>
        <v>plays</v>
      </c>
      <c r="S2967" s="12">
        <f t="shared" si="233"/>
        <v>42162.729548611111</v>
      </c>
      <c r="T2967" s="12">
        <f t="shared" si="234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7">
        <f t="shared" si="230"/>
        <v>113.63000000000001</v>
      </c>
      <c r="P2968" s="8">
        <f>(E2968/L2968)</f>
        <v>88.7734375</v>
      </c>
      <c r="Q2968" t="str">
        <f t="shared" si="231"/>
        <v>theater</v>
      </c>
      <c r="R2968" t="str">
        <f t="shared" si="232"/>
        <v>plays</v>
      </c>
      <c r="S2968" s="12">
        <f t="shared" si="233"/>
        <v>42233.738564814819</v>
      </c>
      <c r="T2968" s="12">
        <f t="shared" si="234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7">
        <f t="shared" si="230"/>
        <v>113.92</v>
      </c>
      <c r="P2969" s="8">
        <f>(E2969/L2969)</f>
        <v>80.225352112676063</v>
      </c>
      <c r="Q2969" t="str">
        <f t="shared" si="231"/>
        <v>theater</v>
      </c>
      <c r="R2969" t="str">
        <f t="shared" si="232"/>
        <v>plays</v>
      </c>
      <c r="S2969" s="12">
        <f t="shared" si="233"/>
        <v>42042.197824074072</v>
      </c>
      <c r="T2969" s="12">
        <f t="shared" si="234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7">
        <f t="shared" si="230"/>
        <v>106</v>
      </c>
      <c r="P2970" s="8">
        <f>(E2970/L2970)</f>
        <v>78.936170212765958</v>
      </c>
      <c r="Q2970" t="str">
        <f t="shared" si="231"/>
        <v>theater</v>
      </c>
      <c r="R2970" t="str">
        <f t="shared" si="232"/>
        <v>plays</v>
      </c>
      <c r="S2970" s="12">
        <f t="shared" si="233"/>
        <v>42585.523842592593</v>
      </c>
      <c r="T2970" s="12">
        <f t="shared" si="234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7">
        <f t="shared" si="230"/>
        <v>162.5</v>
      </c>
      <c r="P2971" s="8">
        <f>(E2971/L2971)</f>
        <v>95.588235294117652</v>
      </c>
      <c r="Q2971" t="str">
        <f t="shared" si="231"/>
        <v>theater</v>
      </c>
      <c r="R2971" t="str">
        <f t="shared" si="232"/>
        <v>plays</v>
      </c>
      <c r="S2971" s="12">
        <f t="shared" si="233"/>
        <v>42097.786493055552</v>
      </c>
      <c r="T2971" s="12">
        <f t="shared" si="234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7">
        <f t="shared" si="230"/>
        <v>106</v>
      </c>
      <c r="P2972" s="8">
        <f>(E2972/L2972)</f>
        <v>69.890109890109883</v>
      </c>
      <c r="Q2972" t="str">
        <f t="shared" si="231"/>
        <v>theater</v>
      </c>
      <c r="R2972" t="str">
        <f t="shared" si="232"/>
        <v>plays</v>
      </c>
      <c r="S2972" s="12">
        <f t="shared" si="233"/>
        <v>41808.669571759259</v>
      </c>
      <c r="T2972" s="12">
        <f t="shared" si="234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7">
        <f t="shared" si="230"/>
        <v>100.15624999999999</v>
      </c>
      <c r="P2973" s="8">
        <f>(E2973/L2973)</f>
        <v>74.534883720930239</v>
      </c>
      <c r="Q2973" t="str">
        <f t="shared" si="231"/>
        <v>theater</v>
      </c>
      <c r="R2973" t="str">
        <f t="shared" si="232"/>
        <v>plays</v>
      </c>
      <c r="S2973" s="12">
        <f t="shared" si="233"/>
        <v>41852.658310185187</v>
      </c>
      <c r="T2973" s="12">
        <f t="shared" si="234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7">
        <f t="shared" si="230"/>
        <v>105.35000000000001</v>
      </c>
      <c r="P2974" s="8">
        <f>(E2974/L2974)</f>
        <v>123.94117647058823</v>
      </c>
      <c r="Q2974" t="str">
        <f t="shared" si="231"/>
        <v>theater</v>
      </c>
      <c r="R2974" t="str">
        <f t="shared" si="232"/>
        <v>plays</v>
      </c>
      <c r="S2974" s="12">
        <f t="shared" si="233"/>
        <v>42694.110185185185</v>
      </c>
      <c r="T2974" s="12">
        <f t="shared" si="234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7">
        <f t="shared" si="230"/>
        <v>174.8</v>
      </c>
      <c r="P2975" s="8">
        <f>(E2975/L2975)</f>
        <v>264.84848484848487</v>
      </c>
      <c r="Q2975" t="str">
        <f t="shared" si="231"/>
        <v>theater</v>
      </c>
      <c r="R2975" t="str">
        <f t="shared" si="232"/>
        <v>plays</v>
      </c>
      <c r="S2975" s="12">
        <f t="shared" si="233"/>
        <v>42341.818379629629</v>
      </c>
      <c r="T2975" s="12">
        <f t="shared" si="234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7">
        <f t="shared" si="230"/>
        <v>102</v>
      </c>
      <c r="P2976" s="8">
        <f>(E2976/L2976)</f>
        <v>58.620689655172413</v>
      </c>
      <c r="Q2976" t="str">
        <f t="shared" si="231"/>
        <v>theater</v>
      </c>
      <c r="R2976" t="str">
        <f t="shared" si="232"/>
        <v>plays</v>
      </c>
      <c r="S2976" s="12">
        <f t="shared" si="233"/>
        <v>41880.061006944445</v>
      </c>
      <c r="T2976" s="12">
        <f t="shared" si="234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7">
        <f t="shared" si="230"/>
        <v>100.125</v>
      </c>
      <c r="P2977" s="8">
        <f>(E2977/L2977)</f>
        <v>70.884955752212392</v>
      </c>
      <c r="Q2977" t="str">
        <f t="shared" si="231"/>
        <v>theater</v>
      </c>
      <c r="R2977" t="str">
        <f t="shared" si="232"/>
        <v>plays</v>
      </c>
      <c r="S2977" s="12">
        <f t="shared" si="233"/>
        <v>41941.683865740742</v>
      </c>
      <c r="T2977" s="12">
        <f t="shared" si="234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7">
        <f t="shared" si="230"/>
        <v>171.42857142857142</v>
      </c>
      <c r="P2978" s="8">
        <f>(E2978/L2978)</f>
        <v>8.5714285714285712</v>
      </c>
      <c r="Q2978" t="str">
        <f t="shared" si="231"/>
        <v>theater</v>
      </c>
      <c r="R2978" t="str">
        <f t="shared" si="232"/>
        <v>plays</v>
      </c>
      <c r="S2978" s="12">
        <f t="shared" si="233"/>
        <v>42425.730671296296</v>
      </c>
      <c r="T2978" s="12">
        <f t="shared" si="234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7">
        <f t="shared" si="230"/>
        <v>113.56666666666666</v>
      </c>
      <c r="P2979" s="8">
        <f>(E2979/L2979)</f>
        <v>113.56666666666666</v>
      </c>
      <c r="Q2979" t="str">
        <f t="shared" si="231"/>
        <v>theater</v>
      </c>
      <c r="R2979" t="str">
        <f t="shared" si="232"/>
        <v>plays</v>
      </c>
      <c r="S2979" s="12">
        <f t="shared" si="233"/>
        <v>42026.88118055556</v>
      </c>
      <c r="T2979" s="12">
        <f t="shared" si="234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7">
        <f t="shared" si="230"/>
        <v>129.46666666666667</v>
      </c>
      <c r="P2980" s="8">
        <f>(E2980/L2980)</f>
        <v>60.6875</v>
      </c>
      <c r="Q2980" t="str">
        <f t="shared" si="231"/>
        <v>theater</v>
      </c>
      <c r="R2980" t="str">
        <f t="shared" si="232"/>
        <v>plays</v>
      </c>
      <c r="S2980" s="12">
        <f t="shared" si="233"/>
        <v>41922.640590277777</v>
      </c>
      <c r="T2980" s="12">
        <f t="shared" si="234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7">
        <f t="shared" si="230"/>
        <v>101.4</v>
      </c>
      <c r="P2981" s="8">
        <f>(E2981/L2981)</f>
        <v>110.21739130434783</v>
      </c>
      <c r="Q2981" t="str">
        <f t="shared" si="231"/>
        <v>theater</v>
      </c>
      <c r="R2981" t="str">
        <f t="shared" si="232"/>
        <v>plays</v>
      </c>
      <c r="S2981" s="12">
        <f t="shared" si="233"/>
        <v>41993.824340277773</v>
      </c>
      <c r="T2981" s="12">
        <f t="shared" si="234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7">
        <f t="shared" si="230"/>
        <v>109.16666666666666</v>
      </c>
      <c r="P2982" s="8">
        <f>(E2982/L2982)</f>
        <v>136.45833333333334</v>
      </c>
      <c r="Q2982" t="str">
        <f t="shared" si="231"/>
        <v>theater</v>
      </c>
      <c r="R2982" t="str">
        <f t="shared" si="232"/>
        <v>plays</v>
      </c>
      <c r="S2982" s="12">
        <f t="shared" si="233"/>
        <v>42219.915856481486</v>
      </c>
      <c r="T2982" s="12">
        <f t="shared" si="234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7">
        <f t="shared" si="230"/>
        <v>128.92500000000001</v>
      </c>
      <c r="P2983" s="8">
        <f>(E2983/L2983)</f>
        <v>53.164948453608247</v>
      </c>
      <c r="Q2983" t="str">
        <f t="shared" si="231"/>
        <v>theater</v>
      </c>
      <c r="R2983" t="str">
        <f t="shared" si="232"/>
        <v>spaces</v>
      </c>
      <c r="S2983" s="12">
        <f t="shared" si="233"/>
        <v>42225.559675925921</v>
      </c>
      <c r="T2983" s="12">
        <f t="shared" si="234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7">
        <f t="shared" si="230"/>
        <v>102.06</v>
      </c>
      <c r="P2984" s="8">
        <f>(E2984/L2984)</f>
        <v>86.491525423728817</v>
      </c>
      <c r="Q2984" t="str">
        <f t="shared" si="231"/>
        <v>theater</v>
      </c>
      <c r="R2984" t="str">
        <f t="shared" si="232"/>
        <v>spaces</v>
      </c>
      <c r="S2984" s="12">
        <f t="shared" si="233"/>
        <v>42381.686840277776</v>
      </c>
      <c r="T2984" s="12">
        <f t="shared" si="234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7">
        <f t="shared" si="230"/>
        <v>146.53957758620692</v>
      </c>
      <c r="P2985" s="8">
        <f>(E2985/L2985)</f>
        <v>155.23827397260274</v>
      </c>
      <c r="Q2985" t="str">
        <f t="shared" si="231"/>
        <v>theater</v>
      </c>
      <c r="R2985" t="str">
        <f t="shared" si="232"/>
        <v>spaces</v>
      </c>
      <c r="S2985" s="12">
        <f t="shared" si="233"/>
        <v>41894.632361111115</v>
      </c>
      <c r="T2985" s="12">
        <f t="shared" si="234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7">
        <f t="shared" si="230"/>
        <v>100.352</v>
      </c>
      <c r="P2986" s="8">
        <f>(E2986/L2986)</f>
        <v>115.08256880733946</v>
      </c>
      <c r="Q2986" t="str">
        <f t="shared" si="231"/>
        <v>theater</v>
      </c>
      <c r="R2986" t="str">
        <f t="shared" si="232"/>
        <v>spaces</v>
      </c>
      <c r="S2986" s="12">
        <f t="shared" si="233"/>
        <v>42576.278715277775</v>
      </c>
      <c r="T2986" s="12">
        <f t="shared" si="234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7">
        <f t="shared" si="230"/>
        <v>121.64999999999999</v>
      </c>
      <c r="P2987" s="8">
        <f>(E2987/L2987)</f>
        <v>109.5945945945946</v>
      </c>
      <c r="Q2987" t="str">
        <f t="shared" si="231"/>
        <v>theater</v>
      </c>
      <c r="R2987" t="str">
        <f t="shared" si="232"/>
        <v>spaces</v>
      </c>
      <c r="S2987" s="12">
        <f t="shared" si="233"/>
        <v>42654.973703703698</v>
      </c>
      <c r="T2987" s="12">
        <f t="shared" si="234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7">
        <f t="shared" si="230"/>
        <v>105.5</v>
      </c>
      <c r="P2988" s="8">
        <f>(E2988/L2988)</f>
        <v>45.214285714285715</v>
      </c>
      <c r="Q2988" t="str">
        <f t="shared" si="231"/>
        <v>theater</v>
      </c>
      <c r="R2988" t="str">
        <f t="shared" si="232"/>
        <v>spaces</v>
      </c>
      <c r="S2988" s="12">
        <f t="shared" si="233"/>
        <v>42431.500069444446</v>
      </c>
      <c r="T2988" s="12">
        <f t="shared" si="234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7">
        <f t="shared" si="230"/>
        <v>110.4008</v>
      </c>
      <c r="P2989" s="8">
        <f>(E2989/L2989)</f>
        <v>104.15169811320754</v>
      </c>
      <c r="Q2989" t="str">
        <f t="shared" si="231"/>
        <v>theater</v>
      </c>
      <c r="R2989" t="str">
        <f t="shared" si="232"/>
        <v>spaces</v>
      </c>
      <c r="S2989" s="12">
        <f t="shared" si="233"/>
        <v>42627.307303240741</v>
      </c>
      <c r="T2989" s="12">
        <f t="shared" si="234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7">
        <f t="shared" si="230"/>
        <v>100</v>
      </c>
      <c r="P2990" s="8">
        <f>(E2990/L2990)</f>
        <v>35.714285714285715</v>
      </c>
      <c r="Q2990" t="str">
        <f t="shared" si="231"/>
        <v>theater</v>
      </c>
      <c r="R2990" t="str">
        <f t="shared" si="232"/>
        <v>spaces</v>
      </c>
      <c r="S2990" s="12">
        <f t="shared" si="233"/>
        <v>42511.362048611118</v>
      </c>
      <c r="T2990" s="12">
        <f t="shared" si="234"/>
        <v>42541.362048611118</v>
      </c>
    </row>
    <row r="2991" spans="1:20" ht="15.75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7">
        <f t="shared" si="230"/>
        <v>176.535</v>
      </c>
      <c r="P2991" s="8">
        <f>(E2991/L2991)</f>
        <v>96.997252747252745</v>
      </c>
      <c r="Q2991" t="str">
        <f t="shared" si="231"/>
        <v>theater</v>
      </c>
      <c r="R2991" t="str">
        <f t="shared" si="232"/>
        <v>spaces</v>
      </c>
      <c r="S2991" s="12">
        <f t="shared" si="233"/>
        <v>42337.02039351852</v>
      </c>
      <c r="T2991" s="12">
        <f t="shared" si="234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7">
        <f t="shared" si="230"/>
        <v>100</v>
      </c>
      <c r="P2992" s="8">
        <f>(E2992/L2992)</f>
        <v>370.37037037037038</v>
      </c>
      <c r="Q2992" t="str">
        <f t="shared" si="231"/>
        <v>theater</v>
      </c>
      <c r="R2992" t="str">
        <f t="shared" si="232"/>
        <v>spaces</v>
      </c>
      <c r="S2992" s="12">
        <f t="shared" si="233"/>
        <v>42341.57430555555</v>
      </c>
      <c r="T2992" s="12">
        <f t="shared" si="234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7">
        <f t="shared" si="230"/>
        <v>103.29411764705883</v>
      </c>
      <c r="P2993" s="8">
        <f>(E2993/L2993)</f>
        <v>94.408602150537632</v>
      </c>
      <c r="Q2993" t="str">
        <f t="shared" si="231"/>
        <v>theater</v>
      </c>
      <c r="R2993" t="str">
        <f t="shared" si="232"/>
        <v>spaces</v>
      </c>
      <c r="S2993" s="12">
        <f t="shared" si="233"/>
        <v>42740.837152777778</v>
      </c>
      <c r="T2993" s="12">
        <f t="shared" si="234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7">
        <f t="shared" si="230"/>
        <v>104.5</v>
      </c>
      <c r="P2994" s="8">
        <f>(E2994/L2994)</f>
        <v>48.984375</v>
      </c>
      <c r="Q2994" t="str">
        <f t="shared" si="231"/>
        <v>theater</v>
      </c>
      <c r="R2994" t="str">
        <f t="shared" si="232"/>
        <v>spaces</v>
      </c>
      <c r="S2994" s="12">
        <f t="shared" si="233"/>
        <v>42622.767476851848</v>
      </c>
      <c r="T2994" s="12">
        <f t="shared" si="234"/>
        <v>42652.767476851848</v>
      </c>
    </row>
    <row r="2995" spans="1:20" ht="15.75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7">
        <f t="shared" si="230"/>
        <v>100.29999999999998</v>
      </c>
      <c r="P2995" s="8">
        <f>(E2995/L2995)</f>
        <v>45.590909090909093</v>
      </c>
      <c r="Q2995" t="str">
        <f t="shared" si="231"/>
        <v>theater</v>
      </c>
      <c r="R2995" t="str">
        <f t="shared" si="232"/>
        <v>spaces</v>
      </c>
      <c r="S2995" s="12">
        <f t="shared" si="233"/>
        <v>42390.838738425926</v>
      </c>
      <c r="T2995" s="12">
        <f t="shared" si="234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7">
        <f t="shared" si="230"/>
        <v>457.74666666666673</v>
      </c>
      <c r="P2996" s="8">
        <f>(E2996/L2996)</f>
        <v>23.275254237288134</v>
      </c>
      <c r="Q2996" t="str">
        <f t="shared" si="231"/>
        <v>theater</v>
      </c>
      <c r="R2996" t="str">
        <f t="shared" si="232"/>
        <v>spaces</v>
      </c>
      <c r="S2996" s="12">
        <f t="shared" si="233"/>
        <v>41885.478842592594</v>
      </c>
      <c r="T2996" s="12">
        <f t="shared" si="234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7">
        <f t="shared" si="230"/>
        <v>104.96000000000001</v>
      </c>
      <c r="P2997" s="8">
        <f>(E2997/L2997)</f>
        <v>63.2289156626506</v>
      </c>
      <c r="Q2997" t="str">
        <f t="shared" si="231"/>
        <v>theater</v>
      </c>
      <c r="R2997" t="str">
        <f t="shared" si="232"/>
        <v>spaces</v>
      </c>
      <c r="S2997" s="12">
        <f t="shared" si="233"/>
        <v>42724.665173611109</v>
      </c>
      <c r="T2997" s="12">
        <f t="shared" si="234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7">
        <f t="shared" si="230"/>
        <v>171.94285714285715</v>
      </c>
      <c r="P2998" s="8">
        <f>(E2998/L2998)</f>
        <v>153.5204081632653</v>
      </c>
      <c r="Q2998" t="str">
        <f t="shared" si="231"/>
        <v>theater</v>
      </c>
      <c r="R2998" t="str">
        <f t="shared" si="232"/>
        <v>spaces</v>
      </c>
      <c r="S2998" s="12">
        <f t="shared" si="233"/>
        <v>42090.912500000006</v>
      </c>
      <c r="T2998" s="12">
        <f t="shared" si="234"/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7">
        <f t="shared" si="230"/>
        <v>103.73000000000002</v>
      </c>
      <c r="P2999" s="8">
        <f>(E2999/L2999)</f>
        <v>90.2</v>
      </c>
      <c r="Q2999" t="str">
        <f t="shared" si="231"/>
        <v>theater</v>
      </c>
      <c r="R2999" t="str">
        <f t="shared" si="232"/>
        <v>spaces</v>
      </c>
      <c r="S2999" s="12">
        <f t="shared" si="233"/>
        <v>42775.733715277776</v>
      </c>
      <c r="T2999" s="12">
        <f t="shared" si="234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7">
        <f t="shared" si="230"/>
        <v>103.029</v>
      </c>
      <c r="P3000" s="8">
        <f>(E3000/L3000)</f>
        <v>118.97113163972287</v>
      </c>
      <c r="Q3000" t="str">
        <f t="shared" si="231"/>
        <v>theater</v>
      </c>
      <c r="R3000" t="str">
        <f t="shared" si="232"/>
        <v>spaces</v>
      </c>
      <c r="S3000" s="12">
        <f t="shared" si="233"/>
        <v>41778.193622685183</v>
      </c>
      <c r="T3000" s="12">
        <f t="shared" si="234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7">
        <f t="shared" si="230"/>
        <v>118.88888888888889</v>
      </c>
      <c r="P3001" s="8">
        <f>(E3001/L3001)</f>
        <v>80.25</v>
      </c>
      <c r="Q3001" t="str">
        <f t="shared" si="231"/>
        <v>theater</v>
      </c>
      <c r="R3001" t="str">
        <f t="shared" si="232"/>
        <v>spaces</v>
      </c>
      <c r="S3001" s="12">
        <f t="shared" si="233"/>
        <v>42780.740277777775</v>
      </c>
      <c r="T3001" s="12">
        <f t="shared" si="234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7">
        <f t="shared" si="230"/>
        <v>100</v>
      </c>
      <c r="P3002" s="8">
        <f>(E3002/L3002)</f>
        <v>62.5</v>
      </c>
      <c r="Q3002" t="str">
        <f t="shared" si="231"/>
        <v>theater</v>
      </c>
      <c r="R3002" t="str">
        <f t="shared" si="232"/>
        <v>spaces</v>
      </c>
      <c r="S3002" s="12">
        <f t="shared" si="233"/>
        <v>42752.827199074076</v>
      </c>
      <c r="T3002" s="12">
        <f t="shared" si="234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7">
        <f t="shared" si="230"/>
        <v>318.69988910451895</v>
      </c>
      <c r="P3003" s="8">
        <f>(E3003/L3003)</f>
        <v>131.37719999999999</v>
      </c>
      <c r="Q3003" t="str">
        <f t="shared" si="231"/>
        <v>theater</v>
      </c>
      <c r="R3003" t="str">
        <f t="shared" si="232"/>
        <v>spaces</v>
      </c>
      <c r="S3003" s="12">
        <f t="shared" si="233"/>
        <v>42534.895625000005</v>
      </c>
      <c r="T3003" s="12">
        <f t="shared" si="234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7">
        <f t="shared" si="230"/>
        <v>108.50614285714286</v>
      </c>
      <c r="P3004" s="8">
        <f>(E3004/L3004)</f>
        <v>73.032980769230775</v>
      </c>
      <c r="Q3004" t="str">
        <f t="shared" si="231"/>
        <v>theater</v>
      </c>
      <c r="R3004" t="str">
        <f t="shared" si="232"/>
        <v>spaces</v>
      </c>
      <c r="S3004" s="12">
        <f t="shared" si="233"/>
        <v>41239.83625</v>
      </c>
      <c r="T3004" s="12">
        <f t="shared" si="234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7">
        <f t="shared" si="230"/>
        <v>101.16666666666667</v>
      </c>
      <c r="P3005" s="8">
        <f>(E3005/L3005)</f>
        <v>178.52941176470588</v>
      </c>
      <c r="Q3005" t="str">
        <f t="shared" si="231"/>
        <v>theater</v>
      </c>
      <c r="R3005" t="str">
        <f t="shared" si="232"/>
        <v>spaces</v>
      </c>
      <c r="S3005" s="12">
        <f t="shared" si="233"/>
        <v>42398.849259259259</v>
      </c>
      <c r="T3005" s="12">
        <f t="shared" si="234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">
        <f t="shared" si="230"/>
        <v>112.815</v>
      </c>
      <c r="P3006" s="8">
        <f>(E3006/L3006)</f>
        <v>162.90974729241879</v>
      </c>
      <c r="Q3006" t="str">
        <f t="shared" si="231"/>
        <v>theater</v>
      </c>
      <c r="R3006" t="str">
        <f t="shared" si="232"/>
        <v>spaces</v>
      </c>
      <c r="S3006" s="12">
        <f t="shared" si="233"/>
        <v>41928.881064814814</v>
      </c>
      <c r="T3006" s="12">
        <f t="shared" si="234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7">
        <f t="shared" si="230"/>
        <v>120.49622641509434</v>
      </c>
      <c r="P3007" s="8">
        <f>(E3007/L3007)</f>
        <v>108.24237288135593</v>
      </c>
      <c r="Q3007" t="str">
        <f t="shared" si="231"/>
        <v>theater</v>
      </c>
      <c r="R3007" t="str">
        <f t="shared" si="232"/>
        <v>spaces</v>
      </c>
      <c r="S3007" s="12">
        <f t="shared" si="233"/>
        <v>41888.674826388888</v>
      </c>
      <c r="T3007" s="12">
        <f t="shared" si="234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7">
        <f t="shared" si="230"/>
        <v>107.74999999999999</v>
      </c>
      <c r="P3008" s="8">
        <f>(E3008/L3008)</f>
        <v>88.865979381443296</v>
      </c>
      <c r="Q3008" t="str">
        <f t="shared" si="231"/>
        <v>theater</v>
      </c>
      <c r="R3008" t="str">
        <f t="shared" si="232"/>
        <v>spaces</v>
      </c>
      <c r="S3008" s="12">
        <f t="shared" si="233"/>
        <v>41957.756840277783</v>
      </c>
      <c r="T3008" s="12">
        <f t="shared" si="234"/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7">
        <f t="shared" si="230"/>
        <v>180</v>
      </c>
      <c r="P3009" s="8">
        <f>(E3009/L3009)</f>
        <v>54</v>
      </c>
      <c r="Q3009" t="str">
        <f t="shared" si="231"/>
        <v>theater</v>
      </c>
      <c r="R3009" t="str">
        <f t="shared" si="232"/>
        <v>spaces</v>
      </c>
      <c r="S3009" s="12">
        <f t="shared" si="233"/>
        <v>42098.216238425928</v>
      </c>
      <c r="T3009" s="12">
        <f t="shared" si="234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7">
        <f t="shared" si="230"/>
        <v>101.16666666666667</v>
      </c>
      <c r="P3010" s="8">
        <f>(E3010/L3010)</f>
        <v>116.73076923076923</v>
      </c>
      <c r="Q3010" t="str">
        <f t="shared" si="231"/>
        <v>theater</v>
      </c>
      <c r="R3010" t="str">
        <f t="shared" si="232"/>
        <v>spaces</v>
      </c>
      <c r="S3010" s="12">
        <f t="shared" si="233"/>
        <v>42360.212025462963</v>
      </c>
      <c r="T3010" s="12">
        <f t="shared" si="234"/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7">
        <f t="shared" ref="O3011:O3074" si="235">((E3011/D3011)*100)</f>
        <v>119.756</v>
      </c>
      <c r="P3011" s="8">
        <f>(E3011/L3011)</f>
        <v>233.8984375</v>
      </c>
      <c r="Q3011" t="str">
        <f t="shared" ref="Q3011:Q3074" si="236">LEFT(N3011,FIND("/",N3011)-1)</f>
        <v>theater</v>
      </c>
      <c r="R3011" t="str">
        <f t="shared" ref="R3011:R3074" si="237">RIGHT(N3011,LEN(N3011)-FIND("/",N3011))</f>
        <v>spaces</v>
      </c>
      <c r="S3011" s="12">
        <f t="shared" ref="S3011:S3074" si="238">(((J3011/60)/60)/24)+DATE(1970,1,1)</f>
        <v>41939.569907407407</v>
      </c>
      <c r="T3011" s="12">
        <f t="shared" ref="T3011:T3074" si="239">(((I3011/60)/60)/24)+DATE(1970,1,1)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7">
        <f t="shared" si="235"/>
        <v>158</v>
      </c>
      <c r="P3012" s="8">
        <f>(E3012/L3012)</f>
        <v>158</v>
      </c>
      <c r="Q3012" t="str">
        <f t="shared" si="236"/>
        <v>theater</v>
      </c>
      <c r="R3012" t="str">
        <f t="shared" si="237"/>
        <v>spaces</v>
      </c>
      <c r="S3012" s="12">
        <f t="shared" si="238"/>
        <v>41996.832395833335</v>
      </c>
      <c r="T3012" s="12">
        <f t="shared" si="239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7">
        <f t="shared" si="235"/>
        <v>123.66666666666666</v>
      </c>
      <c r="P3013" s="8">
        <f>(E3013/L3013)</f>
        <v>14.84</v>
      </c>
      <c r="Q3013" t="str">
        <f t="shared" si="236"/>
        <v>theater</v>
      </c>
      <c r="R3013" t="str">
        <f t="shared" si="237"/>
        <v>spaces</v>
      </c>
      <c r="S3013" s="12">
        <f t="shared" si="238"/>
        <v>42334.468935185185</v>
      </c>
      <c r="T3013" s="12">
        <f t="shared" si="239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7">
        <f t="shared" si="235"/>
        <v>117.12499999999999</v>
      </c>
      <c r="P3014" s="8">
        <f>(E3014/L3014)</f>
        <v>85.181818181818187</v>
      </c>
      <c r="Q3014" t="str">
        <f t="shared" si="236"/>
        <v>theater</v>
      </c>
      <c r="R3014" t="str">
        <f t="shared" si="237"/>
        <v>spaces</v>
      </c>
      <c r="S3014" s="12">
        <f t="shared" si="238"/>
        <v>42024.702893518523</v>
      </c>
      <c r="T3014" s="12">
        <f t="shared" si="239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7">
        <f t="shared" si="235"/>
        <v>156.96</v>
      </c>
      <c r="P3015" s="8">
        <f>(E3015/L3015)</f>
        <v>146.69158878504672</v>
      </c>
      <c r="Q3015" t="str">
        <f t="shared" si="236"/>
        <v>theater</v>
      </c>
      <c r="R3015" t="str">
        <f t="shared" si="237"/>
        <v>spaces</v>
      </c>
      <c r="S3015" s="12">
        <f t="shared" si="238"/>
        <v>42146.836215277777</v>
      </c>
      <c r="T3015" s="12">
        <f t="shared" si="239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">
        <f t="shared" si="235"/>
        <v>113.104</v>
      </c>
      <c r="P3016" s="8">
        <f>(E3016/L3016)</f>
        <v>50.764811490125673</v>
      </c>
      <c r="Q3016" t="str">
        <f t="shared" si="236"/>
        <v>theater</v>
      </c>
      <c r="R3016" t="str">
        <f t="shared" si="237"/>
        <v>spaces</v>
      </c>
      <c r="S3016" s="12">
        <f t="shared" si="238"/>
        <v>41920.123611111114</v>
      </c>
      <c r="T3016" s="12">
        <f t="shared" si="239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7">
        <f t="shared" si="235"/>
        <v>103.17647058823529</v>
      </c>
      <c r="P3017" s="8">
        <f>(E3017/L3017)</f>
        <v>87.7</v>
      </c>
      <c r="Q3017" t="str">
        <f t="shared" si="236"/>
        <v>theater</v>
      </c>
      <c r="R3017" t="str">
        <f t="shared" si="237"/>
        <v>spaces</v>
      </c>
      <c r="S3017" s="12">
        <f t="shared" si="238"/>
        <v>41785.72729166667</v>
      </c>
      <c r="T3017" s="12">
        <f t="shared" si="239"/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7">
        <f t="shared" si="235"/>
        <v>102.61176470588236</v>
      </c>
      <c r="P3018" s="8">
        <f>(E3018/L3018)</f>
        <v>242.27777777777777</v>
      </c>
      <c r="Q3018" t="str">
        <f t="shared" si="236"/>
        <v>theater</v>
      </c>
      <c r="R3018" t="str">
        <f t="shared" si="237"/>
        <v>spaces</v>
      </c>
      <c r="S3018" s="12">
        <f t="shared" si="238"/>
        <v>41778.548055555555</v>
      </c>
      <c r="T3018" s="12">
        <f t="shared" si="239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7">
        <f t="shared" si="235"/>
        <v>105.84090909090908</v>
      </c>
      <c r="P3019" s="8">
        <f>(E3019/L3019)</f>
        <v>146.44654088050314</v>
      </c>
      <c r="Q3019" t="str">
        <f t="shared" si="236"/>
        <v>theater</v>
      </c>
      <c r="R3019" t="str">
        <f t="shared" si="237"/>
        <v>spaces</v>
      </c>
      <c r="S3019" s="12">
        <f t="shared" si="238"/>
        <v>41841.850034722222</v>
      </c>
      <c r="T3019" s="12">
        <f t="shared" si="239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7">
        <f t="shared" si="235"/>
        <v>100.71428571428571</v>
      </c>
      <c r="P3020" s="8">
        <f>(E3020/L3020)</f>
        <v>103.17073170731707</v>
      </c>
      <c r="Q3020" t="str">
        <f t="shared" si="236"/>
        <v>theater</v>
      </c>
      <c r="R3020" t="str">
        <f t="shared" si="237"/>
        <v>spaces</v>
      </c>
      <c r="S3020" s="12">
        <f t="shared" si="238"/>
        <v>42163.29833333334</v>
      </c>
      <c r="T3020" s="12">
        <f t="shared" si="239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7">
        <f t="shared" si="235"/>
        <v>121.23333333333332</v>
      </c>
      <c r="P3021" s="8">
        <f>(E3021/L3021)</f>
        <v>80.464601769911511</v>
      </c>
      <c r="Q3021" t="str">
        <f t="shared" si="236"/>
        <v>theater</v>
      </c>
      <c r="R3021" t="str">
        <f t="shared" si="237"/>
        <v>spaces</v>
      </c>
      <c r="S3021" s="12">
        <f t="shared" si="238"/>
        <v>41758.833564814813</v>
      </c>
      <c r="T3021" s="12">
        <f t="shared" si="239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7">
        <f t="shared" si="235"/>
        <v>100.57142857142858</v>
      </c>
      <c r="P3022" s="8">
        <f>(E3022/L3022)</f>
        <v>234.66666666666666</v>
      </c>
      <c r="Q3022" t="str">
        <f t="shared" si="236"/>
        <v>theater</v>
      </c>
      <c r="R3022" t="str">
        <f t="shared" si="237"/>
        <v>spaces</v>
      </c>
      <c r="S3022" s="12">
        <f t="shared" si="238"/>
        <v>42170.846446759257</v>
      </c>
      <c r="T3022" s="12">
        <f t="shared" si="239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7">
        <f t="shared" si="235"/>
        <v>116.02222222222223</v>
      </c>
      <c r="P3023" s="8">
        <f>(E3023/L3023)</f>
        <v>50.689320388349515</v>
      </c>
      <c r="Q3023" t="str">
        <f t="shared" si="236"/>
        <v>theater</v>
      </c>
      <c r="R3023" t="str">
        <f t="shared" si="237"/>
        <v>spaces</v>
      </c>
      <c r="S3023" s="12">
        <f t="shared" si="238"/>
        <v>42660.618854166663</v>
      </c>
      <c r="T3023" s="12">
        <f t="shared" si="239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7">
        <f t="shared" si="235"/>
        <v>100.88</v>
      </c>
      <c r="P3024" s="8">
        <f>(E3024/L3024)</f>
        <v>162.70967741935485</v>
      </c>
      <c r="Q3024" t="str">
        <f t="shared" si="236"/>
        <v>theater</v>
      </c>
      <c r="R3024" t="str">
        <f t="shared" si="237"/>
        <v>spaces</v>
      </c>
      <c r="S3024" s="12">
        <f t="shared" si="238"/>
        <v>42564.95380787037</v>
      </c>
      <c r="T3024" s="12">
        <f t="shared" si="239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7">
        <f t="shared" si="235"/>
        <v>103</v>
      </c>
      <c r="P3025" s="8">
        <f>(E3025/L3025)</f>
        <v>120.16666666666667</v>
      </c>
      <c r="Q3025" t="str">
        <f t="shared" si="236"/>
        <v>theater</v>
      </c>
      <c r="R3025" t="str">
        <f t="shared" si="237"/>
        <v>spaces</v>
      </c>
      <c r="S3025" s="12">
        <f t="shared" si="238"/>
        <v>42121.675763888896</v>
      </c>
      <c r="T3025" s="12">
        <f t="shared" si="239"/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7">
        <f t="shared" si="235"/>
        <v>246.42</v>
      </c>
      <c r="P3026" s="8">
        <f>(E3026/L3026)</f>
        <v>67.697802197802204</v>
      </c>
      <c r="Q3026" t="str">
        <f t="shared" si="236"/>
        <v>theater</v>
      </c>
      <c r="R3026" t="str">
        <f t="shared" si="237"/>
        <v>spaces</v>
      </c>
      <c r="S3026" s="12">
        <f t="shared" si="238"/>
        <v>41158.993923611109</v>
      </c>
      <c r="T3026" s="12">
        <f t="shared" si="239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7">
        <f t="shared" si="235"/>
        <v>302.2</v>
      </c>
      <c r="P3027" s="8">
        <f>(E3027/L3027)</f>
        <v>52.103448275862071</v>
      </c>
      <c r="Q3027" t="str">
        <f t="shared" si="236"/>
        <v>theater</v>
      </c>
      <c r="R3027" t="str">
        <f t="shared" si="237"/>
        <v>spaces</v>
      </c>
      <c r="S3027" s="12">
        <f t="shared" si="238"/>
        <v>41761.509409722225</v>
      </c>
      <c r="T3027" s="12">
        <f t="shared" si="239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7">
        <f t="shared" si="235"/>
        <v>143.33333333333334</v>
      </c>
      <c r="P3028" s="8">
        <f>(E3028/L3028)</f>
        <v>51.6</v>
      </c>
      <c r="Q3028" t="str">
        <f t="shared" si="236"/>
        <v>theater</v>
      </c>
      <c r="R3028" t="str">
        <f t="shared" si="237"/>
        <v>spaces</v>
      </c>
      <c r="S3028" s="12">
        <f t="shared" si="238"/>
        <v>42783.459398148145</v>
      </c>
      <c r="T3028" s="12">
        <f t="shared" si="239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7">
        <f t="shared" si="235"/>
        <v>131.44</v>
      </c>
      <c r="P3029" s="8">
        <f>(E3029/L3029)</f>
        <v>164.3</v>
      </c>
      <c r="Q3029" t="str">
        <f t="shared" si="236"/>
        <v>theater</v>
      </c>
      <c r="R3029" t="str">
        <f t="shared" si="237"/>
        <v>spaces</v>
      </c>
      <c r="S3029" s="12">
        <f t="shared" si="238"/>
        <v>42053.704293981486</v>
      </c>
      <c r="T3029" s="12">
        <f t="shared" si="239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7">
        <f t="shared" si="235"/>
        <v>168.01999999999998</v>
      </c>
      <c r="P3030" s="8">
        <f>(E3030/L3030)</f>
        <v>84.858585858585855</v>
      </c>
      <c r="Q3030" t="str">
        <f t="shared" si="236"/>
        <v>theater</v>
      </c>
      <c r="R3030" t="str">
        <f t="shared" si="237"/>
        <v>spaces</v>
      </c>
      <c r="S3030" s="12">
        <f t="shared" si="238"/>
        <v>42567.264178240745</v>
      </c>
      <c r="T3030" s="12">
        <f t="shared" si="239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7">
        <f t="shared" si="235"/>
        <v>109.67666666666666</v>
      </c>
      <c r="P3031" s="8">
        <f>(E3031/L3031)</f>
        <v>94.548850574712645</v>
      </c>
      <c r="Q3031" t="str">
        <f t="shared" si="236"/>
        <v>theater</v>
      </c>
      <c r="R3031" t="str">
        <f t="shared" si="237"/>
        <v>spaces</v>
      </c>
      <c r="S3031" s="12">
        <f t="shared" si="238"/>
        <v>41932.708877314813</v>
      </c>
      <c r="T3031" s="12">
        <f t="shared" si="239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7">
        <f t="shared" si="235"/>
        <v>106.6857142857143</v>
      </c>
      <c r="P3032" s="8">
        <f>(E3032/L3032)</f>
        <v>45.536585365853661</v>
      </c>
      <c r="Q3032" t="str">
        <f t="shared" si="236"/>
        <v>theater</v>
      </c>
      <c r="R3032" t="str">
        <f t="shared" si="237"/>
        <v>spaces</v>
      </c>
      <c r="S3032" s="12">
        <f t="shared" si="238"/>
        <v>42233.747349537036</v>
      </c>
      <c r="T3032" s="12">
        <f t="shared" si="239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7">
        <f t="shared" si="235"/>
        <v>100</v>
      </c>
      <c r="P3033" s="8">
        <f>(E3033/L3033)</f>
        <v>51.724137931034484</v>
      </c>
      <c r="Q3033" t="str">
        <f t="shared" si="236"/>
        <v>theater</v>
      </c>
      <c r="R3033" t="str">
        <f t="shared" si="237"/>
        <v>spaces</v>
      </c>
      <c r="S3033" s="12">
        <f t="shared" si="238"/>
        <v>42597.882488425923</v>
      </c>
      <c r="T3033" s="12">
        <f t="shared" si="239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7">
        <f t="shared" si="235"/>
        <v>127.2</v>
      </c>
      <c r="P3034" s="8">
        <f>(E3034/L3034)</f>
        <v>50.88</v>
      </c>
      <c r="Q3034" t="str">
        <f t="shared" si="236"/>
        <v>theater</v>
      </c>
      <c r="R3034" t="str">
        <f t="shared" si="237"/>
        <v>spaces</v>
      </c>
      <c r="S3034" s="12">
        <f t="shared" si="238"/>
        <v>42228.044664351852</v>
      </c>
      <c r="T3034" s="12">
        <f t="shared" si="239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7">
        <f t="shared" si="235"/>
        <v>146.53333333333333</v>
      </c>
      <c r="P3035" s="8">
        <f>(E3035/L3035)</f>
        <v>191.13043478260869</v>
      </c>
      <c r="Q3035" t="str">
        <f t="shared" si="236"/>
        <v>theater</v>
      </c>
      <c r="R3035" t="str">
        <f t="shared" si="237"/>
        <v>spaces</v>
      </c>
      <c r="S3035" s="12">
        <f t="shared" si="238"/>
        <v>42570.110243055555</v>
      </c>
      <c r="T3035" s="12">
        <f t="shared" si="239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7">
        <f t="shared" si="235"/>
        <v>112.53599999999999</v>
      </c>
      <c r="P3036" s="8">
        <f>(E3036/L3036)</f>
        <v>89.314285714285717</v>
      </c>
      <c r="Q3036" t="str">
        <f t="shared" si="236"/>
        <v>theater</v>
      </c>
      <c r="R3036" t="str">
        <f t="shared" si="237"/>
        <v>spaces</v>
      </c>
      <c r="S3036" s="12">
        <f t="shared" si="238"/>
        <v>42644.535358796296</v>
      </c>
      <c r="T3036" s="12">
        <f t="shared" si="239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7">
        <f t="shared" si="235"/>
        <v>108.78684000000001</v>
      </c>
      <c r="P3037" s="8">
        <f>(E3037/L3037)</f>
        <v>88.588631921824103</v>
      </c>
      <c r="Q3037" t="str">
        <f t="shared" si="236"/>
        <v>theater</v>
      </c>
      <c r="R3037" t="str">
        <f t="shared" si="237"/>
        <v>spaces</v>
      </c>
      <c r="S3037" s="12">
        <f t="shared" si="238"/>
        <v>41368.560289351852</v>
      </c>
      <c r="T3037" s="12">
        <f t="shared" si="239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7">
        <f t="shared" si="235"/>
        <v>126.732</v>
      </c>
      <c r="P3038" s="8">
        <f>(E3038/L3038)</f>
        <v>96.300911854103347</v>
      </c>
      <c r="Q3038" t="str">
        <f t="shared" si="236"/>
        <v>theater</v>
      </c>
      <c r="R3038" t="str">
        <f t="shared" si="237"/>
        <v>spaces</v>
      </c>
      <c r="S3038" s="12">
        <f t="shared" si="238"/>
        <v>41466.785231481481</v>
      </c>
      <c r="T3038" s="12">
        <f t="shared" si="239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7">
        <f t="shared" si="235"/>
        <v>213.20000000000002</v>
      </c>
      <c r="P3039" s="8">
        <f>(E3039/L3039)</f>
        <v>33.3125</v>
      </c>
      <c r="Q3039" t="str">
        <f t="shared" si="236"/>
        <v>theater</v>
      </c>
      <c r="R3039" t="str">
        <f t="shared" si="237"/>
        <v>spaces</v>
      </c>
      <c r="S3039" s="12">
        <f t="shared" si="238"/>
        <v>40378.893206018518</v>
      </c>
      <c r="T3039" s="12">
        <f t="shared" si="239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7">
        <f t="shared" si="235"/>
        <v>100.49999999999999</v>
      </c>
      <c r="P3040" s="8">
        <f>(E3040/L3040)</f>
        <v>37.222222222222221</v>
      </c>
      <c r="Q3040" t="str">
        <f t="shared" si="236"/>
        <v>theater</v>
      </c>
      <c r="R3040" t="str">
        <f t="shared" si="237"/>
        <v>spaces</v>
      </c>
      <c r="S3040" s="12">
        <f t="shared" si="238"/>
        <v>42373.252280092594</v>
      </c>
      <c r="T3040" s="12">
        <f t="shared" si="239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7">
        <f t="shared" si="235"/>
        <v>108.71389999999998</v>
      </c>
      <c r="P3041" s="8">
        <f>(E3041/L3041)</f>
        <v>92.130423728813554</v>
      </c>
      <c r="Q3041" t="str">
        <f t="shared" si="236"/>
        <v>theater</v>
      </c>
      <c r="R3041" t="str">
        <f t="shared" si="237"/>
        <v>spaces</v>
      </c>
      <c r="S3041" s="12">
        <f t="shared" si="238"/>
        <v>41610.794421296298</v>
      </c>
      <c r="T3041" s="12">
        <f t="shared" si="239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7">
        <f t="shared" si="235"/>
        <v>107.5</v>
      </c>
      <c r="P3042" s="8">
        <f>(E3042/L3042)</f>
        <v>76.785714285714292</v>
      </c>
      <c r="Q3042" t="str">
        <f t="shared" si="236"/>
        <v>theater</v>
      </c>
      <c r="R3042" t="str">
        <f t="shared" si="237"/>
        <v>spaces</v>
      </c>
      <c r="S3042" s="12">
        <f t="shared" si="238"/>
        <v>42177.791909722218</v>
      </c>
      <c r="T3042" s="12">
        <f t="shared" si="239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7">
        <f t="shared" si="235"/>
        <v>110.48192771084338</v>
      </c>
      <c r="P3043" s="8">
        <f>(E3043/L3043)</f>
        <v>96.526315789473685</v>
      </c>
      <c r="Q3043" t="str">
        <f t="shared" si="236"/>
        <v>theater</v>
      </c>
      <c r="R3043" t="str">
        <f t="shared" si="237"/>
        <v>spaces</v>
      </c>
      <c r="S3043" s="12">
        <f t="shared" si="238"/>
        <v>42359.868611111116</v>
      </c>
      <c r="T3043" s="12">
        <f t="shared" si="239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7">
        <f t="shared" si="235"/>
        <v>128</v>
      </c>
      <c r="P3044" s="8">
        <f>(E3044/L3044)</f>
        <v>51.891891891891895</v>
      </c>
      <c r="Q3044" t="str">
        <f t="shared" si="236"/>
        <v>theater</v>
      </c>
      <c r="R3044" t="str">
        <f t="shared" si="237"/>
        <v>spaces</v>
      </c>
      <c r="S3044" s="12">
        <f t="shared" si="238"/>
        <v>42253.688043981485</v>
      </c>
      <c r="T3044" s="12">
        <f t="shared" si="239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7">
        <f t="shared" si="235"/>
        <v>110.00666666666667</v>
      </c>
      <c r="P3045" s="8">
        <f>(E3045/L3045)</f>
        <v>128.9140625</v>
      </c>
      <c r="Q3045" t="str">
        <f t="shared" si="236"/>
        <v>theater</v>
      </c>
      <c r="R3045" t="str">
        <f t="shared" si="237"/>
        <v>spaces</v>
      </c>
      <c r="S3045" s="12">
        <f t="shared" si="238"/>
        <v>42083.070590277777</v>
      </c>
      <c r="T3045" s="12">
        <f t="shared" si="239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7">
        <f t="shared" si="235"/>
        <v>109.34166666666667</v>
      </c>
      <c r="P3046" s="8">
        <f>(E3046/L3046)</f>
        <v>84.108974358974365</v>
      </c>
      <c r="Q3046" t="str">
        <f t="shared" si="236"/>
        <v>theater</v>
      </c>
      <c r="R3046" t="str">
        <f t="shared" si="237"/>
        <v>spaces</v>
      </c>
      <c r="S3046" s="12">
        <f t="shared" si="238"/>
        <v>42387.7268287037</v>
      </c>
      <c r="T3046" s="12">
        <f t="shared" si="239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7">
        <f t="shared" si="235"/>
        <v>132.70650000000001</v>
      </c>
      <c r="P3047" s="8">
        <f>(E3047/L3047)</f>
        <v>82.941562500000003</v>
      </c>
      <c r="Q3047" t="str">
        <f t="shared" si="236"/>
        <v>theater</v>
      </c>
      <c r="R3047" t="str">
        <f t="shared" si="237"/>
        <v>spaces</v>
      </c>
      <c r="S3047" s="12">
        <f t="shared" si="238"/>
        <v>41843.155729166669</v>
      </c>
      <c r="T3047" s="12">
        <f t="shared" si="239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7">
        <f t="shared" si="235"/>
        <v>190.84810126582278</v>
      </c>
      <c r="P3048" s="8">
        <f>(E3048/L3048)</f>
        <v>259.94827586206895</v>
      </c>
      <c r="Q3048" t="str">
        <f t="shared" si="236"/>
        <v>theater</v>
      </c>
      <c r="R3048" t="str">
        <f t="shared" si="237"/>
        <v>spaces</v>
      </c>
      <c r="S3048" s="12">
        <f t="shared" si="238"/>
        <v>41862.803078703706</v>
      </c>
      <c r="T3048" s="12">
        <f t="shared" si="239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7">
        <f t="shared" si="235"/>
        <v>149</v>
      </c>
      <c r="P3049" s="8">
        <f>(E3049/L3049)</f>
        <v>37.25</v>
      </c>
      <c r="Q3049" t="str">
        <f t="shared" si="236"/>
        <v>theater</v>
      </c>
      <c r="R3049" t="str">
        <f t="shared" si="237"/>
        <v>spaces</v>
      </c>
      <c r="S3049" s="12">
        <f t="shared" si="238"/>
        <v>42443.989050925928</v>
      </c>
      <c r="T3049" s="12">
        <f t="shared" si="239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7">
        <f t="shared" si="235"/>
        <v>166.4</v>
      </c>
      <c r="P3050" s="8">
        <f>(E3050/L3050)</f>
        <v>177.02127659574469</v>
      </c>
      <c r="Q3050" t="str">
        <f t="shared" si="236"/>
        <v>theater</v>
      </c>
      <c r="R3050" t="str">
        <f t="shared" si="237"/>
        <v>spaces</v>
      </c>
      <c r="S3050" s="12">
        <f t="shared" si="238"/>
        <v>41975.901180555549</v>
      </c>
      <c r="T3050" s="12">
        <f t="shared" si="239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7">
        <f t="shared" si="235"/>
        <v>106.66666666666667</v>
      </c>
      <c r="P3051" s="8">
        <f>(E3051/L3051)</f>
        <v>74.074074074074076</v>
      </c>
      <c r="Q3051" t="str">
        <f t="shared" si="236"/>
        <v>theater</v>
      </c>
      <c r="R3051" t="str">
        <f t="shared" si="237"/>
        <v>spaces</v>
      </c>
      <c r="S3051" s="12">
        <f t="shared" si="238"/>
        <v>42139.014525462961</v>
      </c>
      <c r="T3051" s="12">
        <f t="shared" si="239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7">
        <f t="shared" si="235"/>
        <v>106</v>
      </c>
      <c r="P3052" s="8">
        <f>(E3052/L3052)</f>
        <v>70.666666666666671</v>
      </c>
      <c r="Q3052" t="str">
        <f t="shared" si="236"/>
        <v>theater</v>
      </c>
      <c r="R3052" t="str">
        <f t="shared" si="237"/>
        <v>spaces</v>
      </c>
      <c r="S3052" s="12">
        <f t="shared" si="238"/>
        <v>42465.16851851852</v>
      </c>
      <c r="T3052" s="12">
        <f t="shared" si="239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7">
        <f t="shared" si="235"/>
        <v>23.62857142857143</v>
      </c>
      <c r="P3053" s="8">
        <f>(E3053/L3053)</f>
        <v>23.62857142857143</v>
      </c>
      <c r="Q3053" t="str">
        <f t="shared" si="236"/>
        <v>theater</v>
      </c>
      <c r="R3053" t="str">
        <f t="shared" si="237"/>
        <v>spaces</v>
      </c>
      <c r="S3053" s="12">
        <f t="shared" si="238"/>
        <v>42744.416030092587</v>
      </c>
      <c r="T3053" s="12">
        <f t="shared" si="239"/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7">
        <f t="shared" si="235"/>
        <v>0.15</v>
      </c>
      <c r="P3054" s="8">
        <f>(E3054/L3054)</f>
        <v>37.5</v>
      </c>
      <c r="Q3054" t="str">
        <f t="shared" si="236"/>
        <v>theater</v>
      </c>
      <c r="R3054" t="str">
        <f t="shared" si="237"/>
        <v>spaces</v>
      </c>
      <c r="S3054" s="12">
        <f t="shared" si="238"/>
        <v>42122.670069444444</v>
      </c>
      <c r="T3054" s="12">
        <f t="shared" si="239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7">
        <f t="shared" si="235"/>
        <v>0.4</v>
      </c>
      <c r="P3055" s="8">
        <f>(E3055/L3055)</f>
        <v>13.333333333333334</v>
      </c>
      <c r="Q3055" t="str">
        <f t="shared" si="236"/>
        <v>theater</v>
      </c>
      <c r="R3055" t="str">
        <f t="shared" si="237"/>
        <v>spaces</v>
      </c>
      <c r="S3055" s="12">
        <f t="shared" si="238"/>
        <v>41862.761724537035</v>
      </c>
      <c r="T3055" s="12">
        <f t="shared" si="239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7">
        <f t="shared" si="235"/>
        <v>0</v>
      </c>
      <c r="P3056" s="8" t="e">
        <f>(E3056/L3056)</f>
        <v>#DIV/0!</v>
      </c>
      <c r="Q3056" t="str">
        <f t="shared" si="236"/>
        <v>theater</v>
      </c>
      <c r="R3056" t="str">
        <f t="shared" si="237"/>
        <v>spaces</v>
      </c>
      <c r="S3056" s="12">
        <f t="shared" si="238"/>
        <v>42027.832800925928</v>
      </c>
      <c r="T3056" s="12">
        <f t="shared" si="239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7">
        <f t="shared" si="235"/>
        <v>5.0000000000000001E-3</v>
      </c>
      <c r="P3057" s="8">
        <f>(E3057/L3057)</f>
        <v>1</v>
      </c>
      <c r="Q3057" t="str">
        <f t="shared" si="236"/>
        <v>theater</v>
      </c>
      <c r="R3057" t="str">
        <f t="shared" si="237"/>
        <v>spaces</v>
      </c>
      <c r="S3057" s="12">
        <f t="shared" si="238"/>
        <v>41953.95821759259</v>
      </c>
      <c r="T3057" s="12">
        <f t="shared" si="239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7">
        <f t="shared" si="235"/>
        <v>0</v>
      </c>
      <c r="P3058" s="8" t="e">
        <f>(E3058/L3058)</f>
        <v>#DIV/0!</v>
      </c>
      <c r="Q3058" t="str">
        <f t="shared" si="236"/>
        <v>theater</v>
      </c>
      <c r="R3058" t="str">
        <f t="shared" si="237"/>
        <v>spaces</v>
      </c>
      <c r="S3058" s="12">
        <f t="shared" si="238"/>
        <v>41851.636388888888</v>
      </c>
      <c r="T3058" s="12">
        <f t="shared" si="239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7">
        <f t="shared" si="235"/>
        <v>0</v>
      </c>
      <c r="P3059" s="8" t="e">
        <f>(E3059/L3059)</f>
        <v>#DIV/0!</v>
      </c>
      <c r="Q3059" t="str">
        <f t="shared" si="236"/>
        <v>theater</v>
      </c>
      <c r="R3059" t="str">
        <f t="shared" si="237"/>
        <v>spaces</v>
      </c>
      <c r="S3059" s="12">
        <f t="shared" si="238"/>
        <v>42433.650590277779</v>
      </c>
      <c r="T3059" s="12">
        <f t="shared" si="239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7">
        <f t="shared" si="235"/>
        <v>1.6666666666666666E-2</v>
      </c>
      <c r="P3060" s="8">
        <f>(E3060/L3060)</f>
        <v>1</v>
      </c>
      <c r="Q3060" t="str">
        <f t="shared" si="236"/>
        <v>theater</v>
      </c>
      <c r="R3060" t="str">
        <f t="shared" si="237"/>
        <v>spaces</v>
      </c>
      <c r="S3060" s="12">
        <f t="shared" si="238"/>
        <v>42460.374305555553</v>
      </c>
      <c r="T3060" s="12">
        <f t="shared" si="239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7">
        <f t="shared" si="235"/>
        <v>3.0066666666666664</v>
      </c>
      <c r="P3061" s="8">
        <f>(E3061/L3061)</f>
        <v>41</v>
      </c>
      <c r="Q3061" t="str">
        <f t="shared" si="236"/>
        <v>theater</v>
      </c>
      <c r="R3061" t="str">
        <f t="shared" si="237"/>
        <v>spaces</v>
      </c>
      <c r="S3061" s="12">
        <f t="shared" si="238"/>
        <v>41829.935717592591</v>
      </c>
      <c r="T3061" s="12">
        <f t="shared" si="239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7">
        <f t="shared" si="235"/>
        <v>0.15227272727272728</v>
      </c>
      <c r="P3062" s="8">
        <f>(E3062/L3062)</f>
        <v>55.833333333333336</v>
      </c>
      <c r="Q3062" t="str">
        <f t="shared" si="236"/>
        <v>theater</v>
      </c>
      <c r="R3062" t="str">
        <f t="shared" si="237"/>
        <v>spaces</v>
      </c>
      <c r="S3062" s="12">
        <f t="shared" si="238"/>
        <v>42245.274699074071</v>
      </c>
      <c r="T3062" s="12">
        <f t="shared" si="239"/>
        <v>42275.274699074071</v>
      </c>
    </row>
    <row r="3063" spans="1:20" ht="15.75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7">
        <f t="shared" si="235"/>
        <v>0</v>
      </c>
      <c r="P3063" s="8" t="e">
        <f>(E3063/L3063)</f>
        <v>#DIV/0!</v>
      </c>
      <c r="Q3063" t="str">
        <f t="shared" si="236"/>
        <v>theater</v>
      </c>
      <c r="R3063" t="str">
        <f t="shared" si="237"/>
        <v>spaces</v>
      </c>
      <c r="S3063" s="12">
        <f t="shared" si="238"/>
        <v>41834.784120370372</v>
      </c>
      <c r="T3063" s="12">
        <f t="shared" si="239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7">
        <f t="shared" si="235"/>
        <v>66.84</v>
      </c>
      <c r="P3064" s="8">
        <f>(E3064/L3064)</f>
        <v>99.761194029850742</v>
      </c>
      <c r="Q3064" t="str">
        <f t="shared" si="236"/>
        <v>theater</v>
      </c>
      <c r="R3064" t="str">
        <f t="shared" si="237"/>
        <v>spaces</v>
      </c>
      <c r="S3064" s="12">
        <f t="shared" si="238"/>
        <v>42248.535787037035</v>
      </c>
      <c r="T3064" s="12">
        <f t="shared" si="239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7">
        <f t="shared" si="235"/>
        <v>19.566666666666666</v>
      </c>
      <c r="P3065" s="8">
        <f>(E3065/L3065)</f>
        <v>25.521739130434781</v>
      </c>
      <c r="Q3065" t="str">
        <f t="shared" si="236"/>
        <v>theater</v>
      </c>
      <c r="R3065" t="str">
        <f t="shared" si="237"/>
        <v>spaces</v>
      </c>
      <c r="S3065" s="12">
        <f t="shared" si="238"/>
        <v>42630.922893518517</v>
      </c>
      <c r="T3065" s="12">
        <f t="shared" si="239"/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7">
        <f t="shared" si="235"/>
        <v>11.294666666666666</v>
      </c>
      <c r="P3066" s="8">
        <f>(E3066/L3066)</f>
        <v>117.65277777777777</v>
      </c>
      <c r="Q3066" t="str">
        <f t="shared" si="236"/>
        <v>theater</v>
      </c>
      <c r="R3066" t="str">
        <f t="shared" si="237"/>
        <v>spaces</v>
      </c>
      <c r="S3066" s="12">
        <f t="shared" si="238"/>
        <v>42299.130162037036</v>
      </c>
      <c r="T3066" s="12">
        <f t="shared" si="239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7">
        <f t="shared" si="235"/>
        <v>0.04</v>
      </c>
      <c r="P3067" s="8">
        <f>(E3067/L3067)</f>
        <v>5</v>
      </c>
      <c r="Q3067" t="str">
        <f t="shared" si="236"/>
        <v>theater</v>
      </c>
      <c r="R3067" t="str">
        <f t="shared" si="237"/>
        <v>spaces</v>
      </c>
      <c r="S3067" s="12">
        <f t="shared" si="238"/>
        <v>41825.055231481485</v>
      </c>
      <c r="T3067" s="12">
        <f t="shared" si="239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7">
        <f t="shared" si="235"/>
        <v>11.985714285714286</v>
      </c>
      <c r="P3068" s="8">
        <f>(E3068/L3068)</f>
        <v>2796.6666666666665</v>
      </c>
      <c r="Q3068" t="str">
        <f t="shared" si="236"/>
        <v>theater</v>
      </c>
      <c r="R3068" t="str">
        <f t="shared" si="237"/>
        <v>spaces</v>
      </c>
      <c r="S3068" s="12">
        <f t="shared" si="238"/>
        <v>42531.228437500002</v>
      </c>
      <c r="T3068" s="12">
        <f t="shared" si="239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7">
        <f t="shared" si="235"/>
        <v>2.5</v>
      </c>
      <c r="P3069" s="8">
        <f>(E3069/L3069)</f>
        <v>200</v>
      </c>
      <c r="Q3069" t="str">
        <f t="shared" si="236"/>
        <v>theater</v>
      </c>
      <c r="R3069" t="str">
        <f t="shared" si="237"/>
        <v>spaces</v>
      </c>
      <c r="S3069" s="12">
        <f t="shared" si="238"/>
        <v>42226.938414351855</v>
      </c>
      <c r="T3069" s="12">
        <f t="shared" si="239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7">
        <f t="shared" si="235"/>
        <v>6.9999999999999993E-2</v>
      </c>
      <c r="P3070" s="8">
        <f>(E3070/L3070)</f>
        <v>87.5</v>
      </c>
      <c r="Q3070" t="str">
        <f t="shared" si="236"/>
        <v>theater</v>
      </c>
      <c r="R3070" t="str">
        <f t="shared" si="237"/>
        <v>spaces</v>
      </c>
      <c r="S3070" s="12">
        <f t="shared" si="238"/>
        <v>42263.691574074073</v>
      </c>
      <c r="T3070" s="12">
        <f t="shared" si="239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7">
        <f t="shared" si="235"/>
        <v>14.099999999999998</v>
      </c>
      <c r="P3071" s="8">
        <f>(E3071/L3071)</f>
        <v>20.142857142857142</v>
      </c>
      <c r="Q3071" t="str">
        <f t="shared" si="236"/>
        <v>theater</v>
      </c>
      <c r="R3071" t="str">
        <f t="shared" si="237"/>
        <v>spaces</v>
      </c>
      <c r="S3071" s="12">
        <f t="shared" si="238"/>
        <v>41957.833726851852</v>
      </c>
      <c r="T3071" s="12">
        <f t="shared" si="239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7">
        <f t="shared" si="235"/>
        <v>3.34</v>
      </c>
      <c r="P3072" s="8">
        <f>(E3072/L3072)</f>
        <v>20.875</v>
      </c>
      <c r="Q3072" t="str">
        <f t="shared" si="236"/>
        <v>theater</v>
      </c>
      <c r="R3072" t="str">
        <f t="shared" si="237"/>
        <v>spaces</v>
      </c>
      <c r="S3072" s="12">
        <f t="shared" si="238"/>
        <v>42690.733437499999</v>
      </c>
      <c r="T3072" s="12">
        <f t="shared" si="239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7">
        <f t="shared" si="235"/>
        <v>59.774999999999999</v>
      </c>
      <c r="P3073" s="8">
        <f>(E3073/L3073)</f>
        <v>61.307692307692307</v>
      </c>
      <c r="Q3073" t="str">
        <f t="shared" si="236"/>
        <v>theater</v>
      </c>
      <c r="R3073" t="str">
        <f t="shared" si="237"/>
        <v>spaces</v>
      </c>
      <c r="S3073" s="12">
        <f t="shared" si="238"/>
        <v>42097.732418981483</v>
      </c>
      <c r="T3073" s="12">
        <f t="shared" si="239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7">
        <f t="shared" si="235"/>
        <v>1.6666666666666666E-2</v>
      </c>
      <c r="P3074" s="8">
        <f>(E3074/L3074)</f>
        <v>1</v>
      </c>
      <c r="Q3074" t="str">
        <f t="shared" si="236"/>
        <v>theater</v>
      </c>
      <c r="R3074" t="str">
        <f t="shared" si="237"/>
        <v>spaces</v>
      </c>
      <c r="S3074" s="12">
        <f t="shared" si="238"/>
        <v>42658.690532407403</v>
      </c>
      <c r="T3074" s="12">
        <f t="shared" si="239"/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7">
        <f t="shared" ref="O3075:O3138" si="240">((E3075/D3075)*100)</f>
        <v>2.3035714285714284E-2</v>
      </c>
      <c r="P3075" s="8">
        <f>(E3075/L3075)</f>
        <v>92.142857142857139</v>
      </c>
      <c r="Q3075" t="str">
        <f t="shared" ref="Q3075:Q3138" si="241">LEFT(N3075,FIND("/",N3075)-1)</f>
        <v>theater</v>
      </c>
      <c r="R3075" t="str">
        <f t="shared" ref="R3075:R3138" si="242">RIGHT(N3075,LEN(N3075)-FIND("/",N3075))</f>
        <v>spaces</v>
      </c>
      <c r="S3075" s="12">
        <f t="shared" ref="S3075:S3138" si="243">(((J3075/60)/60)/24)+DATE(1970,1,1)</f>
        <v>42111.684027777781</v>
      </c>
      <c r="T3075" s="12">
        <f t="shared" ref="T3075:T3138" si="244">(((I3075/60)/60)/24)+DATE(1970,1,1)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7">
        <f t="shared" si="240"/>
        <v>8.8000000000000009E-2</v>
      </c>
      <c r="P3076" s="8">
        <f>(E3076/L3076)</f>
        <v>7.333333333333333</v>
      </c>
      <c r="Q3076" t="str">
        <f t="shared" si="241"/>
        <v>theater</v>
      </c>
      <c r="R3076" t="str">
        <f t="shared" si="242"/>
        <v>spaces</v>
      </c>
      <c r="S3076" s="12">
        <f t="shared" si="243"/>
        <v>42409.571284722217</v>
      </c>
      <c r="T3076" s="12">
        <f t="shared" si="244"/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7">
        <f t="shared" si="240"/>
        <v>8.64</v>
      </c>
      <c r="P3077" s="8">
        <f>(E3077/L3077)</f>
        <v>64.8</v>
      </c>
      <c r="Q3077" t="str">
        <f t="shared" si="241"/>
        <v>theater</v>
      </c>
      <c r="R3077" t="str">
        <f t="shared" si="242"/>
        <v>spaces</v>
      </c>
      <c r="S3077" s="12">
        <f t="shared" si="243"/>
        <v>42551.102314814809</v>
      </c>
      <c r="T3077" s="12">
        <f t="shared" si="244"/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7">
        <f t="shared" si="240"/>
        <v>15.06</v>
      </c>
      <c r="P3078" s="8">
        <f>(E3078/L3078)</f>
        <v>30.12</v>
      </c>
      <c r="Q3078" t="str">
        <f t="shared" si="241"/>
        <v>theater</v>
      </c>
      <c r="R3078" t="str">
        <f t="shared" si="242"/>
        <v>spaces</v>
      </c>
      <c r="S3078" s="12">
        <f t="shared" si="243"/>
        <v>42226.651886574073</v>
      </c>
      <c r="T3078" s="12">
        <f t="shared" si="244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7">
        <f t="shared" si="240"/>
        <v>0.47727272727272729</v>
      </c>
      <c r="P3079" s="8">
        <f>(E3079/L3079)</f>
        <v>52.5</v>
      </c>
      <c r="Q3079" t="str">
        <f t="shared" si="241"/>
        <v>theater</v>
      </c>
      <c r="R3079" t="str">
        <f t="shared" si="242"/>
        <v>spaces</v>
      </c>
      <c r="S3079" s="12">
        <f t="shared" si="243"/>
        <v>42766.956921296296</v>
      </c>
      <c r="T3079" s="12">
        <f t="shared" si="244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7">
        <f t="shared" si="240"/>
        <v>0.11833333333333333</v>
      </c>
      <c r="P3080" s="8">
        <f>(E3080/L3080)</f>
        <v>23.666666666666668</v>
      </c>
      <c r="Q3080" t="str">
        <f t="shared" si="241"/>
        <v>theater</v>
      </c>
      <c r="R3080" t="str">
        <f t="shared" si="242"/>
        <v>spaces</v>
      </c>
      <c r="S3080" s="12">
        <f t="shared" si="243"/>
        <v>42031.138831018514</v>
      </c>
      <c r="T3080" s="12">
        <f t="shared" si="244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7">
        <f t="shared" si="240"/>
        <v>0.8417399858735245</v>
      </c>
      <c r="P3081" s="8">
        <f>(E3081/L3081)</f>
        <v>415.77777777777777</v>
      </c>
      <c r="Q3081" t="str">
        <f t="shared" si="241"/>
        <v>theater</v>
      </c>
      <c r="R3081" t="str">
        <f t="shared" si="242"/>
        <v>spaces</v>
      </c>
      <c r="S3081" s="12">
        <f t="shared" si="243"/>
        <v>42055.713368055556</v>
      </c>
      <c r="T3081" s="12">
        <f t="shared" si="244"/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7">
        <f t="shared" si="240"/>
        <v>1.8799999999999997E-2</v>
      </c>
      <c r="P3082" s="8">
        <f>(E3082/L3082)</f>
        <v>53.714285714285715</v>
      </c>
      <c r="Q3082" t="str">
        <f t="shared" si="241"/>
        <v>theater</v>
      </c>
      <c r="R3082" t="str">
        <f t="shared" si="242"/>
        <v>spaces</v>
      </c>
      <c r="S3082" s="12">
        <f t="shared" si="243"/>
        <v>41940.028287037036</v>
      </c>
      <c r="T3082" s="12">
        <f t="shared" si="244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7">
        <f t="shared" si="240"/>
        <v>0.21029999999999999</v>
      </c>
      <c r="P3083" s="8">
        <f>(E3083/L3083)</f>
        <v>420.6</v>
      </c>
      <c r="Q3083" t="str">
        <f t="shared" si="241"/>
        <v>theater</v>
      </c>
      <c r="R3083" t="str">
        <f t="shared" si="242"/>
        <v>spaces</v>
      </c>
      <c r="S3083" s="12">
        <f t="shared" si="243"/>
        <v>42237.181608796294</v>
      </c>
      <c r="T3083" s="12">
        <f t="shared" si="244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7">
        <f t="shared" si="240"/>
        <v>0</v>
      </c>
      <c r="P3084" s="8" t="e">
        <f>(E3084/L3084)</f>
        <v>#DIV/0!</v>
      </c>
      <c r="Q3084" t="str">
        <f t="shared" si="241"/>
        <v>theater</v>
      </c>
      <c r="R3084" t="str">
        <f t="shared" si="242"/>
        <v>spaces</v>
      </c>
      <c r="S3084" s="12">
        <f t="shared" si="243"/>
        <v>42293.922986111109</v>
      </c>
      <c r="T3084" s="12">
        <f t="shared" si="244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7">
        <f t="shared" si="240"/>
        <v>0.27999999999999997</v>
      </c>
      <c r="P3085" s="8">
        <f>(E3085/L3085)</f>
        <v>18.666666666666668</v>
      </c>
      <c r="Q3085" t="str">
        <f t="shared" si="241"/>
        <v>theater</v>
      </c>
      <c r="R3085" t="str">
        <f t="shared" si="242"/>
        <v>spaces</v>
      </c>
      <c r="S3085" s="12">
        <f t="shared" si="243"/>
        <v>41853.563402777778</v>
      </c>
      <c r="T3085" s="12">
        <f t="shared" si="244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7">
        <f t="shared" si="240"/>
        <v>11.57920670115792</v>
      </c>
      <c r="P3086" s="8">
        <f>(E3086/L3086)</f>
        <v>78.333333333333329</v>
      </c>
      <c r="Q3086" t="str">
        <f t="shared" si="241"/>
        <v>theater</v>
      </c>
      <c r="R3086" t="str">
        <f t="shared" si="242"/>
        <v>spaces</v>
      </c>
      <c r="S3086" s="12">
        <f t="shared" si="243"/>
        <v>42100.723738425921</v>
      </c>
      <c r="T3086" s="12">
        <f t="shared" si="244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7">
        <f t="shared" si="240"/>
        <v>2.44</v>
      </c>
      <c r="P3087" s="8">
        <f>(E3087/L3087)</f>
        <v>67.777777777777771</v>
      </c>
      <c r="Q3087" t="str">
        <f t="shared" si="241"/>
        <v>theater</v>
      </c>
      <c r="R3087" t="str">
        <f t="shared" si="242"/>
        <v>spaces</v>
      </c>
      <c r="S3087" s="12">
        <f t="shared" si="243"/>
        <v>42246.883784722217</v>
      </c>
      <c r="T3087" s="12">
        <f t="shared" si="244"/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7">
        <f t="shared" si="240"/>
        <v>0.25</v>
      </c>
      <c r="P3088" s="8">
        <f>(E3088/L3088)</f>
        <v>16.666666666666668</v>
      </c>
      <c r="Q3088" t="str">
        <f t="shared" si="241"/>
        <v>theater</v>
      </c>
      <c r="R3088" t="str">
        <f t="shared" si="242"/>
        <v>spaces</v>
      </c>
      <c r="S3088" s="12">
        <f t="shared" si="243"/>
        <v>42173.67082175926</v>
      </c>
      <c r="T3088" s="12">
        <f t="shared" si="244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7">
        <f t="shared" si="240"/>
        <v>0.625</v>
      </c>
      <c r="P3089" s="8">
        <f>(E3089/L3089)</f>
        <v>62.5</v>
      </c>
      <c r="Q3089" t="str">
        <f t="shared" si="241"/>
        <v>theater</v>
      </c>
      <c r="R3089" t="str">
        <f t="shared" si="242"/>
        <v>spaces</v>
      </c>
      <c r="S3089" s="12">
        <f t="shared" si="243"/>
        <v>42665.150347222225</v>
      </c>
      <c r="T3089" s="12">
        <f t="shared" si="244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7">
        <f t="shared" si="240"/>
        <v>0.19384615384615383</v>
      </c>
      <c r="P3090" s="8">
        <f>(E3090/L3090)</f>
        <v>42</v>
      </c>
      <c r="Q3090" t="str">
        <f t="shared" si="241"/>
        <v>theater</v>
      </c>
      <c r="R3090" t="str">
        <f t="shared" si="242"/>
        <v>spaces</v>
      </c>
      <c r="S3090" s="12">
        <f t="shared" si="243"/>
        <v>41981.57230324074</v>
      </c>
      <c r="T3090" s="12">
        <f t="shared" si="244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7">
        <f t="shared" si="240"/>
        <v>23.416</v>
      </c>
      <c r="P3091" s="8">
        <f>(E3091/L3091)</f>
        <v>130.0888888888889</v>
      </c>
      <c r="Q3091" t="str">
        <f t="shared" si="241"/>
        <v>theater</v>
      </c>
      <c r="R3091" t="str">
        <f t="shared" si="242"/>
        <v>spaces</v>
      </c>
      <c r="S3091" s="12">
        <f t="shared" si="243"/>
        <v>42528.542627314819</v>
      </c>
      <c r="T3091" s="12">
        <f t="shared" si="244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7">
        <f t="shared" si="240"/>
        <v>5.0808888888888886</v>
      </c>
      <c r="P3092" s="8">
        <f>(E3092/L3092)</f>
        <v>1270.2222222222222</v>
      </c>
      <c r="Q3092" t="str">
        <f t="shared" si="241"/>
        <v>theater</v>
      </c>
      <c r="R3092" t="str">
        <f t="shared" si="242"/>
        <v>spaces</v>
      </c>
      <c r="S3092" s="12">
        <f t="shared" si="243"/>
        <v>42065.818807870368</v>
      </c>
      <c r="T3092" s="12">
        <f t="shared" si="244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7">
        <f t="shared" si="240"/>
        <v>15.920000000000002</v>
      </c>
      <c r="P3093" s="8">
        <f>(E3093/L3093)</f>
        <v>88.444444444444443</v>
      </c>
      <c r="Q3093" t="str">
        <f t="shared" si="241"/>
        <v>theater</v>
      </c>
      <c r="R3093" t="str">
        <f t="shared" si="242"/>
        <v>spaces</v>
      </c>
      <c r="S3093" s="12">
        <f t="shared" si="243"/>
        <v>42566.948414351849</v>
      </c>
      <c r="T3093" s="12">
        <f t="shared" si="244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7">
        <f t="shared" si="240"/>
        <v>1.1831900000000002</v>
      </c>
      <c r="P3094" s="8">
        <f>(E3094/L3094)</f>
        <v>56.342380952380957</v>
      </c>
      <c r="Q3094" t="str">
        <f t="shared" si="241"/>
        <v>theater</v>
      </c>
      <c r="R3094" t="str">
        <f t="shared" si="242"/>
        <v>spaces</v>
      </c>
      <c r="S3094" s="12">
        <f t="shared" si="243"/>
        <v>42255.619351851856</v>
      </c>
      <c r="T3094" s="12">
        <f t="shared" si="244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7">
        <f t="shared" si="240"/>
        <v>22.75</v>
      </c>
      <c r="P3095" s="8">
        <f>(E3095/L3095)</f>
        <v>53.529411764705884</v>
      </c>
      <c r="Q3095" t="str">
        <f t="shared" si="241"/>
        <v>theater</v>
      </c>
      <c r="R3095" t="str">
        <f t="shared" si="242"/>
        <v>spaces</v>
      </c>
      <c r="S3095" s="12">
        <f t="shared" si="243"/>
        <v>41760.909039351849</v>
      </c>
      <c r="T3095" s="12">
        <f t="shared" si="244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7">
        <f t="shared" si="240"/>
        <v>2.5000000000000001E-2</v>
      </c>
      <c r="P3096" s="8">
        <f>(E3096/L3096)</f>
        <v>25</v>
      </c>
      <c r="Q3096" t="str">
        <f t="shared" si="241"/>
        <v>theater</v>
      </c>
      <c r="R3096" t="str">
        <f t="shared" si="242"/>
        <v>spaces</v>
      </c>
      <c r="S3096" s="12">
        <f t="shared" si="243"/>
        <v>42207.795787037037</v>
      </c>
      <c r="T3096" s="12">
        <f t="shared" si="244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7">
        <f t="shared" si="240"/>
        <v>0.33512064343163539</v>
      </c>
      <c r="P3097" s="8">
        <f>(E3097/L3097)</f>
        <v>50</v>
      </c>
      <c r="Q3097" t="str">
        <f t="shared" si="241"/>
        <v>theater</v>
      </c>
      <c r="R3097" t="str">
        <f t="shared" si="242"/>
        <v>spaces</v>
      </c>
      <c r="S3097" s="12">
        <f t="shared" si="243"/>
        <v>42523.025231481486</v>
      </c>
      <c r="T3097" s="12">
        <f t="shared" si="244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7">
        <f t="shared" si="240"/>
        <v>3.9750000000000001</v>
      </c>
      <c r="P3098" s="8">
        <f>(E3098/L3098)</f>
        <v>56.785714285714285</v>
      </c>
      <c r="Q3098" t="str">
        <f t="shared" si="241"/>
        <v>theater</v>
      </c>
      <c r="R3098" t="str">
        <f t="shared" si="242"/>
        <v>spaces</v>
      </c>
      <c r="S3098" s="12">
        <f t="shared" si="243"/>
        <v>42114.825532407413</v>
      </c>
      <c r="T3098" s="12">
        <f t="shared" si="244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7">
        <f t="shared" si="240"/>
        <v>17.150000000000002</v>
      </c>
      <c r="P3099" s="8">
        <f>(E3099/L3099)</f>
        <v>40.833333333333336</v>
      </c>
      <c r="Q3099" t="str">
        <f t="shared" si="241"/>
        <v>theater</v>
      </c>
      <c r="R3099" t="str">
        <f t="shared" si="242"/>
        <v>spaces</v>
      </c>
      <c r="S3099" s="12">
        <f t="shared" si="243"/>
        <v>42629.503483796296</v>
      </c>
      <c r="T3099" s="12">
        <f t="shared" si="244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7">
        <f t="shared" si="240"/>
        <v>3.6080041046690612</v>
      </c>
      <c r="P3100" s="8">
        <f>(E3100/L3100)</f>
        <v>65.111111111111114</v>
      </c>
      <c r="Q3100" t="str">
        <f t="shared" si="241"/>
        <v>theater</v>
      </c>
      <c r="R3100" t="str">
        <f t="shared" si="242"/>
        <v>spaces</v>
      </c>
      <c r="S3100" s="12">
        <f t="shared" si="243"/>
        <v>42359.792233796295</v>
      </c>
      <c r="T3100" s="12">
        <f t="shared" si="244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7">
        <f t="shared" si="240"/>
        <v>13.900000000000002</v>
      </c>
      <c r="P3101" s="8">
        <f>(E3101/L3101)</f>
        <v>55.6</v>
      </c>
      <c r="Q3101" t="str">
        <f t="shared" si="241"/>
        <v>theater</v>
      </c>
      <c r="R3101" t="str">
        <f t="shared" si="242"/>
        <v>spaces</v>
      </c>
      <c r="S3101" s="12">
        <f t="shared" si="243"/>
        <v>42382.189710648148</v>
      </c>
      <c r="T3101" s="12">
        <f t="shared" si="244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7">
        <f t="shared" si="240"/>
        <v>15.225</v>
      </c>
      <c r="P3102" s="8">
        <f>(E3102/L3102)</f>
        <v>140.53846153846155</v>
      </c>
      <c r="Q3102" t="str">
        <f t="shared" si="241"/>
        <v>theater</v>
      </c>
      <c r="R3102" t="str">
        <f t="shared" si="242"/>
        <v>spaces</v>
      </c>
      <c r="S3102" s="12">
        <f t="shared" si="243"/>
        <v>41902.622395833336</v>
      </c>
      <c r="T3102" s="12">
        <f t="shared" si="244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7">
        <f t="shared" si="240"/>
        <v>12</v>
      </c>
      <c r="P3103" s="8">
        <f>(E3103/L3103)</f>
        <v>25</v>
      </c>
      <c r="Q3103" t="str">
        <f t="shared" si="241"/>
        <v>theater</v>
      </c>
      <c r="R3103" t="str">
        <f t="shared" si="242"/>
        <v>spaces</v>
      </c>
      <c r="S3103" s="12">
        <f t="shared" si="243"/>
        <v>42171.383530092593</v>
      </c>
      <c r="T3103" s="12">
        <f t="shared" si="244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7">
        <f t="shared" si="240"/>
        <v>39.112499999999997</v>
      </c>
      <c r="P3104" s="8">
        <f>(E3104/L3104)</f>
        <v>69.533333333333331</v>
      </c>
      <c r="Q3104" t="str">
        <f t="shared" si="241"/>
        <v>theater</v>
      </c>
      <c r="R3104" t="str">
        <f t="shared" si="242"/>
        <v>spaces</v>
      </c>
      <c r="S3104" s="12">
        <f t="shared" si="243"/>
        <v>42555.340486111112</v>
      </c>
      <c r="T3104" s="12">
        <f t="shared" si="244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7">
        <f t="shared" si="240"/>
        <v>0.26829268292682928</v>
      </c>
      <c r="P3105" s="8">
        <f>(E3105/L3105)</f>
        <v>5.5</v>
      </c>
      <c r="Q3105" t="str">
        <f t="shared" si="241"/>
        <v>theater</v>
      </c>
      <c r="R3105" t="str">
        <f t="shared" si="242"/>
        <v>spaces</v>
      </c>
      <c r="S3105" s="12">
        <f t="shared" si="243"/>
        <v>42107.156319444446</v>
      </c>
      <c r="T3105" s="12">
        <f t="shared" si="244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7">
        <f t="shared" si="240"/>
        <v>29.625</v>
      </c>
      <c r="P3106" s="8">
        <f>(E3106/L3106)</f>
        <v>237</v>
      </c>
      <c r="Q3106" t="str">
        <f t="shared" si="241"/>
        <v>theater</v>
      </c>
      <c r="R3106" t="str">
        <f t="shared" si="242"/>
        <v>spaces</v>
      </c>
      <c r="S3106" s="12">
        <f t="shared" si="243"/>
        <v>42006.908692129626</v>
      </c>
      <c r="T3106" s="12">
        <f t="shared" si="244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7">
        <f t="shared" si="240"/>
        <v>42.360992301112063</v>
      </c>
      <c r="P3107" s="8">
        <f>(E3107/L3107)</f>
        <v>79.870967741935488</v>
      </c>
      <c r="Q3107" t="str">
        <f t="shared" si="241"/>
        <v>theater</v>
      </c>
      <c r="R3107" t="str">
        <f t="shared" si="242"/>
        <v>spaces</v>
      </c>
      <c r="S3107" s="12">
        <f t="shared" si="243"/>
        <v>41876.718935185185</v>
      </c>
      <c r="T3107" s="12">
        <f t="shared" si="244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7">
        <f t="shared" si="240"/>
        <v>4.1000000000000005</v>
      </c>
      <c r="P3108" s="8">
        <f>(E3108/L3108)</f>
        <v>10.25</v>
      </c>
      <c r="Q3108" t="str">
        <f t="shared" si="241"/>
        <v>theater</v>
      </c>
      <c r="R3108" t="str">
        <f t="shared" si="242"/>
        <v>spaces</v>
      </c>
      <c r="S3108" s="12">
        <f t="shared" si="243"/>
        <v>42241.429120370376</v>
      </c>
      <c r="T3108" s="12">
        <f t="shared" si="244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7">
        <f t="shared" si="240"/>
        <v>19.762499999999999</v>
      </c>
      <c r="P3109" s="8">
        <f>(E3109/L3109)</f>
        <v>272.58620689655174</v>
      </c>
      <c r="Q3109" t="str">
        <f t="shared" si="241"/>
        <v>theater</v>
      </c>
      <c r="R3109" t="str">
        <f t="shared" si="242"/>
        <v>spaces</v>
      </c>
      <c r="S3109" s="12">
        <f t="shared" si="243"/>
        <v>42128.814247685179</v>
      </c>
      <c r="T3109" s="12">
        <f t="shared" si="244"/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7">
        <f t="shared" si="240"/>
        <v>5.1999999999999998E-2</v>
      </c>
      <c r="P3110" s="8">
        <f>(E3110/L3110)</f>
        <v>13</v>
      </c>
      <c r="Q3110" t="str">
        <f t="shared" si="241"/>
        <v>theater</v>
      </c>
      <c r="R3110" t="str">
        <f t="shared" si="242"/>
        <v>spaces</v>
      </c>
      <c r="S3110" s="12">
        <f t="shared" si="243"/>
        <v>42062.680486111116</v>
      </c>
      <c r="T3110" s="12">
        <f t="shared" si="244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7">
        <f t="shared" si="240"/>
        <v>25.030188679245285</v>
      </c>
      <c r="P3111" s="8">
        <f>(E3111/L3111)</f>
        <v>58.184210526315788</v>
      </c>
      <c r="Q3111" t="str">
        <f t="shared" si="241"/>
        <v>theater</v>
      </c>
      <c r="R3111" t="str">
        <f t="shared" si="242"/>
        <v>spaces</v>
      </c>
      <c r="S3111" s="12">
        <f t="shared" si="243"/>
        <v>41844.125115740739</v>
      </c>
      <c r="T3111" s="12">
        <f t="shared" si="244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7">
        <f t="shared" si="240"/>
        <v>0.04</v>
      </c>
      <c r="P3112" s="8">
        <f>(E3112/L3112)</f>
        <v>10</v>
      </c>
      <c r="Q3112" t="str">
        <f t="shared" si="241"/>
        <v>theater</v>
      </c>
      <c r="R3112" t="str">
        <f t="shared" si="242"/>
        <v>spaces</v>
      </c>
      <c r="S3112" s="12">
        <f t="shared" si="243"/>
        <v>42745.031469907408</v>
      </c>
      <c r="T3112" s="12">
        <f t="shared" si="244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7">
        <f t="shared" si="240"/>
        <v>26.640000000000004</v>
      </c>
      <c r="P3113" s="8">
        <f>(E3113/L3113)</f>
        <v>70.10526315789474</v>
      </c>
      <c r="Q3113" t="str">
        <f t="shared" si="241"/>
        <v>theater</v>
      </c>
      <c r="R3113" t="str">
        <f t="shared" si="242"/>
        <v>spaces</v>
      </c>
      <c r="S3113" s="12">
        <f t="shared" si="243"/>
        <v>41885.595138888886</v>
      </c>
      <c r="T3113" s="12">
        <f t="shared" si="244"/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7">
        <f t="shared" si="240"/>
        <v>4.7363636363636363</v>
      </c>
      <c r="P3114" s="8">
        <f>(E3114/L3114)</f>
        <v>57.888888888888886</v>
      </c>
      <c r="Q3114" t="str">
        <f t="shared" si="241"/>
        <v>theater</v>
      </c>
      <c r="R3114" t="str">
        <f t="shared" si="242"/>
        <v>spaces</v>
      </c>
      <c r="S3114" s="12">
        <f t="shared" si="243"/>
        <v>42615.121921296297</v>
      </c>
      <c r="T3114" s="12">
        <f t="shared" si="244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7">
        <f t="shared" si="240"/>
        <v>4.2435339894712749</v>
      </c>
      <c r="P3115" s="8">
        <f>(E3115/L3115)</f>
        <v>125.27027027027027</v>
      </c>
      <c r="Q3115" t="str">
        <f t="shared" si="241"/>
        <v>theater</v>
      </c>
      <c r="R3115" t="str">
        <f t="shared" si="242"/>
        <v>spaces</v>
      </c>
      <c r="S3115" s="12">
        <f t="shared" si="243"/>
        <v>42081.731273148151</v>
      </c>
      <c r="T3115" s="12">
        <f t="shared" si="244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7">
        <f t="shared" si="240"/>
        <v>0</v>
      </c>
      <c r="P3116" s="8" t="e">
        <f>(E3116/L3116)</f>
        <v>#DIV/0!</v>
      </c>
      <c r="Q3116" t="str">
        <f t="shared" si="241"/>
        <v>theater</v>
      </c>
      <c r="R3116" t="str">
        <f t="shared" si="242"/>
        <v>spaces</v>
      </c>
      <c r="S3116" s="12">
        <f t="shared" si="243"/>
        <v>41843.632523148146</v>
      </c>
      <c r="T3116" s="12">
        <f t="shared" si="244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7">
        <f t="shared" si="240"/>
        <v>3</v>
      </c>
      <c r="P3117" s="8">
        <f>(E3117/L3117)</f>
        <v>300</v>
      </c>
      <c r="Q3117" t="str">
        <f t="shared" si="241"/>
        <v>theater</v>
      </c>
      <c r="R3117" t="str">
        <f t="shared" si="242"/>
        <v>spaces</v>
      </c>
      <c r="S3117" s="12">
        <f t="shared" si="243"/>
        <v>42496.447071759263</v>
      </c>
      <c r="T3117" s="12">
        <f t="shared" si="244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7">
        <f t="shared" si="240"/>
        <v>57.333333333333336</v>
      </c>
      <c r="P3118" s="8">
        <f>(E3118/L3118)</f>
        <v>43</v>
      </c>
      <c r="Q3118" t="str">
        <f t="shared" si="241"/>
        <v>theater</v>
      </c>
      <c r="R3118" t="str">
        <f t="shared" si="242"/>
        <v>spaces</v>
      </c>
      <c r="S3118" s="12">
        <f t="shared" si="243"/>
        <v>42081.515335648146</v>
      </c>
      <c r="T3118" s="12">
        <f t="shared" si="244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7">
        <f t="shared" si="240"/>
        <v>0.1</v>
      </c>
      <c r="P3119" s="8">
        <f>(E3119/L3119)</f>
        <v>1</v>
      </c>
      <c r="Q3119" t="str">
        <f t="shared" si="241"/>
        <v>theater</v>
      </c>
      <c r="R3119" t="str">
        <f t="shared" si="242"/>
        <v>spaces</v>
      </c>
      <c r="S3119" s="12">
        <f t="shared" si="243"/>
        <v>42509.374537037031</v>
      </c>
      <c r="T3119" s="12">
        <f t="shared" si="244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7">
        <f t="shared" si="240"/>
        <v>0.31</v>
      </c>
      <c r="P3120" s="8">
        <f>(E3120/L3120)</f>
        <v>775</v>
      </c>
      <c r="Q3120" t="str">
        <f t="shared" si="241"/>
        <v>theater</v>
      </c>
      <c r="R3120" t="str">
        <f t="shared" si="242"/>
        <v>spaces</v>
      </c>
      <c r="S3120" s="12">
        <f t="shared" si="243"/>
        <v>42534.649571759262</v>
      </c>
      <c r="T3120" s="12">
        <f t="shared" si="244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7">
        <f t="shared" si="240"/>
        <v>0.05</v>
      </c>
      <c r="P3121" s="8">
        <f>(E3121/L3121)</f>
        <v>5</v>
      </c>
      <c r="Q3121" t="str">
        <f t="shared" si="241"/>
        <v>theater</v>
      </c>
      <c r="R3121" t="str">
        <f t="shared" si="242"/>
        <v>spaces</v>
      </c>
      <c r="S3121" s="12">
        <f t="shared" si="243"/>
        <v>42060.04550925926</v>
      </c>
      <c r="T3121" s="12">
        <f t="shared" si="244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7">
        <f t="shared" si="240"/>
        <v>9.8461538461538465E-3</v>
      </c>
      <c r="P3122" s="8">
        <f>(E3122/L3122)</f>
        <v>12.8</v>
      </c>
      <c r="Q3122" t="str">
        <f t="shared" si="241"/>
        <v>theater</v>
      </c>
      <c r="R3122" t="str">
        <f t="shared" si="242"/>
        <v>spaces</v>
      </c>
      <c r="S3122" s="12">
        <f t="shared" si="243"/>
        <v>42435.942083333335</v>
      </c>
      <c r="T3122" s="12">
        <f t="shared" si="244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7">
        <f t="shared" si="240"/>
        <v>0.66666666666666674</v>
      </c>
      <c r="P3123" s="8">
        <f>(E3123/L3123)</f>
        <v>10</v>
      </c>
      <c r="Q3123" t="str">
        <f t="shared" si="241"/>
        <v>theater</v>
      </c>
      <c r="R3123" t="str">
        <f t="shared" si="242"/>
        <v>spaces</v>
      </c>
      <c r="S3123" s="12">
        <f t="shared" si="243"/>
        <v>41848.679803240739</v>
      </c>
      <c r="T3123" s="12">
        <f t="shared" si="244"/>
        <v>41908.679803240739</v>
      </c>
    </row>
    <row r="3124" spans="1:20" ht="15.75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7">
        <f t="shared" si="240"/>
        <v>58.291457286432156</v>
      </c>
      <c r="P3124" s="8">
        <f>(E3124/L3124)</f>
        <v>58</v>
      </c>
      <c r="Q3124" t="str">
        <f t="shared" si="241"/>
        <v>theater</v>
      </c>
      <c r="R3124" t="str">
        <f t="shared" si="242"/>
        <v>spaces</v>
      </c>
      <c r="S3124" s="12">
        <f t="shared" si="243"/>
        <v>42678.932083333333</v>
      </c>
      <c r="T3124" s="12">
        <f t="shared" si="244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7">
        <f t="shared" si="240"/>
        <v>68.153599999999997</v>
      </c>
      <c r="P3125" s="8">
        <f>(E3125/L3125)</f>
        <v>244.80459770114942</v>
      </c>
      <c r="Q3125" t="str">
        <f t="shared" si="241"/>
        <v>theater</v>
      </c>
      <c r="R3125" t="str">
        <f t="shared" si="242"/>
        <v>spaces</v>
      </c>
      <c r="S3125" s="12">
        <f t="shared" si="243"/>
        <v>42530.993032407408</v>
      </c>
      <c r="T3125" s="12">
        <f t="shared" si="244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7">
        <f t="shared" si="240"/>
        <v>3.2499999999999999E-3</v>
      </c>
      <c r="P3126" s="8">
        <f>(E3126/L3126)</f>
        <v>6.5</v>
      </c>
      <c r="Q3126" t="str">
        <f t="shared" si="241"/>
        <v>theater</v>
      </c>
      <c r="R3126" t="str">
        <f t="shared" si="242"/>
        <v>spaces</v>
      </c>
      <c r="S3126" s="12">
        <f t="shared" si="243"/>
        <v>41977.780104166668</v>
      </c>
      <c r="T3126" s="12">
        <f t="shared" si="244"/>
        <v>42037.780104166668</v>
      </c>
    </row>
    <row r="3127" spans="1:20" ht="15.75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7">
        <f t="shared" si="240"/>
        <v>0</v>
      </c>
      <c r="P3127" s="8" t="e">
        <f>(E3127/L3127)</f>
        <v>#DIV/0!</v>
      </c>
      <c r="Q3127" t="str">
        <f t="shared" si="241"/>
        <v>theater</v>
      </c>
      <c r="R3127" t="str">
        <f t="shared" si="242"/>
        <v>spaces</v>
      </c>
      <c r="S3127" s="12">
        <f t="shared" si="243"/>
        <v>42346.20685185185</v>
      </c>
      <c r="T3127" s="12">
        <f t="shared" si="244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7">
        <f t="shared" si="240"/>
        <v>4.16</v>
      </c>
      <c r="P3128" s="8">
        <f>(E3128/L3128)</f>
        <v>61.176470588235297</v>
      </c>
      <c r="Q3128" t="str">
        <f t="shared" si="241"/>
        <v>theater</v>
      </c>
      <c r="R3128" t="str">
        <f t="shared" si="242"/>
        <v>spaces</v>
      </c>
      <c r="S3128" s="12">
        <f t="shared" si="243"/>
        <v>42427.01807870371</v>
      </c>
      <c r="T3128" s="12">
        <f t="shared" si="244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7">
        <f t="shared" si="240"/>
        <v>0</v>
      </c>
      <c r="P3129" s="8" t="e">
        <f>(E3129/L3129)</f>
        <v>#DIV/0!</v>
      </c>
      <c r="Q3129" t="str">
        <f t="shared" si="241"/>
        <v>theater</v>
      </c>
      <c r="R3129" t="str">
        <f t="shared" si="242"/>
        <v>spaces</v>
      </c>
      <c r="S3129" s="12">
        <f t="shared" si="243"/>
        <v>42034.856817129628</v>
      </c>
      <c r="T3129" s="12">
        <f t="shared" si="244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7">
        <f t="shared" si="240"/>
        <v>108.60666666666667</v>
      </c>
      <c r="P3130" s="8">
        <f>(E3130/L3130)</f>
        <v>139.23931623931625</v>
      </c>
      <c r="Q3130" t="str">
        <f t="shared" si="241"/>
        <v>theater</v>
      </c>
      <c r="R3130" t="str">
        <f t="shared" si="242"/>
        <v>plays</v>
      </c>
      <c r="S3130" s="12">
        <f t="shared" si="243"/>
        <v>42780.825706018513</v>
      </c>
      <c r="T3130" s="12">
        <f t="shared" si="244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7">
        <f t="shared" si="240"/>
        <v>0.8</v>
      </c>
      <c r="P3131" s="8">
        <f>(E3131/L3131)</f>
        <v>10</v>
      </c>
      <c r="Q3131" t="str">
        <f t="shared" si="241"/>
        <v>theater</v>
      </c>
      <c r="R3131" t="str">
        <f t="shared" si="242"/>
        <v>plays</v>
      </c>
      <c r="S3131" s="12">
        <f t="shared" si="243"/>
        <v>42803.842812499999</v>
      </c>
      <c r="T3131" s="12">
        <f t="shared" si="244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7">
        <f t="shared" si="240"/>
        <v>3.75</v>
      </c>
      <c r="P3132" s="8">
        <f>(E3132/L3132)</f>
        <v>93.75</v>
      </c>
      <c r="Q3132" t="str">
        <f t="shared" si="241"/>
        <v>theater</v>
      </c>
      <c r="R3132" t="str">
        <f t="shared" si="242"/>
        <v>plays</v>
      </c>
      <c r="S3132" s="12">
        <f t="shared" si="243"/>
        <v>42808.640231481477</v>
      </c>
      <c r="T3132" s="12">
        <f t="shared" si="244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7">
        <f t="shared" si="240"/>
        <v>15.731707317073171</v>
      </c>
      <c r="P3133" s="8">
        <f>(E3133/L3133)</f>
        <v>53.75</v>
      </c>
      <c r="Q3133" t="str">
        <f t="shared" si="241"/>
        <v>theater</v>
      </c>
      <c r="R3133" t="str">
        <f t="shared" si="242"/>
        <v>plays</v>
      </c>
      <c r="S3133" s="12">
        <f t="shared" si="243"/>
        <v>42803.579224537039</v>
      </c>
      <c r="T3133" s="12">
        <f t="shared" si="244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7">
        <f t="shared" si="240"/>
        <v>3.3333333333333333E-2</v>
      </c>
      <c r="P3134" s="8">
        <f>(E3134/L3134)</f>
        <v>10</v>
      </c>
      <c r="Q3134" t="str">
        <f t="shared" si="241"/>
        <v>theater</v>
      </c>
      <c r="R3134" t="str">
        <f t="shared" si="242"/>
        <v>plays</v>
      </c>
      <c r="S3134" s="12">
        <f t="shared" si="243"/>
        <v>42786.350231481483</v>
      </c>
      <c r="T3134" s="12">
        <f t="shared" si="244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7">
        <f t="shared" si="240"/>
        <v>108</v>
      </c>
      <c r="P3135" s="8">
        <f>(E3135/L3135)</f>
        <v>33.75</v>
      </c>
      <c r="Q3135" t="str">
        <f t="shared" si="241"/>
        <v>theater</v>
      </c>
      <c r="R3135" t="str">
        <f t="shared" si="242"/>
        <v>plays</v>
      </c>
      <c r="S3135" s="12">
        <f t="shared" si="243"/>
        <v>42788.565208333333</v>
      </c>
      <c r="T3135" s="12">
        <f t="shared" si="244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7">
        <f t="shared" si="240"/>
        <v>22.5</v>
      </c>
      <c r="P3136" s="8">
        <f>(E3136/L3136)</f>
        <v>18.75</v>
      </c>
      <c r="Q3136" t="str">
        <f t="shared" si="241"/>
        <v>theater</v>
      </c>
      <c r="R3136" t="str">
        <f t="shared" si="242"/>
        <v>plays</v>
      </c>
      <c r="S3136" s="12">
        <f t="shared" si="243"/>
        <v>42800.720127314817</v>
      </c>
      <c r="T3136" s="12">
        <f t="shared" si="244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7">
        <f t="shared" si="240"/>
        <v>20.849420849420849</v>
      </c>
      <c r="P3137" s="8">
        <f>(E3137/L3137)</f>
        <v>23.142857142857142</v>
      </c>
      <c r="Q3137" t="str">
        <f t="shared" si="241"/>
        <v>theater</v>
      </c>
      <c r="R3137" t="str">
        <f t="shared" si="242"/>
        <v>plays</v>
      </c>
      <c r="S3137" s="12">
        <f t="shared" si="243"/>
        <v>42807.151863425926</v>
      </c>
      <c r="T3137" s="12">
        <f t="shared" si="244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7">
        <f t="shared" si="240"/>
        <v>127.8</v>
      </c>
      <c r="P3138" s="8">
        <f>(E3138/L3138)</f>
        <v>29.045454545454547</v>
      </c>
      <c r="Q3138" t="str">
        <f t="shared" si="241"/>
        <v>theater</v>
      </c>
      <c r="R3138" t="str">
        <f t="shared" si="242"/>
        <v>plays</v>
      </c>
      <c r="S3138" s="12">
        <f t="shared" si="243"/>
        <v>42789.462430555555</v>
      </c>
      <c r="T3138" s="12">
        <f t="shared" si="244"/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7">
        <f t="shared" ref="O3139:O3202" si="245">((E3139/D3139)*100)</f>
        <v>3.3333333333333335</v>
      </c>
      <c r="P3139" s="8">
        <f>(E3139/L3139)</f>
        <v>50</v>
      </c>
      <c r="Q3139" t="str">
        <f t="shared" ref="Q3139:Q3202" si="246">LEFT(N3139,FIND("/",N3139)-1)</f>
        <v>theater</v>
      </c>
      <c r="R3139" t="str">
        <f t="shared" ref="R3139:R3202" si="247">RIGHT(N3139,LEN(N3139)-FIND("/",N3139))</f>
        <v>plays</v>
      </c>
      <c r="S3139" s="12">
        <f t="shared" ref="S3139:S3202" si="248">(((J3139/60)/60)/24)+DATE(1970,1,1)</f>
        <v>42807.885057870371</v>
      </c>
      <c r="T3139" s="12">
        <f t="shared" ref="T3139:T3202" si="249">(((I3139/60)/60)/24)+DATE(1970,1,1)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7">
        <f t="shared" si="245"/>
        <v>0</v>
      </c>
      <c r="P3140" s="8" t="e">
        <f>(E3140/L3140)</f>
        <v>#DIV/0!</v>
      </c>
      <c r="Q3140" t="str">
        <f t="shared" si="246"/>
        <v>theater</v>
      </c>
      <c r="R3140" t="str">
        <f t="shared" si="247"/>
        <v>plays</v>
      </c>
      <c r="S3140" s="12">
        <f t="shared" si="248"/>
        <v>42809.645914351851</v>
      </c>
      <c r="T3140" s="12">
        <f t="shared" si="249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7">
        <f t="shared" si="245"/>
        <v>5.4</v>
      </c>
      <c r="P3141" s="8">
        <f>(E3141/L3141)</f>
        <v>450</v>
      </c>
      <c r="Q3141" t="str">
        <f t="shared" si="246"/>
        <v>theater</v>
      </c>
      <c r="R3141" t="str">
        <f t="shared" si="247"/>
        <v>plays</v>
      </c>
      <c r="S3141" s="12">
        <f t="shared" si="248"/>
        <v>42785.270370370374</v>
      </c>
      <c r="T3141" s="12">
        <f t="shared" si="249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7">
        <f t="shared" si="245"/>
        <v>0.96</v>
      </c>
      <c r="P3142" s="8">
        <f>(E3142/L3142)</f>
        <v>24</v>
      </c>
      <c r="Q3142" t="str">
        <f t="shared" si="246"/>
        <v>theater</v>
      </c>
      <c r="R3142" t="str">
        <f t="shared" si="247"/>
        <v>plays</v>
      </c>
      <c r="S3142" s="12">
        <f t="shared" si="248"/>
        <v>42802.718784722223</v>
      </c>
      <c r="T3142" s="12">
        <f t="shared" si="249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7">
        <f t="shared" si="245"/>
        <v>51.6</v>
      </c>
      <c r="P3143" s="8">
        <f>(E3143/L3143)</f>
        <v>32.25</v>
      </c>
      <c r="Q3143" t="str">
        <f t="shared" si="246"/>
        <v>theater</v>
      </c>
      <c r="R3143" t="str">
        <f t="shared" si="247"/>
        <v>plays</v>
      </c>
      <c r="S3143" s="12">
        <f t="shared" si="248"/>
        <v>42800.753333333334</v>
      </c>
      <c r="T3143" s="12">
        <f t="shared" si="249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7">
        <f t="shared" si="245"/>
        <v>1.6363636363636365</v>
      </c>
      <c r="P3144" s="8">
        <f>(E3144/L3144)</f>
        <v>15</v>
      </c>
      <c r="Q3144" t="str">
        <f t="shared" si="246"/>
        <v>theater</v>
      </c>
      <c r="R3144" t="str">
        <f t="shared" si="247"/>
        <v>plays</v>
      </c>
      <c r="S3144" s="12">
        <f t="shared" si="248"/>
        <v>42783.513182870374</v>
      </c>
      <c r="T3144" s="12">
        <f t="shared" si="249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7">
        <f t="shared" si="245"/>
        <v>0</v>
      </c>
      <c r="P3145" s="8" t="e">
        <f>(E3145/L3145)</f>
        <v>#DIV/0!</v>
      </c>
      <c r="Q3145" t="str">
        <f t="shared" si="246"/>
        <v>theater</v>
      </c>
      <c r="R3145" t="str">
        <f t="shared" si="247"/>
        <v>plays</v>
      </c>
      <c r="S3145" s="12">
        <f t="shared" si="248"/>
        <v>42808.358287037037</v>
      </c>
      <c r="T3145" s="12">
        <f t="shared" si="249"/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7">
        <f t="shared" si="245"/>
        <v>75.400000000000006</v>
      </c>
      <c r="P3146" s="8">
        <f>(E3146/L3146)</f>
        <v>251.33333333333334</v>
      </c>
      <c r="Q3146" t="str">
        <f t="shared" si="246"/>
        <v>theater</v>
      </c>
      <c r="R3146" t="str">
        <f t="shared" si="247"/>
        <v>plays</v>
      </c>
      <c r="S3146" s="12">
        <f t="shared" si="248"/>
        <v>42796.538275462968</v>
      </c>
      <c r="T3146" s="12">
        <f t="shared" si="249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7">
        <f t="shared" si="245"/>
        <v>0</v>
      </c>
      <c r="P3147" s="8" t="e">
        <f>(E3147/L3147)</f>
        <v>#DIV/0!</v>
      </c>
      <c r="Q3147" t="str">
        <f t="shared" si="246"/>
        <v>theater</v>
      </c>
      <c r="R3147" t="str">
        <f t="shared" si="247"/>
        <v>plays</v>
      </c>
      <c r="S3147" s="12">
        <f t="shared" si="248"/>
        <v>42762.040902777779</v>
      </c>
      <c r="T3147" s="12">
        <f t="shared" si="249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7">
        <f t="shared" si="245"/>
        <v>10.5</v>
      </c>
      <c r="P3148" s="8">
        <f>(E3148/L3148)</f>
        <v>437.5</v>
      </c>
      <c r="Q3148" t="str">
        <f t="shared" si="246"/>
        <v>theater</v>
      </c>
      <c r="R3148" t="str">
        <f t="shared" si="247"/>
        <v>plays</v>
      </c>
      <c r="S3148" s="12">
        <f t="shared" si="248"/>
        <v>42796.682476851856</v>
      </c>
      <c r="T3148" s="12">
        <f t="shared" si="249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7">
        <f t="shared" si="245"/>
        <v>117.52499999999999</v>
      </c>
      <c r="P3149" s="8">
        <f>(E3149/L3149)</f>
        <v>110.35211267605634</v>
      </c>
      <c r="Q3149" t="str">
        <f t="shared" si="246"/>
        <v>theater</v>
      </c>
      <c r="R3149" t="str">
        <f t="shared" si="247"/>
        <v>plays</v>
      </c>
      <c r="S3149" s="12">
        <f t="shared" si="248"/>
        <v>41909.969386574077</v>
      </c>
      <c r="T3149" s="12">
        <f t="shared" si="249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7">
        <f t="shared" si="245"/>
        <v>131.16666666666669</v>
      </c>
      <c r="P3150" s="8">
        <f>(E3150/L3150)</f>
        <v>41.421052631578945</v>
      </c>
      <c r="Q3150" t="str">
        <f t="shared" si="246"/>
        <v>theater</v>
      </c>
      <c r="R3150" t="str">
        <f t="shared" si="247"/>
        <v>plays</v>
      </c>
      <c r="S3150" s="12">
        <f t="shared" si="248"/>
        <v>41891.665324074071</v>
      </c>
      <c r="T3150" s="12">
        <f t="shared" si="249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7">
        <f t="shared" si="245"/>
        <v>104</v>
      </c>
      <c r="P3151" s="8">
        <f>(E3151/L3151)</f>
        <v>52</v>
      </c>
      <c r="Q3151" t="str">
        <f t="shared" si="246"/>
        <v>theater</v>
      </c>
      <c r="R3151" t="str">
        <f t="shared" si="247"/>
        <v>plays</v>
      </c>
      <c r="S3151" s="12">
        <f t="shared" si="248"/>
        <v>41226.017361111109</v>
      </c>
      <c r="T3151" s="12">
        <f t="shared" si="249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7">
        <f t="shared" si="245"/>
        <v>101</v>
      </c>
      <c r="P3152" s="8">
        <f>(E3152/L3152)</f>
        <v>33.990384615384613</v>
      </c>
      <c r="Q3152" t="str">
        <f t="shared" si="246"/>
        <v>theater</v>
      </c>
      <c r="R3152" t="str">
        <f t="shared" si="247"/>
        <v>plays</v>
      </c>
      <c r="S3152" s="12">
        <f t="shared" si="248"/>
        <v>40478.263923611114</v>
      </c>
      <c r="T3152" s="12">
        <f t="shared" si="249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7">
        <f t="shared" si="245"/>
        <v>100.4</v>
      </c>
      <c r="P3153" s="8">
        <f>(E3153/L3153)</f>
        <v>103.35294117647059</v>
      </c>
      <c r="Q3153" t="str">
        <f t="shared" si="246"/>
        <v>theater</v>
      </c>
      <c r="R3153" t="str">
        <f t="shared" si="247"/>
        <v>plays</v>
      </c>
      <c r="S3153" s="12">
        <f t="shared" si="248"/>
        <v>41862.83997685185</v>
      </c>
      <c r="T3153" s="12">
        <f t="shared" si="249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7">
        <f t="shared" si="245"/>
        <v>105.95454545454545</v>
      </c>
      <c r="P3154" s="8">
        <f>(E3154/L3154)</f>
        <v>34.791044776119406</v>
      </c>
      <c r="Q3154" t="str">
        <f t="shared" si="246"/>
        <v>theater</v>
      </c>
      <c r="R3154" t="str">
        <f t="shared" si="247"/>
        <v>plays</v>
      </c>
      <c r="S3154" s="12">
        <f t="shared" si="248"/>
        <v>41550.867673611108</v>
      </c>
      <c r="T3154" s="12">
        <f t="shared" si="249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7">
        <f t="shared" si="245"/>
        <v>335.58333333333337</v>
      </c>
      <c r="P3155" s="8">
        <f>(E3155/L3155)</f>
        <v>41.773858921161825</v>
      </c>
      <c r="Q3155" t="str">
        <f t="shared" si="246"/>
        <v>theater</v>
      </c>
      <c r="R3155" t="str">
        <f t="shared" si="247"/>
        <v>plays</v>
      </c>
      <c r="S3155" s="12">
        <f t="shared" si="248"/>
        <v>40633.154363425929</v>
      </c>
      <c r="T3155" s="12">
        <f t="shared" si="249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">
        <f t="shared" si="245"/>
        <v>112.92857142857142</v>
      </c>
      <c r="P3156" s="8">
        <f>(E3156/L3156)</f>
        <v>64.268292682926827</v>
      </c>
      <c r="Q3156" t="str">
        <f t="shared" si="246"/>
        <v>theater</v>
      </c>
      <c r="R3156" t="str">
        <f t="shared" si="247"/>
        <v>plays</v>
      </c>
      <c r="S3156" s="12">
        <f t="shared" si="248"/>
        <v>40970.875671296293</v>
      </c>
      <c r="T3156" s="12">
        <f t="shared" si="249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7">
        <f t="shared" si="245"/>
        <v>188.50460000000001</v>
      </c>
      <c r="P3157" s="8">
        <f>(E3157/L3157)</f>
        <v>31.209370860927152</v>
      </c>
      <c r="Q3157" t="str">
        <f t="shared" si="246"/>
        <v>theater</v>
      </c>
      <c r="R3157" t="str">
        <f t="shared" si="247"/>
        <v>plays</v>
      </c>
      <c r="S3157" s="12">
        <f t="shared" si="248"/>
        <v>41233.499131944445</v>
      </c>
      <c r="T3157" s="12">
        <f t="shared" si="249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7">
        <f t="shared" si="245"/>
        <v>101.81818181818181</v>
      </c>
      <c r="P3158" s="8">
        <f>(E3158/L3158)</f>
        <v>62.921348314606739</v>
      </c>
      <c r="Q3158" t="str">
        <f t="shared" si="246"/>
        <v>theater</v>
      </c>
      <c r="R3158" t="str">
        <f t="shared" si="247"/>
        <v>plays</v>
      </c>
      <c r="S3158" s="12">
        <f t="shared" si="248"/>
        <v>41026.953055555554</v>
      </c>
      <c r="T3158" s="12">
        <f t="shared" si="249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7">
        <f t="shared" si="245"/>
        <v>101</v>
      </c>
      <c r="P3159" s="8">
        <f>(E3159/L3159)</f>
        <v>98.536585365853654</v>
      </c>
      <c r="Q3159" t="str">
        <f t="shared" si="246"/>
        <v>theater</v>
      </c>
      <c r="R3159" t="str">
        <f t="shared" si="247"/>
        <v>plays</v>
      </c>
      <c r="S3159" s="12">
        <f t="shared" si="248"/>
        <v>41829.788252314815</v>
      </c>
      <c r="T3159" s="12">
        <f t="shared" si="249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7">
        <f t="shared" si="245"/>
        <v>113.99999999999999</v>
      </c>
      <c r="P3160" s="8">
        <f>(E3160/L3160)</f>
        <v>82.608695652173907</v>
      </c>
      <c r="Q3160" t="str">
        <f t="shared" si="246"/>
        <v>theater</v>
      </c>
      <c r="R3160" t="str">
        <f t="shared" si="247"/>
        <v>plays</v>
      </c>
      <c r="S3160" s="12">
        <f t="shared" si="248"/>
        <v>41447.839722222219</v>
      </c>
      <c r="T3160" s="12">
        <f t="shared" si="249"/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7">
        <f t="shared" si="245"/>
        <v>133.48133333333334</v>
      </c>
      <c r="P3161" s="8">
        <f>(E3161/L3161)</f>
        <v>38.504230769230773</v>
      </c>
      <c r="Q3161" t="str">
        <f t="shared" si="246"/>
        <v>theater</v>
      </c>
      <c r="R3161" t="str">
        <f t="shared" si="247"/>
        <v>plays</v>
      </c>
      <c r="S3161" s="12">
        <f t="shared" si="248"/>
        <v>40884.066678240742</v>
      </c>
      <c r="T3161" s="12">
        <f t="shared" si="249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7">
        <f t="shared" si="245"/>
        <v>101.53333333333335</v>
      </c>
      <c r="P3162" s="8">
        <f>(E3162/L3162)</f>
        <v>80.15789473684211</v>
      </c>
      <c r="Q3162" t="str">
        <f t="shared" si="246"/>
        <v>theater</v>
      </c>
      <c r="R3162" t="str">
        <f t="shared" si="247"/>
        <v>plays</v>
      </c>
      <c r="S3162" s="12">
        <f t="shared" si="248"/>
        <v>41841.26489583333</v>
      </c>
      <c r="T3162" s="12">
        <f t="shared" si="249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7">
        <f t="shared" si="245"/>
        <v>105.1</v>
      </c>
      <c r="P3163" s="8">
        <f>(E3163/L3163)</f>
        <v>28.405405405405407</v>
      </c>
      <c r="Q3163" t="str">
        <f t="shared" si="246"/>
        <v>theater</v>
      </c>
      <c r="R3163" t="str">
        <f t="shared" si="247"/>
        <v>plays</v>
      </c>
      <c r="S3163" s="12">
        <f t="shared" si="248"/>
        <v>41897.536134259259</v>
      </c>
      <c r="T3163" s="12">
        <f t="shared" si="249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7">
        <f t="shared" si="245"/>
        <v>127.15</v>
      </c>
      <c r="P3164" s="8">
        <f>(E3164/L3164)</f>
        <v>80.730158730158735</v>
      </c>
      <c r="Q3164" t="str">
        <f t="shared" si="246"/>
        <v>theater</v>
      </c>
      <c r="R3164" t="str">
        <f t="shared" si="247"/>
        <v>plays</v>
      </c>
      <c r="S3164" s="12">
        <f t="shared" si="248"/>
        <v>41799.685902777775</v>
      </c>
      <c r="T3164" s="12">
        <f t="shared" si="249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7">
        <f t="shared" si="245"/>
        <v>111.15384615384616</v>
      </c>
      <c r="P3165" s="8">
        <f>(E3165/L3165)</f>
        <v>200.69444444444446</v>
      </c>
      <c r="Q3165" t="str">
        <f t="shared" si="246"/>
        <v>theater</v>
      </c>
      <c r="R3165" t="str">
        <f t="shared" si="247"/>
        <v>plays</v>
      </c>
      <c r="S3165" s="12">
        <f t="shared" si="248"/>
        <v>41775.753761574073</v>
      </c>
      <c r="T3165" s="12">
        <f t="shared" si="249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7">
        <f t="shared" si="245"/>
        <v>106.76</v>
      </c>
      <c r="P3166" s="8">
        <f>(E3166/L3166)</f>
        <v>37.591549295774648</v>
      </c>
      <c r="Q3166" t="str">
        <f t="shared" si="246"/>
        <v>theater</v>
      </c>
      <c r="R3166" t="str">
        <f t="shared" si="247"/>
        <v>plays</v>
      </c>
      <c r="S3166" s="12">
        <f t="shared" si="248"/>
        <v>41766.80572916667</v>
      </c>
      <c r="T3166" s="12">
        <f t="shared" si="249"/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7">
        <f t="shared" si="245"/>
        <v>162.66666666666666</v>
      </c>
      <c r="P3167" s="8">
        <f>(E3167/L3167)</f>
        <v>58.095238095238095</v>
      </c>
      <c r="Q3167" t="str">
        <f t="shared" si="246"/>
        <v>theater</v>
      </c>
      <c r="R3167" t="str">
        <f t="shared" si="247"/>
        <v>plays</v>
      </c>
      <c r="S3167" s="12">
        <f t="shared" si="248"/>
        <v>40644.159259259257</v>
      </c>
      <c r="T3167" s="12">
        <f t="shared" si="249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7">
        <f t="shared" si="245"/>
        <v>160.22808571428573</v>
      </c>
      <c r="P3168" s="8">
        <f>(E3168/L3168)</f>
        <v>60.300892473118282</v>
      </c>
      <c r="Q3168" t="str">
        <f t="shared" si="246"/>
        <v>theater</v>
      </c>
      <c r="R3168" t="str">
        <f t="shared" si="247"/>
        <v>plays</v>
      </c>
      <c r="S3168" s="12">
        <f t="shared" si="248"/>
        <v>41940.69158564815</v>
      </c>
      <c r="T3168" s="12">
        <f t="shared" si="249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7">
        <f t="shared" si="245"/>
        <v>116.16666666666666</v>
      </c>
      <c r="P3169" s="8">
        <f>(E3169/L3169)</f>
        <v>63.363636363636367</v>
      </c>
      <c r="Q3169" t="str">
        <f t="shared" si="246"/>
        <v>theater</v>
      </c>
      <c r="R3169" t="str">
        <f t="shared" si="247"/>
        <v>plays</v>
      </c>
      <c r="S3169" s="12">
        <f t="shared" si="248"/>
        <v>41839.175706018519</v>
      </c>
      <c r="T3169" s="12">
        <f t="shared" si="249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7">
        <f t="shared" si="245"/>
        <v>124.2</v>
      </c>
      <c r="P3170" s="8">
        <f>(E3170/L3170)</f>
        <v>50.901639344262293</v>
      </c>
      <c r="Q3170" t="str">
        <f t="shared" si="246"/>
        <v>theater</v>
      </c>
      <c r="R3170" t="str">
        <f t="shared" si="247"/>
        <v>plays</v>
      </c>
      <c r="S3170" s="12">
        <f t="shared" si="248"/>
        <v>41772.105937500004</v>
      </c>
      <c r="T3170" s="12">
        <f t="shared" si="249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7">
        <f t="shared" si="245"/>
        <v>103.01249999999999</v>
      </c>
      <c r="P3171" s="8">
        <f>(E3171/L3171)</f>
        <v>100.5</v>
      </c>
      <c r="Q3171" t="str">
        <f t="shared" si="246"/>
        <v>theater</v>
      </c>
      <c r="R3171" t="str">
        <f t="shared" si="247"/>
        <v>plays</v>
      </c>
      <c r="S3171" s="12">
        <f t="shared" si="248"/>
        <v>41591.737974537034</v>
      </c>
      <c r="T3171" s="12">
        <f t="shared" si="249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7">
        <f t="shared" si="245"/>
        <v>112.25</v>
      </c>
      <c r="P3172" s="8">
        <f>(E3172/L3172)</f>
        <v>31.619718309859156</v>
      </c>
      <c r="Q3172" t="str">
        <f t="shared" si="246"/>
        <v>theater</v>
      </c>
      <c r="R3172" t="str">
        <f t="shared" si="247"/>
        <v>plays</v>
      </c>
      <c r="S3172" s="12">
        <f t="shared" si="248"/>
        <v>41789.080370370371</v>
      </c>
      <c r="T3172" s="12">
        <f t="shared" si="249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7">
        <f t="shared" si="245"/>
        <v>108.8142857142857</v>
      </c>
      <c r="P3173" s="8">
        <f>(E3173/L3173)</f>
        <v>65.102564102564102</v>
      </c>
      <c r="Q3173" t="str">
        <f t="shared" si="246"/>
        <v>theater</v>
      </c>
      <c r="R3173" t="str">
        <f t="shared" si="247"/>
        <v>plays</v>
      </c>
      <c r="S3173" s="12">
        <f t="shared" si="248"/>
        <v>42466.608310185184</v>
      </c>
      <c r="T3173" s="12">
        <f t="shared" si="249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">
        <f t="shared" si="245"/>
        <v>114.99999999999999</v>
      </c>
      <c r="P3174" s="8">
        <f>(E3174/L3174)</f>
        <v>79.310344827586206</v>
      </c>
      <c r="Q3174" t="str">
        <f t="shared" si="246"/>
        <v>theater</v>
      </c>
      <c r="R3174" t="str">
        <f t="shared" si="247"/>
        <v>plays</v>
      </c>
      <c r="S3174" s="12">
        <f t="shared" si="248"/>
        <v>40923.729953703703</v>
      </c>
      <c r="T3174" s="12">
        <f t="shared" si="249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7">
        <f t="shared" si="245"/>
        <v>103</v>
      </c>
      <c r="P3175" s="8">
        <f>(E3175/L3175)</f>
        <v>139.18918918918919</v>
      </c>
      <c r="Q3175" t="str">
        <f t="shared" si="246"/>
        <v>theater</v>
      </c>
      <c r="R3175" t="str">
        <f t="shared" si="247"/>
        <v>plays</v>
      </c>
      <c r="S3175" s="12">
        <f t="shared" si="248"/>
        <v>41878.878379629627</v>
      </c>
      <c r="T3175" s="12">
        <f t="shared" si="249"/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7">
        <f t="shared" si="245"/>
        <v>101.13333333333334</v>
      </c>
      <c r="P3176" s="8">
        <f>(E3176/L3176)</f>
        <v>131.91304347826087</v>
      </c>
      <c r="Q3176" t="str">
        <f t="shared" si="246"/>
        <v>theater</v>
      </c>
      <c r="R3176" t="str">
        <f t="shared" si="247"/>
        <v>plays</v>
      </c>
      <c r="S3176" s="12">
        <f t="shared" si="248"/>
        <v>41862.864675925928</v>
      </c>
      <c r="T3176" s="12">
        <f t="shared" si="249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7">
        <f t="shared" si="245"/>
        <v>109.55999999999999</v>
      </c>
      <c r="P3177" s="8">
        <f>(E3177/L3177)</f>
        <v>91.3</v>
      </c>
      <c r="Q3177" t="str">
        <f t="shared" si="246"/>
        <v>theater</v>
      </c>
      <c r="R3177" t="str">
        <f t="shared" si="247"/>
        <v>plays</v>
      </c>
      <c r="S3177" s="12">
        <f t="shared" si="248"/>
        <v>40531.886886574073</v>
      </c>
      <c r="T3177" s="12">
        <f t="shared" si="249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">
        <f t="shared" si="245"/>
        <v>114.8421052631579</v>
      </c>
      <c r="P3178" s="8">
        <f>(E3178/L3178)</f>
        <v>39.672727272727272</v>
      </c>
      <c r="Q3178" t="str">
        <f t="shared" si="246"/>
        <v>theater</v>
      </c>
      <c r="R3178" t="str">
        <f t="shared" si="247"/>
        <v>plays</v>
      </c>
      <c r="S3178" s="12">
        <f t="shared" si="248"/>
        <v>41477.930914351848</v>
      </c>
      <c r="T3178" s="12">
        <f t="shared" si="249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7">
        <f t="shared" si="245"/>
        <v>117.39999999999999</v>
      </c>
      <c r="P3179" s="8">
        <f>(E3179/L3179)</f>
        <v>57.549019607843135</v>
      </c>
      <c r="Q3179" t="str">
        <f t="shared" si="246"/>
        <v>theater</v>
      </c>
      <c r="R3179" t="str">
        <f t="shared" si="247"/>
        <v>plays</v>
      </c>
      <c r="S3179" s="12">
        <f t="shared" si="248"/>
        <v>41781.666770833333</v>
      </c>
      <c r="T3179" s="12">
        <f t="shared" si="249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7">
        <f t="shared" si="245"/>
        <v>171.73333333333335</v>
      </c>
      <c r="P3180" s="8">
        <f>(E3180/L3180)</f>
        <v>33.025641025641029</v>
      </c>
      <c r="Q3180" t="str">
        <f t="shared" si="246"/>
        <v>theater</v>
      </c>
      <c r="R3180" t="str">
        <f t="shared" si="247"/>
        <v>plays</v>
      </c>
      <c r="S3180" s="12">
        <f t="shared" si="248"/>
        <v>41806.605034722219</v>
      </c>
      <c r="T3180" s="12">
        <f t="shared" si="249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7">
        <f t="shared" si="245"/>
        <v>114.16238095238094</v>
      </c>
      <c r="P3181" s="8">
        <f>(E3181/L3181)</f>
        <v>77.335806451612896</v>
      </c>
      <c r="Q3181" t="str">
        <f t="shared" si="246"/>
        <v>theater</v>
      </c>
      <c r="R3181" t="str">
        <f t="shared" si="247"/>
        <v>plays</v>
      </c>
      <c r="S3181" s="12">
        <f t="shared" si="248"/>
        <v>41375.702210648145</v>
      </c>
      <c r="T3181" s="12">
        <f t="shared" si="249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7">
        <f t="shared" si="245"/>
        <v>119.75</v>
      </c>
      <c r="P3182" s="8">
        <f>(E3182/L3182)</f>
        <v>31.933333333333334</v>
      </c>
      <c r="Q3182" t="str">
        <f t="shared" si="246"/>
        <v>theater</v>
      </c>
      <c r="R3182" t="str">
        <f t="shared" si="247"/>
        <v>plays</v>
      </c>
      <c r="S3182" s="12">
        <f t="shared" si="248"/>
        <v>41780.412604166668</v>
      </c>
      <c r="T3182" s="12">
        <f t="shared" si="249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7">
        <f t="shared" si="245"/>
        <v>109.00000000000001</v>
      </c>
      <c r="P3183" s="8">
        <f>(E3183/L3183)</f>
        <v>36.333333333333336</v>
      </c>
      <c r="Q3183" t="str">
        <f t="shared" si="246"/>
        <v>theater</v>
      </c>
      <c r="R3183" t="str">
        <f t="shared" si="247"/>
        <v>plays</v>
      </c>
      <c r="S3183" s="12">
        <f t="shared" si="248"/>
        <v>41779.310034722221</v>
      </c>
      <c r="T3183" s="12">
        <f t="shared" si="249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7">
        <f t="shared" si="245"/>
        <v>100.88571428571429</v>
      </c>
      <c r="P3184" s="8">
        <f>(E3184/L3184)</f>
        <v>46.768211920529801</v>
      </c>
      <c r="Q3184" t="str">
        <f t="shared" si="246"/>
        <v>theater</v>
      </c>
      <c r="R3184" t="str">
        <f t="shared" si="247"/>
        <v>plays</v>
      </c>
      <c r="S3184" s="12">
        <f t="shared" si="248"/>
        <v>40883.949317129627</v>
      </c>
      <c r="T3184" s="12">
        <f t="shared" si="249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7">
        <f t="shared" si="245"/>
        <v>109.00000000000001</v>
      </c>
      <c r="P3185" s="8">
        <f>(E3185/L3185)</f>
        <v>40.073529411764703</v>
      </c>
      <c r="Q3185" t="str">
        <f t="shared" si="246"/>
        <v>theater</v>
      </c>
      <c r="R3185" t="str">
        <f t="shared" si="247"/>
        <v>plays</v>
      </c>
      <c r="S3185" s="12">
        <f t="shared" si="248"/>
        <v>41491.79478009259</v>
      </c>
      <c r="T3185" s="12">
        <f t="shared" si="249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">
        <f t="shared" si="245"/>
        <v>107.20930232558139</v>
      </c>
      <c r="P3186" s="8">
        <f>(E3186/L3186)</f>
        <v>100.21739130434783</v>
      </c>
      <c r="Q3186" t="str">
        <f t="shared" si="246"/>
        <v>theater</v>
      </c>
      <c r="R3186" t="str">
        <f t="shared" si="247"/>
        <v>plays</v>
      </c>
      <c r="S3186" s="12">
        <f t="shared" si="248"/>
        <v>41791.993414351848</v>
      </c>
      <c r="T3186" s="12">
        <f t="shared" si="249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7">
        <f t="shared" si="245"/>
        <v>100</v>
      </c>
      <c r="P3187" s="8">
        <f>(E3187/L3187)</f>
        <v>41.666666666666664</v>
      </c>
      <c r="Q3187" t="str">
        <f t="shared" si="246"/>
        <v>theater</v>
      </c>
      <c r="R3187" t="str">
        <f t="shared" si="247"/>
        <v>plays</v>
      </c>
      <c r="S3187" s="12">
        <f t="shared" si="248"/>
        <v>41829.977326388893</v>
      </c>
      <c r="T3187" s="12">
        <f t="shared" si="249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">
        <f t="shared" si="245"/>
        <v>102.18750000000001</v>
      </c>
      <c r="P3188" s="8">
        <f>(E3188/L3188)</f>
        <v>46.714285714285715</v>
      </c>
      <c r="Q3188" t="str">
        <f t="shared" si="246"/>
        <v>theater</v>
      </c>
      <c r="R3188" t="str">
        <f t="shared" si="247"/>
        <v>plays</v>
      </c>
      <c r="S3188" s="12">
        <f t="shared" si="248"/>
        <v>41868.924050925925</v>
      </c>
      <c r="T3188" s="12">
        <f t="shared" si="249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7">
        <f t="shared" si="245"/>
        <v>116.29333333333334</v>
      </c>
      <c r="P3189" s="8">
        <f>(E3189/L3189)</f>
        <v>71.491803278688522</v>
      </c>
      <c r="Q3189" t="str">
        <f t="shared" si="246"/>
        <v>theater</v>
      </c>
      <c r="R3189" t="str">
        <f t="shared" si="247"/>
        <v>plays</v>
      </c>
      <c r="S3189" s="12">
        <f t="shared" si="248"/>
        <v>41835.666354166664</v>
      </c>
      <c r="T3189" s="12">
        <f t="shared" si="249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7">
        <f t="shared" si="245"/>
        <v>65</v>
      </c>
      <c r="P3190" s="8">
        <f>(E3190/L3190)</f>
        <v>14.444444444444445</v>
      </c>
      <c r="Q3190" t="str">
        <f t="shared" si="246"/>
        <v>theater</v>
      </c>
      <c r="R3190" t="str">
        <f t="shared" si="247"/>
        <v>musical</v>
      </c>
      <c r="S3190" s="12">
        <f t="shared" si="248"/>
        <v>42144.415532407409</v>
      </c>
      <c r="T3190" s="12">
        <f t="shared" si="249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7">
        <f t="shared" si="245"/>
        <v>12.327272727272726</v>
      </c>
      <c r="P3191" s="8">
        <f>(E3191/L3191)</f>
        <v>356.84210526315792</v>
      </c>
      <c r="Q3191" t="str">
        <f t="shared" si="246"/>
        <v>theater</v>
      </c>
      <c r="R3191" t="str">
        <f t="shared" si="247"/>
        <v>musical</v>
      </c>
      <c r="S3191" s="12">
        <f t="shared" si="248"/>
        <v>42118.346435185187</v>
      </c>
      <c r="T3191" s="12">
        <f t="shared" si="249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7">
        <f t="shared" si="245"/>
        <v>0</v>
      </c>
      <c r="P3192" s="8" t="e">
        <f>(E3192/L3192)</f>
        <v>#DIV/0!</v>
      </c>
      <c r="Q3192" t="str">
        <f t="shared" si="246"/>
        <v>theater</v>
      </c>
      <c r="R3192" t="str">
        <f t="shared" si="247"/>
        <v>musical</v>
      </c>
      <c r="S3192" s="12">
        <f t="shared" si="248"/>
        <v>42683.151331018518</v>
      </c>
      <c r="T3192" s="12">
        <f t="shared" si="249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7">
        <f t="shared" si="245"/>
        <v>4.0266666666666664</v>
      </c>
      <c r="P3193" s="8">
        <f>(E3193/L3193)</f>
        <v>37.75</v>
      </c>
      <c r="Q3193" t="str">
        <f t="shared" si="246"/>
        <v>theater</v>
      </c>
      <c r="R3193" t="str">
        <f t="shared" si="247"/>
        <v>musical</v>
      </c>
      <c r="S3193" s="12">
        <f t="shared" si="248"/>
        <v>42538.755428240736</v>
      </c>
      <c r="T3193" s="12">
        <f t="shared" si="249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7">
        <f t="shared" si="245"/>
        <v>1.02</v>
      </c>
      <c r="P3194" s="8">
        <f>(E3194/L3194)</f>
        <v>12.75</v>
      </c>
      <c r="Q3194" t="str">
        <f t="shared" si="246"/>
        <v>theater</v>
      </c>
      <c r="R3194" t="str">
        <f t="shared" si="247"/>
        <v>musical</v>
      </c>
      <c r="S3194" s="12">
        <f t="shared" si="248"/>
        <v>42018.94049768518</v>
      </c>
      <c r="T3194" s="12">
        <f t="shared" si="249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7">
        <f t="shared" si="245"/>
        <v>11.74</v>
      </c>
      <c r="P3195" s="8">
        <f>(E3195/L3195)</f>
        <v>24.458333333333332</v>
      </c>
      <c r="Q3195" t="str">
        <f t="shared" si="246"/>
        <v>theater</v>
      </c>
      <c r="R3195" t="str">
        <f t="shared" si="247"/>
        <v>musical</v>
      </c>
      <c r="S3195" s="12">
        <f t="shared" si="248"/>
        <v>42010.968240740738</v>
      </c>
      <c r="T3195" s="12">
        <f t="shared" si="249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7">
        <f t="shared" si="245"/>
        <v>0</v>
      </c>
      <c r="P3196" s="8" t="e">
        <f>(E3196/L3196)</f>
        <v>#DIV/0!</v>
      </c>
      <c r="Q3196" t="str">
        <f t="shared" si="246"/>
        <v>theater</v>
      </c>
      <c r="R3196" t="str">
        <f t="shared" si="247"/>
        <v>musical</v>
      </c>
      <c r="S3196" s="12">
        <f t="shared" si="248"/>
        <v>42182.062476851846</v>
      </c>
      <c r="T3196" s="12">
        <f t="shared" si="249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7">
        <f t="shared" si="245"/>
        <v>59.142857142857139</v>
      </c>
      <c r="P3197" s="8">
        <f>(E3197/L3197)</f>
        <v>53.07692307692308</v>
      </c>
      <c r="Q3197" t="str">
        <f t="shared" si="246"/>
        <v>theater</v>
      </c>
      <c r="R3197" t="str">
        <f t="shared" si="247"/>
        <v>musical</v>
      </c>
      <c r="S3197" s="12">
        <f t="shared" si="248"/>
        <v>42017.594236111108</v>
      </c>
      <c r="T3197" s="12">
        <f t="shared" si="249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7">
        <f t="shared" si="245"/>
        <v>0.06</v>
      </c>
      <c r="P3198" s="8">
        <f>(E3198/L3198)</f>
        <v>300</v>
      </c>
      <c r="Q3198" t="str">
        <f t="shared" si="246"/>
        <v>theater</v>
      </c>
      <c r="R3198" t="str">
        <f t="shared" si="247"/>
        <v>musical</v>
      </c>
      <c r="S3198" s="12">
        <f t="shared" si="248"/>
        <v>42157.598090277781</v>
      </c>
      <c r="T3198" s="12">
        <f t="shared" si="249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7">
        <f t="shared" si="245"/>
        <v>11.450000000000001</v>
      </c>
      <c r="P3199" s="8">
        <f>(E3199/L3199)</f>
        <v>286.25</v>
      </c>
      <c r="Q3199" t="str">
        <f t="shared" si="246"/>
        <v>theater</v>
      </c>
      <c r="R3199" t="str">
        <f t="shared" si="247"/>
        <v>musical</v>
      </c>
      <c r="S3199" s="12">
        <f t="shared" si="248"/>
        <v>42009.493263888886</v>
      </c>
      <c r="T3199" s="12">
        <f t="shared" si="249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7">
        <f t="shared" si="245"/>
        <v>0.36666666666666664</v>
      </c>
      <c r="P3200" s="8">
        <f>(E3200/L3200)</f>
        <v>36.666666666666664</v>
      </c>
      <c r="Q3200" t="str">
        <f t="shared" si="246"/>
        <v>theater</v>
      </c>
      <c r="R3200" t="str">
        <f t="shared" si="247"/>
        <v>musical</v>
      </c>
      <c r="S3200" s="12">
        <f t="shared" si="248"/>
        <v>42013.424502314811</v>
      </c>
      <c r="T3200" s="12">
        <f t="shared" si="249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7">
        <f t="shared" si="245"/>
        <v>52.16</v>
      </c>
      <c r="P3201" s="8">
        <f>(E3201/L3201)</f>
        <v>49.20754716981132</v>
      </c>
      <c r="Q3201" t="str">
        <f t="shared" si="246"/>
        <v>theater</v>
      </c>
      <c r="R3201" t="str">
        <f t="shared" si="247"/>
        <v>musical</v>
      </c>
      <c r="S3201" s="12">
        <f t="shared" si="248"/>
        <v>41858.761782407404</v>
      </c>
      <c r="T3201" s="12">
        <f t="shared" si="249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7">
        <f t="shared" si="245"/>
        <v>2E-3</v>
      </c>
      <c r="P3202" s="8">
        <f>(E3202/L3202)</f>
        <v>1</v>
      </c>
      <c r="Q3202" t="str">
        <f t="shared" si="246"/>
        <v>theater</v>
      </c>
      <c r="R3202" t="str">
        <f t="shared" si="247"/>
        <v>musical</v>
      </c>
      <c r="S3202" s="12">
        <f t="shared" si="248"/>
        <v>42460.320613425924</v>
      </c>
      <c r="T3202" s="12">
        <f t="shared" si="249"/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7">
        <f t="shared" ref="O3203:O3266" si="250">((E3203/D3203)*100)</f>
        <v>1.25</v>
      </c>
      <c r="P3203" s="8">
        <f>(E3203/L3203)</f>
        <v>12.5</v>
      </c>
      <c r="Q3203" t="str">
        <f t="shared" ref="Q3203:Q3266" si="251">LEFT(N3203,FIND("/",N3203)-1)</f>
        <v>theater</v>
      </c>
      <c r="R3203" t="str">
        <f t="shared" ref="R3203:R3266" si="252">RIGHT(N3203,LEN(N3203)-FIND("/",N3203))</f>
        <v>musical</v>
      </c>
      <c r="S3203" s="12">
        <f t="shared" ref="S3203:S3266" si="253">(((J3203/60)/60)/24)+DATE(1970,1,1)</f>
        <v>41861.767094907409</v>
      </c>
      <c r="T3203" s="12">
        <f t="shared" ref="T3203:T3266" si="254">(((I3203/60)/60)/24)+DATE(1970,1,1)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7">
        <f t="shared" si="250"/>
        <v>54.52</v>
      </c>
      <c r="P3204" s="8">
        <f>(E3204/L3204)</f>
        <v>109.04</v>
      </c>
      <c r="Q3204" t="str">
        <f t="shared" si="251"/>
        <v>theater</v>
      </c>
      <c r="R3204" t="str">
        <f t="shared" si="252"/>
        <v>musical</v>
      </c>
      <c r="S3204" s="12">
        <f t="shared" si="253"/>
        <v>42293.853541666671</v>
      </c>
      <c r="T3204" s="12">
        <f t="shared" si="254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7">
        <f t="shared" si="250"/>
        <v>25</v>
      </c>
      <c r="P3205" s="8">
        <f>(E3205/L3205)</f>
        <v>41.666666666666664</v>
      </c>
      <c r="Q3205" t="str">
        <f t="shared" si="251"/>
        <v>theater</v>
      </c>
      <c r="R3205" t="str">
        <f t="shared" si="252"/>
        <v>musical</v>
      </c>
      <c r="S3205" s="12">
        <f t="shared" si="253"/>
        <v>42242.988680555558</v>
      </c>
      <c r="T3205" s="12">
        <f t="shared" si="254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7">
        <f t="shared" si="250"/>
        <v>0</v>
      </c>
      <c r="P3206" s="8" t="e">
        <f>(E3206/L3206)</f>
        <v>#DIV/0!</v>
      </c>
      <c r="Q3206" t="str">
        <f t="shared" si="251"/>
        <v>theater</v>
      </c>
      <c r="R3206" t="str">
        <f t="shared" si="252"/>
        <v>musical</v>
      </c>
      <c r="S3206" s="12">
        <f t="shared" si="253"/>
        <v>42172.686099537037</v>
      </c>
      <c r="T3206" s="12">
        <f t="shared" si="254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7">
        <f t="shared" si="250"/>
        <v>3.4125000000000001</v>
      </c>
      <c r="P3207" s="8">
        <f>(E3207/L3207)</f>
        <v>22.75</v>
      </c>
      <c r="Q3207" t="str">
        <f t="shared" si="251"/>
        <v>theater</v>
      </c>
      <c r="R3207" t="str">
        <f t="shared" si="252"/>
        <v>musical</v>
      </c>
      <c r="S3207" s="12">
        <f t="shared" si="253"/>
        <v>42095.374675925923</v>
      </c>
      <c r="T3207" s="12">
        <f t="shared" si="254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7">
        <f t="shared" si="250"/>
        <v>0</v>
      </c>
      <c r="P3208" s="8" t="e">
        <f>(E3208/L3208)</f>
        <v>#DIV/0!</v>
      </c>
      <c r="Q3208" t="str">
        <f t="shared" si="251"/>
        <v>theater</v>
      </c>
      <c r="R3208" t="str">
        <f t="shared" si="252"/>
        <v>musical</v>
      </c>
      <c r="S3208" s="12">
        <f t="shared" si="253"/>
        <v>42236.276053240741</v>
      </c>
      <c r="T3208" s="12">
        <f t="shared" si="254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7">
        <f t="shared" si="250"/>
        <v>46.36363636363636</v>
      </c>
      <c r="P3209" s="8">
        <f>(E3209/L3209)</f>
        <v>70.833333333333329</v>
      </c>
      <c r="Q3209" t="str">
        <f t="shared" si="251"/>
        <v>theater</v>
      </c>
      <c r="R3209" t="str">
        <f t="shared" si="252"/>
        <v>musical</v>
      </c>
      <c r="S3209" s="12">
        <f t="shared" si="253"/>
        <v>42057.277858796297</v>
      </c>
      <c r="T3209" s="12">
        <f t="shared" si="254"/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7">
        <f t="shared" si="250"/>
        <v>103.49999999999999</v>
      </c>
      <c r="P3210" s="8">
        <f>(E3210/L3210)</f>
        <v>63.109756097560975</v>
      </c>
      <c r="Q3210" t="str">
        <f t="shared" si="251"/>
        <v>theater</v>
      </c>
      <c r="R3210" t="str">
        <f t="shared" si="252"/>
        <v>plays</v>
      </c>
      <c r="S3210" s="12">
        <f t="shared" si="253"/>
        <v>41827.605057870373</v>
      </c>
      <c r="T3210" s="12">
        <f t="shared" si="254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7">
        <f t="shared" si="250"/>
        <v>119.32315789473684</v>
      </c>
      <c r="P3211" s="8">
        <f>(E3211/L3211)</f>
        <v>50.157964601769912</v>
      </c>
      <c r="Q3211" t="str">
        <f t="shared" si="251"/>
        <v>theater</v>
      </c>
      <c r="R3211" t="str">
        <f t="shared" si="252"/>
        <v>plays</v>
      </c>
      <c r="S3211" s="12">
        <f t="shared" si="253"/>
        <v>41778.637245370373</v>
      </c>
      <c r="T3211" s="12">
        <f t="shared" si="254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7">
        <f t="shared" si="250"/>
        <v>125.76666666666667</v>
      </c>
      <c r="P3212" s="8">
        <f>(E3212/L3212)</f>
        <v>62.883333333333333</v>
      </c>
      <c r="Q3212" t="str">
        <f t="shared" si="251"/>
        <v>theater</v>
      </c>
      <c r="R3212" t="str">
        <f t="shared" si="252"/>
        <v>plays</v>
      </c>
      <c r="S3212" s="12">
        <f t="shared" si="253"/>
        <v>41013.936562499999</v>
      </c>
      <c r="T3212" s="12">
        <f t="shared" si="254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7">
        <f t="shared" si="250"/>
        <v>119.74347826086958</v>
      </c>
      <c r="P3213" s="8">
        <f>(E3213/L3213)</f>
        <v>85.531055900621112</v>
      </c>
      <c r="Q3213" t="str">
        <f t="shared" si="251"/>
        <v>theater</v>
      </c>
      <c r="R3213" t="str">
        <f t="shared" si="252"/>
        <v>plays</v>
      </c>
      <c r="S3213" s="12">
        <f t="shared" si="253"/>
        <v>41834.586574074077</v>
      </c>
      <c r="T3213" s="12">
        <f t="shared" si="254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7">
        <f t="shared" si="250"/>
        <v>126.25</v>
      </c>
      <c r="P3214" s="8">
        <f>(E3214/L3214)</f>
        <v>53.723404255319146</v>
      </c>
      <c r="Q3214" t="str">
        <f t="shared" si="251"/>
        <v>theater</v>
      </c>
      <c r="R3214" t="str">
        <f t="shared" si="252"/>
        <v>plays</v>
      </c>
      <c r="S3214" s="12">
        <f t="shared" si="253"/>
        <v>41829.795729166668</v>
      </c>
      <c r="T3214" s="12">
        <f t="shared" si="254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7">
        <f t="shared" si="250"/>
        <v>100.11666666666667</v>
      </c>
      <c r="P3215" s="8">
        <f>(E3215/L3215)</f>
        <v>127.80851063829788</v>
      </c>
      <c r="Q3215" t="str">
        <f t="shared" si="251"/>
        <v>theater</v>
      </c>
      <c r="R3215" t="str">
        <f t="shared" si="252"/>
        <v>plays</v>
      </c>
      <c r="S3215" s="12">
        <f t="shared" si="253"/>
        <v>42171.763414351852</v>
      </c>
      <c r="T3215" s="12">
        <f t="shared" si="254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7">
        <f t="shared" si="250"/>
        <v>102.13333333333334</v>
      </c>
      <c r="P3216" s="8">
        <f>(E3216/L3216)</f>
        <v>106.57391304347826</v>
      </c>
      <c r="Q3216" t="str">
        <f t="shared" si="251"/>
        <v>theater</v>
      </c>
      <c r="R3216" t="str">
        <f t="shared" si="252"/>
        <v>plays</v>
      </c>
      <c r="S3216" s="12">
        <f t="shared" si="253"/>
        <v>42337.792511574073</v>
      </c>
      <c r="T3216" s="12">
        <f t="shared" si="254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7">
        <f t="shared" si="250"/>
        <v>100.35142857142858</v>
      </c>
      <c r="P3217" s="8">
        <f>(E3217/L3217)</f>
        <v>262.11194029850748</v>
      </c>
      <c r="Q3217" t="str">
        <f t="shared" si="251"/>
        <v>theater</v>
      </c>
      <c r="R3217" t="str">
        <f t="shared" si="252"/>
        <v>plays</v>
      </c>
      <c r="S3217" s="12">
        <f t="shared" si="253"/>
        <v>42219.665173611109</v>
      </c>
      <c r="T3217" s="12">
        <f t="shared" si="254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7">
        <f t="shared" si="250"/>
        <v>100.05</v>
      </c>
      <c r="P3218" s="8">
        <f>(E3218/L3218)</f>
        <v>57.171428571428571</v>
      </c>
      <c r="Q3218" t="str">
        <f t="shared" si="251"/>
        <v>theater</v>
      </c>
      <c r="R3218" t="str">
        <f t="shared" si="252"/>
        <v>plays</v>
      </c>
      <c r="S3218" s="12">
        <f t="shared" si="253"/>
        <v>42165.462627314817</v>
      </c>
      <c r="T3218" s="12">
        <f t="shared" si="254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7">
        <f t="shared" si="250"/>
        <v>116.02222222222223</v>
      </c>
      <c r="P3219" s="8">
        <f>(E3219/L3219)</f>
        <v>50.20192307692308</v>
      </c>
      <c r="Q3219" t="str">
        <f t="shared" si="251"/>
        <v>theater</v>
      </c>
      <c r="R3219" t="str">
        <f t="shared" si="252"/>
        <v>plays</v>
      </c>
      <c r="S3219" s="12">
        <f t="shared" si="253"/>
        <v>42648.546111111107</v>
      </c>
      <c r="T3219" s="12">
        <f t="shared" si="254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7">
        <f t="shared" si="250"/>
        <v>102.1</v>
      </c>
      <c r="P3220" s="8">
        <f>(E3220/L3220)</f>
        <v>66.586956521739125</v>
      </c>
      <c r="Q3220" t="str">
        <f t="shared" si="251"/>
        <v>theater</v>
      </c>
      <c r="R3220" t="str">
        <f t="shared" si="252"/>
        <v>plays</v>
      </c>
      <c r="S3220" s="12">
        <f t="shared" si="253"/>
        <v>41971.002152777779</v>
      </c>
      <c r="T3220" s="12">
        <f t="shared" si="254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7">
        <f t="shared" si="250"/>
        <v>100.11000000000001</v>
      </c>
      <c r="P3221" s="8">
        <f>(E3221/L3221)</f>
        <v>168.25210084033614</v>
      </c>
      <c r="Q3221" t="str">
        <f t="shared" si="251"/>
        <v>theater</v>
      </c>
      <c r="R3221" t="str">
        <f t="shared" si="252"/>
        <v>plays</v>
      </c>
      <c r="S3221" s="12">
        <f t="shared" si="253"/>
        <v>42050.983182870375</v>
      </c>
      <c r="T3221" s="12">
        <f t="shared" si="254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7">
        <f t="shared" si="250"/>
        <v>100.84</v>
      </c>
      <c r="P3222" s="8">
        <f>(E3222/L3222)</f>
        <v>256.37288135593218</v>
      </c>
      <c r="Q3222" t="str">
        <f t="shared" si="251"/>
        <v>theater</v>
      </c>
      <c r="R3222" t="str">
        <f t="shared" si="252"/>
        <v>plays</v>
      </c>
      <c r="S3222" s="12">
        <f t="shared" si="253"/>
        <v>42772.833379629628</v>
      </c>
      <c r="T3222" s="12">
        <f t="shared" si="254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7">
        <f t="shared" si="250"/>
        <v>103.42499999999998</v>
      </c>
      <c r="P3223" s="8">
        <f>(E3223/L3223)</f>
        <v>36.610619469026545</v>
      </c>
      <c r="Q3223" t="str">
        <f t="shared" si="251"/>
        <v>theater</v>
      </c>
      <c r="R3223" t="str">
        <f t="shared" si="252"/>
        <v>plays</v>
      </c>
      <c r="S3223" s="12">
        <f t="shared" si="253"/>
        <v>42155.696793981479</v>
      </c>
      <c r="T3223" s="12">
        <f t="shared" si="254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7">
        <f t="shared" si="250"/>
        <v>124.8</v>
      </c>
      <c r="P3224" s="8">
        <f>(E3224/L3224)</f>
        <v>37.142857142857146</v>
      </c>
      <c r="Q3224" t="str">
        <f t="shared" si="251"/>
        <v>theater</v>
      </c>
      <c r="R3224" t="str">
        <f t="shared" si="252"/>
        <v>plays</v>
      </c>
      <c r="S3224" s="12">
        <f t="shared" si="253"/>
        <v>42270.582141203704</v>
      </c>
      <c r="T3224" s="12">
        <f t="shared" si="254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7">
        <f t="shared" si="250"/>
        <v>109.51612903225806</v>
      </c>
      <c r="P3225" s="8">
        <f>(E3225/L3225)</f>
        <v>45.878378378378379</v>
      </c>
      <c r="Q3225" t="str">
        <f t="shared" si="251"/>
        <v>theater</v>
      </c>
      <c r="R3225" t="str">
        <f t="shared" si="252"/>
        <v>plays</v>
      </c>
      <c r="S3225" s="12">
        <f t="shared" si="253"/>
        <v>42206.835370370376</v>
      </c>
      <c r="T3225" s="12">
        <f t="shared" si="254"/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7">
        <f t="shared" si="250"/>
        <v>102.03333333333333</v>
      </c>
      <c r="P3226" s="8">
        <f>(E3226/L3226)</f>
        <v>141.71296296296296</v>
      </c>
      <c r="Q3226" t="str">
        <f t="shared" si="251"/>
        <v>theater</v>
      </c>
      <c r="R3226" t="str">
        <f t="shared" si="252"/>
        <v>plays</v>
      </c>
      <c r="S3226" s="12">
        <f t="shared" si="253"/>
        <v>42697.850844907407</v>
      </c>
      <c r="T3226" s="12">
        <f t="shared" si="254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">
        <f t="shared" si="250"/>
        <v>102.35000000000001</v>
      </c>
      <c r="P3227" s="8">
        <f>(E3227/L3227)</f>
        <v>52.487179487179489</v>
      </c>
      <c r="Q3227" t="str">
        <f t="shared" si="251"/>
        <v>theater</v>
      </c>
      <c r="R3227" t="str">
        <f t="shared" si="252"/>
        <v>plays</v>
      </c>
      <c r="S3227" s="12">
        <f t="shared" si="253"/>
        <v>42503.559467592597</v>
      </c>
      <c r="T3227" s="12">
        <f t="shared" si="254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7">
        <f t="shared" si="250"/>
        <v>104.16666666666667</v>
      </c>
      <c r="P3228" s="8">
        <f>(E3228/L3228)</f>
        <v>59.523809523809526</v>
      </c>
      <c r="Q3228" t="str">
        <f t="shared" si="251"/>
        <v>theater</v>
      </c>
      <c r="R3228" t="str">
        <f t="shared" si="252"/>
        <v>plays</v>
      </c>
      <c r="S3228" s="12">
        <f t="shared" si="253"/>
        <v>42277.583472222221</v>
      </c>
      <c r="T3228" s="12">
        <f t="shared" si="254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7">
        <f t="shared" si="250"/>
        <v>125</v>
      </c>
      <c r="P3229" s="8">
        <f>(E3229/L3229)</f>
        <v>50</v>
      </c>
      <c r="Q3229" t="str">
        <f t="shared" si="251"/>
        <v>theater</v>
      </c>
      <c r="R3229" t="str">
        <f t="shared" si="252"/>
        <v>plays</v>
      </c>
      <c r="S3229" s="12">
        <f t="shared" si="253"/>
        <v>42722.882361111115</v>
      </c>
      <c r="T3229" s="12">
        <f t="shared" si="254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">
        <f t="shared" si="250"/>
        <v>102.34285714285714</v>
      </c>
      <c r="P3230" s="8">
        <f>(E3230/L3230)</f>
        <v>193.62162162162161</v>
      </c>
      <c r="Q3230" t="str">
        <f t="shared" si="251"/>
        <v>theater</v>
      </c>
      <c r="R3230" t="str">
        <f t="shared" si="252"/>
        <v>plays</v>
      </c>
      <c r="S3230" s="12">
        <f t="shared" si="253"/>
        <v>42323.70930555556</v>
      </c>
      <c r="T3230" s="12">
        <f t="shared" si="254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7">
        <f t="shared" si="250"/>
        <v>107.86500000000001</v>
      </c>
      <c r="P3231" s="8">
        <f>(E3231/L3231)</f>
        <v>106.79702970297029</v>
      </c>
      <c r="Q3231" t="str">
        <f t="shared" si="251"/>
        <v>theater</v>
      </c>
      <c r="R3231" t="str">
        <f t="shared" si="252"/>
        <v>plays</v>
      </c>
      <c r="S3231" s="12">
        <f t="shared" si="253"/>
        <v>41933.291643518518</v>
      </c>
      <c r="T3231" s="12">
        <f t="shared" si="254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7">
        <f t="shared" si="250"/>
        <v>109.88461538461539</v>
      </c>
      <c r="P3232" s="8">
        <f>(E3232/L3232)</f>
        <v>77.21621621621621</v>
      </c>
      <c r="Q3232" t="str">
        <f t="shared" si="251"/>
        <v>theater</v>
      </c>
      <c r="R3232" t="str">
        <f t="shared" si="252"/>
        <v>plays</v>
      </c>
      <c r="S3232" s="12">
        <f t="shared" si="253"/>
        <v>41898.168125000004</v>
      </c>
      <c r="T3232" s="12">
        <f t="shared" si="254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7">
        <f t="shared" si="250"/>
        <v>161</v>
      </c>
      <c r="P3233" s="8">
        <f>(E3233/L3233)</f>
        <v>57.5</v>
      </c>
      <c r="Q3233" t="str">
        <f t="shared" si="251"/>
        <v>theater</v>
      </c>
      <c r="R3233" t="str">
        <f t="shared" si="252"/>
        <v>plays</v>
      </c>
      <c r="S3233" s="12">
        <f t="shared" si="253"/>
        <v>42446.943831018521</v>
      </c>
      <c r="T3233" s="12">
        <f t="shared" si="254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7">
        <f t="shared" si="250"/>
        <v>131.20000000000002</v>
      </c>
      <c r="P3234" s="8">
        <f>(E3234/L3234)</f>
        <v>50.46153846153846</v>
      </c>
      <c r="Q3234" t="str">
        <f t="shared" si="251"/>
        <v>theater</v>
      </c>
      <c r="R3234" t="str">
        <f t="shared" si="252"/>
        <v>plays</v>
      </c>
      <c r="S3234" s="12">
        <f t="shared" si="253"/>
        <v>42463.81385416667</v>
      </c>
      <c r="T3234" s="12">
        <f t="shared" si="254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7">
        <f t="shared" si="250"/>
        <v>118.8</v>
      </c>
      <c r="P3235" s="8">
        <f>(E3235/L3235)</f>
        <v>97.377049180327873</v>
      </c>
      <c r="Q3235" t="str">
        <f t="shared" si="251"/>
        <v>theater</v>
      </c>
      <c r="R3235" t="str">
        <f t="shared" si="252"/>
        <v>plays</v>
      </c>
      <c r="S3235" s="12">
        <f t="shared" si="253"/>
        <v>42766.805034722223</v>
      </c>
      <c r="T3235" s="12">
        <f t="shared" si="254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7">
        <f t="shared" si="250"/>
        <v>100.39275000000001</v>
      </c>
      <c r="P3236" s="8">
        <f>(E3236/L3236)</f>
        <v>34.91921739130435</v>
      </c>
      <c r="Q3236" t="str">
        <f t="shared" si="251"/>
        <v>theater</v>
      </c>
      <c r="R3236" t="str">
        <f t="shared" si="252"/>
        <v>plays</v>
      </c>
      <c r="S3236" s="12">
        <f t="shared" si="253"/>
        <v>42734.789444444439</v>
      </c>
      <c r="T3236" s="12">
        <f t="shared" si="254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7">
        <f t="shared" si="250"/>
        <v>103.20666666666666</v>
      </c>
      <c r="P3237" s="8">
        <f>(E3237/L3237)</f>
        <v>85.530386740331494</v>
      </c>
      <c r="Q3237" t="str">
        <f t="shared" si="251"/>
        <v>theater</v>
      </c>
      <c r="R3237" t="str">
        <f t="shared" si="252"/>
        <v>plays</v>
      </c>
      <c r="S3237" s="12">
        <f t="shared" si="253"/>
        <v>42522.347812499997</v>
      </c>
      <c r="T3237" s="12">
        <f t="shared" si="254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7">
        <f t="shared" si="250"/>
        <v>100.6</v>
      </c>
      <c r="P3238" s="8">
        <f>(E3238/L3238)</f>
        <v>182.90909090909091</v>
      </c>
      <c r="Q3238" t="str">
        <f t="shared" si="251"/>
        <v>theater</v>
      </c>
      <c r="R3238" t="str">
        <f t="shared" si="252"/>
        <v>plays</v>
      </c>
      <c r="S3238" s="12">
        <f t="shared" si="253"/>
        <v>42702.917048611111</v>
      </c>
      <c r="T3238" s="12">
        <f t="shared" si="254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7">
        <f t="shared" si="250"/>
        <v>100.78754285714287</v>
      </c>
      <c r="P3239" s="8">
        <f>(E3239/L3239)</f>
        <v>131.13620817843866</v>
      </c>
      <c r="Q3239" t="str">
        <f t="shared" si="251"/>
        <v>theater</v>
      </c>
      <c r="R3239" t="str">
        <f t="shared" si="252"/>
        <v>plays</v>
      </c>
      <c r="S3239" s="12">
        <f t="shared" si="253"/>
        <v>42252.474351851852</v>
      </c>
      <c r="T3239" s="12">
        <f t="shared" si="254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7">
        <f t="shared" si="250"/>
        <v>112.32142857142857</v>
      </c>
      <c r="P3240" s="8">
        <f>(E3240/L3240)</f>
        <v>39.810126582278478</v>
      </c>
      <c r="Q3240" t="str">
        <f t="shared" si="251"/>
        <v>theater</v>
      </c>
      <c r="R3240" t="str">
        <f t="shared" si="252"/>
        <v>plays</v>
      </c>
      <c r="S3240" s="12">
        <f t="shared" si="253"/>
        <v>42156.510393518518</v>
      </c>
      <c r="T3240" s="12">
        <f t="shared" si="254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7">
        <f t="shared" si="250"/>
        <v>105.91914022517912</v>
      </c>
      <c r="P3241" s="8">
        <f>(E3241/L3241)</f>
        <v>59.701730769230764</v>
      </c>
      <c r="Q3241" t="str">
        <f t="shared" si="251"/>
        <v>theater</v>
      </c>
      <c r="R3241" t="str">
        <f t="shared" si="252"/>
        <v>plays</v>
      </c>
      <c r="S3241" s="12">
        <f t="shared" si="253"/>
        <v>42278.089039351849</v>
      </c>
      <c r="T3241" s="12">
        <f t="shared" si="254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7">
        <f t="shared" si="250"/>
        <v>100.56666666666668</v>
      </c>
      <c r="P3242" s="8">
        <f>(E3242/L3242)</f>
        <v>88.735294117647058</v>
      </c>
      <c r="Q3242" t="str">
        <f t="shared" si="251"/>
        <v>theater</v>
      </c>
      <c r="R3242" t="str">
        <f t="shared" si="252"/>
        <v>plays</v>
      </c>
      <c r="S3242" s="12">
        <f t="shared" si="253"/>
        <v>42754.693842592591</v>
      </c>
      <c r="T3242" s="12">
        <f t="shared" si="254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">
        <f t="shared" si="250"/>
        <v>115.30588235294117</v>
      </c>
      <c r="P3243" s="8">
        <f>(E3243/L3243)</f>
        <v>58.688622754491021</v>
      </c>
      <c r="Q3243" t="str">
        <f t="shared" si="251"/>
        <v>theater</v>
      </c>
      <c r="R3243" t="str">
        <f t="shared" si="252"/>
        <v>plays</v>
      </c>
      <c r="S3243" s="12">
        <f t="shared" si="253"/>
        <v>41893.324884259258</v>
      </c>
      <c r="T3243" s="12">
        <f t="shared" si="254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7">
        <f t="shared" si="250"/>
        <v>127.30419999999999</v>
      </c>
      <c r="P3244" s="8">
        <f>(E3244/L3244)</f>
        <v>69.56513661202186</v>
      </c>
      <c r="Q3244" t="str">
        <f t="shared" si="251"/>
        <v>theater</v>
      </c>
      <c r="R3244" t="str">
        <f t="shared" si="252"/>
        <v>plays</v>
      </c>
      <c r="S3244" s="12">
        <f t="shared" si="253"/>
        <v>41871.755694444444</v>
      </c>
      <c r="T3244" s="12">
        <f t="shared" si="254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7">
        <f t="shared" si="250"/>
        <v>102.83750000000001</v>
      </c>
      <c r="P3245" s="8">
        <f>(E3245/L3245)</f>
        <v>115.87323943661971</v>
      </c>
      <c r="Q3245" t="str">
        <f t="shared" si="251"/>
        <v>theater</v>
      </c>
      <c r="R3245" t="str">
        <f t="shared" si="252"/>
        <v>plays</v>
      </c>
      <c r="S3245" s="12">
        <f t="shared" si="253"/>
        <v>42262.096782407403</v>
      </c>
      <c r="T3245" s="12">
        <f t="shared" si="254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7">
        <f t="shared" si="250"/>
        <v>102.9375</v>
      </c>
      <c r="P3246" s="8">
        <f>(E3246/L3246)</f>
        <v>23.869565217391305</v>
      </c>
      <c r="Q3246" t="str">
        <f t="shared" si="251"/>
        <v>theater</v>
      </c>
      <c r="R3246" t="str">
        <f t="shared" si="252"/>
        <v>plays</v>
      </c>
      <c r="S3246" s="12">
        <f t="shared" si="253"/>
        <v>42675.694236111114</v>
      </c>
      <c r="T3246" s="12">
        <f t="shared" si="254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7">
        <f t="shared" si="250"/>
        <v>104.3047619047619</v>
      </c>
      <c r="P3247" s="8">
        <f>(E3247/L3247)</f>
        <v>81.125925925925927</v>
      </c>
      <c r="Q3247" t="str">
        <f t="shared" si="251"/>
        <v>theater</v>
      </c>
      <c r="R3247" t="str">
        <f t="shared" si="252"/>
        <v>plays</v>
      </c>
      <c r="S3247" s="12">
        <f t="shared" si="253"/>
        <v>42135.60020833333</v>
      </c>
      <c r="T3247" s="12">
        <f t="shared" si="254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7">
        <f t="shared" si="250"/>
        <v>111.22000000000001</v>
      </c>
      <c r="P3248" s="8">
        <f>(E3248/L3248)</f>
        <v>57.626943005181346</v>
      </c>
      <c r="Q3248" t="str">
        <f t="shared" si="251"/>
        <v>theater</v>
      </c>
      <c r="R3248" t="str">
        <f t="shared" si="252"/>
        <v>plays</v>
      </c>
      <c r="S3248" s="12">
        <f t="shared" si="253"/>
        <v>42230.472222222219</v>
      </c>
      <c r="T3248" s="12">
        <f t="shared" si="254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7">
        <f t="shared" si="250"/>
        <v>105.86</v>
      </c>
      <c r="P3249" s="8">
        <f>(E3249/L3249)</f>
        <v>46.429824561403507</v>
      </c>
      <c r="Q3249" t="str">
        <f t="shared" si="251"/>
        <v>theater</v>
      </c>
      <c r="R3249" t="str">
        <f t="shared" si="252"/>
        <v>plays</v>
      </c>
      <c r="S3249" s="12">
        <f t="shared" si="253"/>
        <v>42167.434166666666</v>
      </c>
      <c r="T3249" s="12">
        <f t="shared" si="254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7">
        <f t="shared" si="250"/>
        <v>100.79166666666666</v>
      </c>
      <c r="P3250" s="8">
        <f>(E3250/L3250)</f>
        <v>60.475000000000001</v>
      </c>
      <c r="Q3250" t="str">
        <f t="shared" si="251"/>
        <v>theater</v>
      </c>
      <c r="R3250" t="str">
        <f t="shared" si="252"/>
        <v>plays</v>
      </c>
      <c r="S3250" s="12">
        <f t="shared" si="253"/>
        <v>42068.888391203705</v>
      </c>
      <c r="T3250" s="12">
        <f t="shared" si="254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7">
        <f t="shared" si="250"/>
        <v>104.92727272727274</v>
      </c>
      <c r="P3251" s="8">
        <f>(E3251/L3251)</f>
        <v>65.579545454545453</v>
      </c>
      <c r="Q3251" t="str">
        <f t="shared" si="251"/>
        <v>theater</v>
      </c>
      <c r="R3251" t="str">
        <f t="shared" si="252"/>
        <v>plays</v>
      </c>
      <c r="S3251" s="12">
        <f t="shared" si="253"/>
        <v>42145.746689814812</v>
      </c>
      <c r="T3251" s="12">
        <f t="shared" si="254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7">
        <f t="shared" si="250"/>
        <v>101.55199999999999</v>
      </c>
      <c r="P3252" s="8">
        <f>(E3252/L3252)</f>
        <v>119.1924882629108</v>
      </c>
      <c r="Q3252" t="str">
        <f t="shared" si="251"/>
        <v>theater</v>
      </c>
      <c r="R3252" t="str">
        <f t="shared" si="252"/>
        <v>plays</v>
      </c>
      <c r="S3252" s="12">
        <f t="shared" si="253"/>
        <v>41918.742175925923</v>
      </c>
      <c r="T3252" s="12">
        <f t="shared" si="254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7">
        <f t="shared" si="250"/>
        <v>110.73333333333333</v>
      </c>
      <c r="P3253" s="8">
        <f>(E3253/L3253)</f>
        <v>83.05</v>
      </c>
      <c r="Q3253" t="str">
        <f t="shared" si="251"/>
        <v>theater</v>
      </c>
      <c r="R3253" t="str">
        <f t="shared" si="252"/>
        <v>plays</v>
      </c>
      <c r="S3253" s="12">
        <f t="shared" si="253"/>
        <v>42146.731087962966</v>
      </c>
      <c r="T3253" s="12">
        <f t="shared" si="254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7">
        <f t="shared" si="250"/>
        <v>127.82222222222221</v>
      </c>
      <c r="P3254" s="8">
        <f>(E3254/L3254)</f>
        <v>57.52</v>
      </c>
      <c r="Q3254" t="str">
        <f t="shared" si="251"/>
        <v>theater</v>
      </c>
      <c r="R3254" t="str">
        <f t="shared" si="252"/>
        <v>plays</v>
      </c>
      <c r="S3254" s="12">
        <f t="shared" si="253"/>
        <v>42590.472685185188</v>
      </c>
      <c r="T3254" s="12">
        <f t="shared" si="254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7">
        <f t="shared" si="250"/>
        <v>101.82500000000002</v>
      </c>
      <c r="P3255" s="8">
        <f>(E3255/L3255)</f>
        <v>177.08695652173913</v>
      </c>
      <c r="Q3255" t="str">
        <f t="shared" si="251"/>
        <v>theater</v>
      </c>
      <c r="R3255" t="str">
        <f t="shared" si="252"/>
        <v>plays</v>
      </c>
      <c r="S3255" s="12">
        <f t="shared" si="253"/>
        <v>42602.576712962968</v>
      </c>
      <c r="T3255" s="12">
        <f t="shared" si="254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7">
        <f t="shared" si="250"/>
        <v>101.25769230769231</v>
      </c>
      <c r="P3256" s="8">
        <f>(E3256/L3256)</f>
        <v>70.771505376344081</v>
      </c>
      <c r="Q3256" t="str">
        <f t="shared" si="251"/>
        <v>theater</v>
      </c>
      <c r="R3256" t="str">
        <f t="shared" si="252"/>
        <v>plays</v>
      </c>
      <c r="S3256" s="12">
        <f t="shared" si="253"/>
        <v>42059.085752314815</v>
      </c>
      <c r="T3256" s="12">
        <f t="shared" si="254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7">
        <f t="shared" si="250"/>
        <v>175</v>
      </c>
      <c r="P3257" s="8">
        <f>(E3257/L3257)</f>
        <v>29.166666666666668</v>
      </c>
      <c r="Q3257" t="str">
        <f t="shared" si="251"/>
        <v>theater</v>
      </c>
      <c r="R3257" t="str">
        <f t="shared" si="252"/>
        <v>plays</v>
      </c>
      <c r="S3257" s="12">
        <f t="shared" si="253"/>
        <v>41889.768229166664</v>
      </c>
      <c r="T3257" s="12">
        <f t="shared" si="254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7">
        <f t="shared" si="250"/>
        <v>128.06</v>
      </c>
      <c r="P3258" s="8">
        <f>(E3258/L3258)</f>
        <v>72.76136363636364</v>
      </c>
      <c r="Q3258" t="str">
        <f t="shared" si="251"/>
        <v>theater</v>
      </c>
      <c r="R3258" t="str">
        <f t="shared" si="252"/>
        <v>plays</v>
      </c>
      <c r="S3258" s="12">
        <f t="shared" si="253"/>
        <v>42144.573807870373</v>
      </c>
      <c r="T3258" s="12">
        <f t="shared" si="254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7">
        <f t="shared" si="250"/>
        <v>106.29949999999999</v>
      </c>
      <c r="P3259" s="8">
        <f>(E3259/L3259)</f>
        <v>51.853414634146333</v>
      </c>
      <c r="Q3259" t="str">
        <f t="shared" si="251"/>
        <v>theater</v>
      </c>
      <c r="R3259" t="str">
        <f t="shared" si="252"/>
        <v>plays</v>
      </c>
      <c r="S3259" s="12">
        <f t="shared" si="253"/>
        <v>42758.559629629628</v>
      </c>
      <c r="T3259" s="12">
        <f t="shared" si="254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7">
        <f t="shared" si="250"/>
        <v>105.21428571428571</v>
      </c>
      <c r="P3260" s="8">
        <f>(E3260/L3260)</f>
        <v>98.2</v>
      </c>
      <c r="Q3260" t="str">
        <f t="shared" si="251"/>
        <v>theater</v>
      </c>
      <c r="R3260" t="str">
        <f t="shared" si="252"/>
        <v>plays</v>
      </c>
      <c r="S3260" s="12">
        <f t="shared" si="253"/>
        <v>41982.887280092589</v>
      </c>
      <c r="T3260" s="12">
        <f t="shared" si="254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7">
        <f t="shared" si="250"/>
        <v>106.16782608695652</v>
      </c>
      <c r="P3261" s="8">
        <f>(E3261/L3261)</f>
        <v>251.7381443298969</v>
      </c>
      <c r="Q3261" t="str">
        <f t="shared" si="251"/>
        <v>theater</v>
      </c>
      <c r="R3261" t="str">
        <f t="shared" si="252"/>
        <v>plays</v>
      </c>
      <c r="S3261" s="12">
        <f t="shared" si="253"/>
        <v>42614.760937500003</v>
      </c>
      <c r="T3261" s="12">
        <f t="shared" si="254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7">
        <f t="shared" si="250"/>
        <v>109.24000000000001</v>
      </c>
      <c r="P3262" s="8">
        <f>(E3262/L3262)</f>
        <v>74.821917808219183</v>
      </c>
      <c r="Q3262" t="str">
        <f t="shared" si="251"/>
        <v>theater</v>
      </c>
      <c r="R3262" t="str">
        <f t="shared" si="252"/>
        <v>plays</v>
      </c>
      <c r="S3262" s="12">
        <f t="shared" si="253"/>
        <v>42303.672662037032</v>
      </c>
      <c r="T3262" s="12">
        <f t="shared" si="254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7">
        <f t="shared" si="250"/>
        <v>100.45454545454547</v>
      </c>
      <c r="P3263" s="8">
        <f>(E3263/L3263)</f>
        <v>67.65306122448979</v>
      </c>
      <c r="Q3263" t="str">
        <f t="shared" si="251"/>
        <v>theater</v>
      </c>
      <c r="R3263" t="str">
        <f t="shared" si="252"/>
        <v>plays</v>
      </c>
      <c r="S3263" s="12">
        <f t="shared" si="253"/>
        <v>42171.725416666668</v>
      </c>
      <c r="T3263" s="12">
        <f t="shared" si="254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7">
        <f t="shared" si="250"/>
        <v>103.04098360655738</v>
      </c>
      <c r="P3264" s="8">
        <f>(E3264/L3264)</f>
        <v>93.81343283582089</v>
      </c>
      <c r="Q3264" t="str">
        <f t="shared" si="251"/>
        <v>theater</v>
      </c>
      <c r="R3264" t="str">
        <f t="shared" si="252"/>
        <v>plays</v>
      </c>
      <c r="S3264" s="12">
        <f t="shared" si="253"/>
        <v>41964.315532407403</v>
      </c>
      <c r="T3264" s="12">
        <f t="shared" si="254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7">
        <f t="shared" si="250"/>
        <v>112.1664</v>
      </c>
      <c r="P3265" s="8">
        <f>(E3265/L3265)</f>
        <v>41.237647058823526</v>
      </c>
      <c r="Q3265" t="str">
        <f t="shared" si="251"/>
        <v>theater</v>
      </c>
      <c r="R3265" t="str">
        <f t="shared" si="252"/>
        <v>plays</v>
      </c>
      <c r="S3265" s="12">
        <f t="shared" si="253"/>
        <v>42284.516064814816</v>
      </c>
      <c r="T3265" s="12">
        <f t="shared" si="254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7">
        <f t="shared" si="250"/>
        <v>103</v>
      </c>
      <c r="P3266" s="8">
        <f>(E3266/L3266)</f>
        <v>52.551020408163268</v>
      </c>
      <c r="Q3266" t="str">
        <f t="shared" si="251"/>
        <v>theater</v>
      </c>
      <c r="R3266" t="str">
        <f t="shared" si="252"/>
        <v>plays</v>
      </c>
      <c r="S3266" s="12">
        <f t="shared" si="253"/>
        <v>42016.800208333334</v>
      </c>
      <c r="T3266" s="12">
        <f t="shared" si="254"/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7">
        <f t="shared" ref="O3267:O3330" si="255">((E3267/D3267)*100)</f>
        <v>164</v>
      </c>
      <c r="P3267" s="8">
        <f>(E3267/L3267)</f>
        <v>70.285714285714292</v>
      </c>
      <c r="Q3267" t="str">
        <f t="shared" ref="Q3267:Q3330" si="256">LEFT(N3267,FIND("/",N3267)-1)</f>
        <v>theater</v>
      </c>
      <c r="R3267" t="str">
        <f t="shared" ref="R3267:R3330" si="257">RIGHT(N3267,LEN(N3267)-FIND("/",N3267))</f>
        <v>plays</v>
      </c>
      <c r="S3267" s="12">
        <f t="shared" ref="S3267:S3330" si="258">(((J3267/60)/60)/24)+DATE(1970,1,1)</f>
        <v>42311.711979166663</v>
      </c>
      <c r="T3267" s="12">
        <f t="shared" ref="T3267:T3330" si="259">(((I3267/60)/60)/24)+DATE(1970,1,1)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7">
        <f t="shared" si="255"/>
        <v>131.28333333333333</v>
      </c>
      <c r="P3268" s="8">
        <f>(E3268/L3268)</f>
        <v>48.325153374233132</v>
      </c>
      <c r="Q3268" t="str">
        <f t="shared" si="256"/>
        <v>theater</v>
      </c>
      <c r="R3268" t="str">
        <f t="shared" si="257"/>
        <v>plays</v>
      </c>
      <c r="S3268" s="12">
        <f t="shared" si="258"/>
        <v>42136.536134259266</v>
      </c>
      <c r="T3268" s="12">
        <f t="shared" si="259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7">
        <f t="shared" si="255"/>
        <v>102.1</v>
      </c>
      <c r="P3269" s="8">
        <f>(E3269/L3269)</f>
        <v>53.177083333333336</v>
      </c>
      <c r="Q3269" t="str">
        <f t="shared" si="256"/>
        <v>theater</v>
      </c>
      <c r="R3269" t="str">
        <f t="shared" si="257"/>
        <v>plays</v>
      </c>
      <c r="S3269" s="12">
        <f t="shared" si="258"/>
        <v>42172.757638888885</v>
      </c>
      <c r="T3269" s="12">
        <f t="shared" si="259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7">
        <f t="shared" si="255"/>
        <v>128</v>
      </c>
      <c r="P3270" s="8">
        <f>(E3270/L3270)</f>
        <v>60.952380952380949</v>
      </c>
      <c r="Q3270" t="str">
        <f t="shared" si="256"/>
        <v>theater</v>
      </c>
      <c r="R3270" t="str">
        <f t="shared" si="257"/>
        <v>plays</v>
      </c>
      <c r="S3270" s="12">
        <f t="shared" si="258"/>
        <v>42590.90425925926</v>
      </c>
      <c r="T3270" s="12">
        <f t="shared" si="259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7">
        <f t="shared" si="255"/>
        <v>101.49999999999999</v>
      </c>
      <c r="P3271" s="8">
        <f>(E3271/L3271)</f>
        <v>116</v>
      </c>
      <c r="Q3271" t="str">
        <f t="shared" si="256"/>
        <v>theater</v>
      </c>
      <c r="R3271" t="str">
        <f t="shared" si="257"/>
        <v>plays</v>
      </c>
      <c r="S3271" s="12">
        <f t="shared" si="258"/>
        <v>42137.395798611105</v>
      </c>
      <c r="T3271" s="12">
        <f t="shared" si="259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7">
        <f t="shared" si="255"/>
        <v>101.66666666666666</v>
      </c>
      <c r="P3272" s="8">
        <f>(E3272/L3272)</f>
        <v>61</v>
      </c>
      <c r="Q3272" t="str">
        <f t="shared" si="256"/>
        <v>theater</v>
      </c>
      <c r="R3272" t="str">
        <f t="shared" si="257"/>
        <v>plays</v>
      </c>
      <c r="S3272" s="12">
        <f t="shared" si="258"/>
        <v>42167.533159722225</v>
      </c>
      <c r="T3272" s="12">
        <f t="shared" si="259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7">
        <f t="shared" si="255"/>
        <v>130</v>
      </c>
      <c r="P3273" s="8">
        <f>(E3273/L3273)</f>
        <v>38.235294117647058</v>
      </c>
      <c r="Q3273" t="str">
        <f t="shared" si="256"/>
        <v>theater</v>
      </c>
      <c r="R3273" t="str">
        <f t="shared" si="257"/>
        <v>plays</v>
      </c>
      <c r="S3273" s="12">
        <f t="shared" si="258"/>
        <v>41915.437210648146</v>
      </c>
      <c r="T3273" s="12">
        <f t="shared" si="259"/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7">
        <f t="shared" si="255"/>
        <v>154.43</v>
      </c>
      <c r="P3274" s="8">
        <f>(E3274/L3274)</f>
        <v>106.50344827586207</v>
      </c>
      <c r="Q3274" t="str">
        <f t="shared" si="256"/>
        <v>theater</v>
      </c>
      <c r="R3274" t="str">
        <f t="shared" si="257"/>
        <v>plays</v>
      </c>
      <c r="S3274" s="12">
        <f t="shared" si="258"/>
        <v>42284.500104166669</v>
      </c>
      <c r="T3274" s="12">
        <f t="shared" si="259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7">
        <f t="shared" si="255"/>
        <v>107.4</v>
      </c>
      <c r="P3275" s="8">
        <f>(E3275/L3275)</f>
        <v>204.57142857142858</v>
      </c>
      <c r="Q3275" t="str">
        <f t="shared" si="256"/>
        <v>theater</v>
      </c>
      <c r="R3275" t="str">
        <f t="shared" si="257"/>
        <v>plays</v>
      </c>
      <c r="S3275" s="12">
        <f t="shared" si="258"/>
        <v>42611.801412037035</v>
      </c>
      <c r="T3275" s="12">
        <f t="shared" si="259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7">
        <f t="shared" si="255"/>
        <v>101.32258064516128</v>
      </c>
      <c r="P3276" s="8">
        <f>(E3276/L3276)</f>
        <v>54.912587412587413</v>
      </c>
      <c r="Q3276" t="str">
        <f t="shared" si="256"/>
        <v>theater</v>
      </c>
      <c r="R3276" t="str">
        <f t="shared" si="257"/>
        <v>plays</v>
      </c>
      <c r="S3276" s="12">
        <f t="shared" si="258"/>
        <v>42400.704537037032</v>
      </c>
      <c r="T3276" s="12">
        <f t="shared" si="259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7">
        <f t="shared" si="255"/>
        <v>100.27777777777777</v>
      </c>
      <c r="P3277" s="8">
        <f>(E3277/L3277)</f>
        <v>150.41666666666666</v>
      </c>
      <c r="Q3277" t="str">
        <f t="shared" si="256"/>
        <v>theater</v>
      </c>
      <c r="R3277" t="str">
        <f t="shared" si="257"/>
        <v>plays</v>
      </c>
      <c r="S3277" s="12">
        <f t="shared" si="258"/>
        <v>42017.88045138889</v>
      </c>
      <c r="T3277" s="12">
        <f t="shared" si="259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7">
        <f t="shared" si="255"/>
        <v>116.84444444444443</v>
      </c>
      <c r="P3278" s="8">
        <f>(E3278/L3278)</f>
        <v>52.58</v>
      </c>
      <c r="Q3278" t="str">
        <f t="shared" si="256"/>
        <v>theater</v>
      </c>
      <c r="R3278" t="str">
        <f t="shared" si="257"/>
        <v>plays</v>
      </c>
      <c r="S3278" s="12">
        <f t="shared" si="258"/>
        <v>42426.949988425928</v>
      </c>
      <c r="T3278" s="12">
        <f t="shared" si="259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7">
        <f t="shared" si="255"/>
        <v>108.60000000000001</v>
      </c>
      <c r="P3279" s="8">
        <f>(E3279/L3279)</f>
        <v>54.3</v>
      </c>
      <c r="Q3279" t="str">
        <f t="shared" si="256"/>
        <v>theater</v>
      </c>
      <c r="R3279" t="str">
        <f t="shared" si="257"/>
        <v>plays</v>
      </c>
      <c r="S3279" s="12">
        <f t="shared" si="258"/>
        <v>41931.682939814818</v>
      </c>
      <c r="T3279" s="12">
        <f t="shared" si="259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7">
        <f t="shared" si="255"/>
        <v>103.4</v>
      </c>
      <c r="P3280" s="8">
        <f>(E3280/L3280)</f>
        <v>76.029411764705884</v>
      </c>
      <c r="Q3280" t="str">
        <f t="shared" si="256"/>
        <v>theater</v>
      </c>
      <c r="R3280" t="str">
        <f t="shared" si="257"/>
        <v>plays</v>
      </c>
      <c r="S3280" s="12">
        <f t="shared" si="258"/>
        <v>42124.848414351851</v>
      </c>
      <c r="T3280" s="12">
        <f t="shared" si="259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7">
        <f t="shared" si="255"/>
        <v>114.27586206896552</v>
      </c>
      <c r="P3281" s="8">
        <f>(E3281/L3281)</f>
        <v>105.2063492063492</v>
      </c>
      <c r="Q3281" t="str">
        <f t="shared" si="256"/>
        <v>theater</v>
      </c>
      <c r="R3281" t="str">
        <f t="shared" si="257"/>
        <v>plays</v>
      </c>
      <c r="S3281" s="12">
        <f t="shared" si="258"/>
        <v>42431.102534722217</v>
      </c>
      <c r="T3281" s="12">
        <f t="shared" si="259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7">
        <f t="shared" si="255"/>
        <v>103</v>
      </c>
      <c r="P3282" s="8">
        <f>(E3282/L3282)</f>
        <v>68.666666666666671</v>
      </c>
      <c r="Q3282" t="str">
        <f t="shared" si="256"/>
        <v>theater</v>
      </c>
      <c r="R3282" t="str">
        <f t="shared" si="257"/>
        <v>plays</v>
      </c>
      <c r="S3282" s="12">
        <f t="shared" si="258"/>
        <v>42121.756921296299</v>
      </c>
      <c r="T3282" s="12">
        <f t="shared" si="259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7">
        <f t="shared" si="255"/>
        <v>121.6</v>
      </c>
      <c r="P3283" s="8">
        <f>(E3283/L3283)</f>
        <v>129.36170212765958</v>
      </c>
      <c r="Q3283" t="str">
        <f t="shared" si="256"/>
        <v>theater</v>
      </c>
      <c r="R3283" t="str">
        <f t="shared" si="257"/>
        <v>plays</v>
      </c>
      <c r="S3283" s="12">
        <f t="shared" si="258"/>
        <v>42219.019733796296</v>
      </c>
      <c r="T3283" s="12">
        <f t="shared" si="259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7">
        <f t="shared" si="255"/>
        <v>102.6467741935484</v>
      </c>
      <c r="P3284" s="8">
        <f>(E3284/L3284)</f>
        <v>134.26371308016877</v>
      </c>
      <c r="Q3284" t="str">
        <f t="shared" si="256"/>
        <v>theater</v>
      </c>
      <c r="R3284" t="str">
        <f t="shared" si="257"/>
        <v>plays</v>
      </c>
      <c r="S3284" s="12">
        <f t="shared" si="258"/>
        <v>42445.19430555556</v>
      </c>
      <c r="T3284" s="12">
        <f t="shared" si="259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">
        <f t="shared" si="255"/>
        <v>104.75000000000001</v>
      </c>
      <c r="P3285" s="8">
        <f>(E3285/L3285)</f>
        <v>17.829787234042552</v>
      </c>
      <c r="Q3285" t="str">
        <f t="shared" si="256"/>
        <v>theater</v>
      </c>
      <c r="R3285" t="str">
        <f t="shared" si="257"/>
        <v>plays</v>
      </c>
      <c r="S3285" s="12">
        <f t="shared" si="258"/>
        <v>42379.74418981481</v>
      </c>
      <c r="T3285" s="12">
        <f t="shared" si="259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7">
        <f t="shared" si="255"/>
        <v>101.6</v>
      </c>
      <c r="P3286" s="8">
        <f>(E3286/L3286)</f>
        <v>203.2</v>
      </c>
      <c r="Q3286" t="str">
        <f t="shared" si="256"/>
        <v>theater</v>
      </c>
      <c r="R3286" t="str">
        <f t="shared" si="257"/>
        <v>plays</v>
      </c>
      <c r="S3286" s="12">
        <f t="shared" si="258"/>
        <v>42380.884872685187</v>
      </c>
      <c r="T3286" s="12">
        <f t="shared" si="259"/>
        <v>42398.249305555553</v>
      </c>
    </row>
    <row r="3287" spans="1:20" ht="15.75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7">
        <f t="shared" si="255"/>
        <v>112.10242048409683</v>
      </c>
      <c r="P3287" s="8">
        <f>(E3287/L3287)</f>
        <v>69.18518518518519</v>
      </c>
      <c r="Q3287" t="str">
        <f t="shared" si="256"/>
        <v>theater</v>
      </c>
      <c r="R3287" t="str">
        <f t="shared" si="257"/>
        <v>plays</v>
      </c>
      <c r="S3287" s="12">
        <f t="shared" si="258"/>
        <v>42762.942430555559</v>
      </c>
      <c r="T3287" s="12">
        <f t="shared" si="259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7">
        <f t="shared" si="255"/>
        <v>101.76666666666667</v>
      </c>
      <c r="P3288" s="8">
        <f>(E3288/L3288)</f>
        <v>125.12295081967213</v>
      </c>
      <c r="Q3288" t="str">
        <f t="shared" si="256"/>
        <v>theater</v>
      </c>
      <c r="R3288" t="str">
        <f t="shared" si="257"/>
        <v>plays</v>
      </c>
      <c r="S3288" s="12">
        <f t="shared" si="258"/>
        <v>42567.840069444443</v>
      </c>
      <c r="T3288" s="12">
        <f t="shared" si="259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7">
        <f t="shared" si="255"/>
        <v>100</v>
      </c>
      <c r="P3289" s="8">
        <f>(E3289/L3289)</f>
        <v>73.529411764705884</v>
      </c>
      <c r="Q3289" t="str">
        <f t="shared" si="256"/>
        <v>theater</v>
      </c>
      <c r="R3289" t="str">
        <f t="shared" si="257"/>
        <v>plays</v>
      </c>
      <c r="S3289" s="12">
        <f t="shared" si="258"/>
        <v>42311.750324074077</v>
      </c>
      <c r="T3289" s="12">
        <f t="shared" si="259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7">
        <f t="shared" si="255"/>
        <v>100.26489999999998</v>
      </c>
      <c r="P3290" s="8">
        <f>(E3290/L3290)</f>
        <v>48.437149758454105</v>
      </c>
      <c r="Q3290" t="str">
        <f t="shared" si="256"/>
        <v>theater</v>
      </c>
      <c r="R3290" t="str">
        <f t="shared" si="257"/>
        <v>plays</v>
      </c>
      <c r="S3290" s="12">
        <f t="shared" si="258"/>
        <v>42505.774479166663</v>
      </c>
      <c r="T3290" s="12">
        <f t="shared" si="259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7">
        <f t="shared" si="255"/>
        <v>133.04200000000003</v>
      </c>
      <c r="P3291" s="8">
        <f>(E3291/L3291)</f>
        <v>26.608400000000003</v>
      </c>
      <c r="Q3291" t="str">
        <f t="shared" si="256"/>
        <v>theater</v>
      </c>
      <c r="R3291" t="str">
        <f t="shared" si="257"/>
        <v>plays</v>
      </c>
      <c r="S3291" s="12">
        <f t="shared" si="258"/>
        <v>42758.368078703701</v>
      </c>
      <c r="T3291" s="12">
        <f t="shared" si="259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7">
        <f t="shared" si="255"/>
        <v>121.2</v>
      </c>
      <c r="P3292" s="8">
        <f>(E3292/L3292)</f>
        <v>33.666666666666664</v>
      </c>
      <c r="Q3292" t="str">
        <f t="shared" si="256"/>
        <v>theater</v>
      </c>
      <c r="R3292" t="str">
        <f t="shared" si="257"/>
        <v>plays</v>
      </c>
      <c r="S3292" s="12">
        <f t="shared" si="258"/>
        <v>42775.51494212963</v>
      </c>
      <c r="T3292" s="12">
        <f t="shared" si="259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7">
        <f t="shared" si="255"/>
        <v>113.99999999999999</v>
      </c>
      <c r="P3293" s="8">
        <f>(E3293/L3293)</f>
        <v>40.714285714285715</v>
      </c>
      <c r="Q3293" t="str">
        <f t="shared" si="256"/>
        <v>theater</v>
      </c>
      <c r="R3293" t="str">
        <f t="shared" si="257"/>
        <v>plays</v>
      </c>
      <c r="S3293" s="12">
        <f t="shared" si="258"/>
        <v>42232.702546296292</v>
      </c>
      <c r="T3293" s="12">
        <f t="shared" si="259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7">
        <f t="shared" si="255"/>
        <v>286.13861386138615</v>
      </c>
      <c r="P3294" s="8">
        <f>(E3294/L3294)</f>
        <v>19.266666666666666</v>
      </c>
      <c r="Q3294" t="str">
        <f t="shared" si="256"/>
        <v>theater</v>
      </c>
      <c r="R3294" t="str">
        <f t="shared" si="257"/>
        <v>plays</v>
      </c>
      <c r="S3294" s="12">
        <f t="shared" si="258"/>
        <v>42282.770231481481</v>
      </c>
      <c r="T3294" s="12">
        <f t="shared" si="259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7">
        <f t="shared" si="255"/>
        <v>170.44444444444446</v>
      </c>
      <c r="P3295" s="8">
        <f>(E3295/L3295)</f>
        <v>84.285714285714292</v>
      </c>
      <c r="Q3295" t="str">
        <f t="shared" si="256"/>
        <v>theater</v>
      </c>
      <c r="R3295" t="str">
        <f t="shared" si="257"/>
        <v>plays</v>
      </c>
      <c r="S3295" s="12">
        <f t="shared" si="258"/>
        <v>42768.425370370373</v>
      </c>
      <c r="T3295" s="12">
        <f t="shared" si="259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7">
        <f t="shared" si="255"/>
        <v>118.33333333333333</v>
      </c>
      <c r="P3296" s="8">
        <f>(E3296/L3296)</f>
        <v>29.583333333333332</v>
      </c>
      <c r="Q3296" t="str">
        <f t="shared" si="256"/>
        <v>theater</v>
      </c>
      <c r="R3296" t="str">
        <f t="shared" si="257"/>
        <v>plays</v>
      </c>
      <c r="S3296" s="12">
        <f t="shared" si="258"/>
        <v>42141.541134259256</v>
      </c>
      <c r="T3296" s="12">
        <f t="shared" si="259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7">
        <f t="shared" si="255"/>
        <v>102.85857142857142</v>
      </c>
      <c r="P3297" s="8">
        <f>(E3297/L3297)</f>
        <v>26.667037037037037</v>
      </c>
      <c r="Q3297" t="str">
        <f t="shared" si="256"/>
        <v>theater</v>
      </c>
      <c r="R3297" t="str">
        <f t="shared" si="257"/>
        <v>plays</v>
      </c>
      <c r="S3297" s="12">
        <f t="shared" si="258"/>
        <v>42609.442465277782</v>
      </c>
      <c r="T3297" s="12">
        <f t="shared" si="259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7">
        <f t="shared" si="255"/>
        <v>144.06666666666666</v>
      </c>
      <c r="P3298" s="8">
        <f>(E3298/L3298)</f>
        <v>45.978723404255319</v>
      </c>
      <c r="Q3298" t="str">
        <f t="shared" si="256"/>
        <v>theater</v>
      </c>
      <c r="R3298" t="str">
        <f t="shared" si="257"/>
        <v>plays</v>
      </c>
      <c r="S3298" s="12">
        <f t="shared" si="258"/>
        <v>42309.756620370375</v>
      </c>
      <c r="T3298" s="12">
        <f t="shared" si="259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7">
        <f t="shared" si="255"/>
        <v>100.07272727272726</v>
      </c>
      <c r="P3299" s="8">
        <f>(E3299/L3299)</f>
        <v>125.09090909090909</v>
      </c>
      <c r="Q3299" t="str">
        <f t="shared" si="256"/>
        <v>theater</v>
      </c>
      <c r="R3299" t="str">
        <f t="shared" si="257"/>
        <v>plays</v>
      </c>
      <c r="S3299" s="12">
        <f t="shared" si="258"/>
        <v>42193.771481481483</v>
      </c>
      <c r="T3299" s="12">
        <f t="shared" si="259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7">
        <f t="shared" si="255"/>
        <v>101.73</v>
      </c>
      <c r="P3300" s="8">
        <f>(E3300/L3300)</f>
        <v>141.29166666666666</v>
      </c>
      <c r="Q3300" t="str">
        <f t="shared" si="256"/>
        <v>theater</v>
      </c>
      <c r="R3300" t="str">
        <f t="shared" si="257"/>
        <v>plays</v>
      </c>
      <c r="S3300" s="12">
        <f t="shared" si="258"/>
        <v>42239.957962962959</v>
      </c>
      <c r="T3300" s="12">
        <f t="shared" si="259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7">
        <f t="shared" si="255"/>
        <v>116.19999999999999</v>
      </c>
      <c r="P3301" s="8">
        <f>(E3301/L3301)</f>
        <v>55.333333333333336</v>
      </c>
      <c r="Q3301" t="str">
        <f t="shared" si="256"/>
        <v>theater</v>
      </c>
      <c r="R3301" t="str">
        <f t="shared" si="257"/>
        <v>plays</v>
      </c>
      <c r="S3301" s="12">
        <f t="shared" si="258"/>
        <v>42261.917395833334</v>
      </c>
      <c r="T3301" s="12">
        <f t="shared" si="259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7">
        <f t="shared" si="255"/>
        <v>136.16666666666666</v>
      </c>
      <c r="P3302" s="8">
        <f>(E3302/L3302)</f>
        <v>46.420454545454547</v>
      </c>
      <c r="Q3302" t="str">
        <f t="shared" si="256"/>
        <v>theater</v>
      </c>
      <c r="R3302" t="str">
        <f t="shared" si="257"/>
        <v>plays</v>
      </c>
      <c r="S3302" s="12">
        <f t="shared" si="258"/>
        <v>42102.743773148148</v>
      </c>
      <c r="T3302" s="12">
        <f t="shared" si="259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7">
        <f t="shared" si="255"/>
        <v>133.46666666666667</v>
      </c>
      <c r="P3303" s="8">
        <f>(E3303/L3303)</f>
        <v>57.2</v>
      </c>
      <c r="Q3303" t="str">
        <f t="shared" si="256"/>
        <v>theater</v>
      </c>
      <c r="R3303" t="str">
        <f t="shared" si="257"/>
        <v>plays</v>
      </c>
      <c r="S3303" s="12">
        <f t="shared" si="258"/>
        <v>42538.73583333334</v>
      </c>
      <c r="T3303" s="12">
        <f t="shared" si="259"/>
        <v>42583.290972222225</v>
      </c>
    </row>
    <row r="3304" spans="1:20" ht="15.75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7">
        <f t="shared" si="255"/>
        <v>103.39285714285715</v>
      </c>
      <c r="P3304" s="8">
        <f>(E3304/L3304)</f>
        <v>173.7</v>
      </c>
      <c r="Q3304" t="str">
        <f t="shared" si="256"/>
        <v>theater</v>
      </c>
      <c r="R3304" t="str">
        <f t="shared" si="257"/>
        <v>plays</v>
      </c>
      <c r="S3304" s="12">
        <f t="shared" si="258"/>
        <v>42681.35157407407</v>
      </c>
      <c r="T3304" s="12">
        <f t="shared" si="259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7">
        <f t="shared" si="255"/>
        <v>115.88888888888889</v>
      </c>
      <c r="P3305" s="8">
        <f>(E3305/L3305)</f>
        <v>59.6</v>
      </c>
      <c r="Q3305" t="str">
        <f t="shared" si="256"/>
        <v>theater</v>
      </c>
      <c r="R3305" t="str">
        <f t="shared" si="257"/>
        <v>plays</v>
      </c>
      <c r="S3305" s="12">
        <f t="shared" si="258"/>
        <v>42056.65143518518</v>
      </c>
      <c r="T3305" s="12">
        <f t="shared" si="259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">
        <f t="shared" si="255"/>
        <v>104.51666666666665</v>
      </c>
      <c r="P3306" s="8">
        <f>(E3306/L3306)</f>
        <v>89.585714285714289</v>
      </c>
      <c r="Q3306" t="str">
        <f t="shared" si="256"/>
        <v>theater</v>
      </c>
      <c r="R3306" t="str">
        <f t="shared" si="257"/>
        <v>plays</v>
      </c>
      <c r="S3306" s="12">
        <f t="shared" si="258"/>
        <v>42696.624444444446</v>
      </c>
      <c r="T3306" s="12">
        <f t="shared" si="259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7">
        <f t="shared" si="255"/>
        <v>102.02500000000001</v>
      </c>
      <c r="P3307" s="8">
        <f>(E3307/L3307)</f>
        <v>204.05</v>
      </c>
      <c r="Q3307" t="str">
        <f t="shared" si="256"/>
        <v>theater</v>
      </c>
      <c r="R3307" t="str">
        <f t="shared" si="257"/>
        <v>plays</v>
      </c>
      <c r="S3307" s="12">
        <f t="shared" si="258"/>
        <v>42186.855879629627</v>
      </c>
      <c r="T3307" s="12">
        <f t="shared" si="259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7">
        <f t="shared" si="255"/>
        <v>175.33333333333334</v>
      </c>
      <c r="P3308" s="8">
        <f>(E3308/L3308)</f>
        <v>48.703703703703702</v>
      </c>
      <c r="Q3308" t="str">
        <f t="shared" si="256"/>
        <v>theater</v>
      </c>
      <c r="R3308" t="str">
        <f t="shared" si="257"/>
        <v>plays</v>
      </c>
      <c r="S3308" s="12">
        <f t="shared" si="258"/>
        <v>42493.219236111108</v>
      </c>
      <c r="T3308" s="12">
        <f t="shared" si="259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7">
        <f t="shared" si="255"/>
        <v>106.67999999999999</v>
      </c>
      <c r="P3309" s="8">
        <f>(E3309/L3309)</f>
        <v>53.339999999999996</v>
      </c>
      <c r="Q3309" t="str">
        <f t="shared" si="256"/>
        <v>theater</v>
      </c>
      <c r="R3309" t="str">
        <f t="shared" si="257"/>
        <v>plays</v>
      </c>
      <c r="S3309" s="12">
        <f t="shared" si="258"/>
        <v>42475.057164351849</v>
      </c>
      <c r="T3309" s="12">
        <f t="shared" si="259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7">
        <f t="shared" si="255"/>
        <v>122.28571428571429</v>
      </c>
      <c r="P3310" s="8">
        <f>(E3310/L3310)</f>
        <v>75.087719298245617</v>
      </c>
      <c r="Q3310" t="str">
        <f t="shared" si="256"/>
        <v>theater</v>
      </c>
      <c r="R3310" t="str">
        <f t="shared" si="257"/>
        <v>plays</v>
      </c>
      <c r="S3310" s="12">
        <f t="shared" si="258"/>
        <v>42452.876909722225</v>
      </c>
      <c r="T3310" s="12">
        <f t="shared" si="259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7">
        <f t="shared" si="255"/>
        <v>159.42857142857144</v>
      </c>
      <c r="P3311" s="8">
        <f>(E3311/L3311)</f>
        <v>18</v>
      </c>
      <c r="Q3311" t="str">
        <f t="shared" si="256"/>
        <v>theater</v>
      </c>
      <c r="R3311" t="str">
        <f t="shared" si="257"/>
        <v>plays</v>
      </c>
      <c r="S3311" s="12">
        <f t="shared" si="258"/>
        <v>42628.650208333333</v>
      </c>
      <c r="T3311" s="12">
        <f t="shared" si="259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7">
        <f t="shared" si="255"/>
        <v>100.07692307692308</v>
      </c>
      <c r="P3312" s="8">
        <f>(E3312/L3312)</f>
        <v>209.83870967741936</v>
      </c>
      <c r="Q3312" t="str">
        <f t="shared" si="256"/>
        <v>theater</v>
      </c>
      <c r="R3312" t="str">
        <f t="shared" si="257"/>
        <v>plays</v>
      </c>
      <c r="S3312" s="12">
        <f t="shared" si="258"/>
        <v>42253.928530092591</v>
      </c>
      <c r="T3312" s="12">
        <f t="shared" si="259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7">
        <f t="shared" si="255"/>
        <v>109.84</v>
      </c>
      <c r="P3313" s="8">
        <f>(E3313/L3313)</f>
        <v>61.022222222222226</v>
      </c>
      <c r="Q3313" t="str">
        <f t="shared" si="256"/>
        <v>theater</v>
      </c>
      <c r="R3313" t="str">
        <f t="shared" si="257"/>
        <v>plays</v>
      </c>
      <c r="S3313" s="12">
        <f t="shared" si="258"/>
        <v>42264.29178240741</v>
      </c>
      <c r="T3313" s="12">
        <f t="shared" si="259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7">
        <f t="shared" si="255"/>
        <v>100.03999999999999</v>
      </c>
      <c r="P3314" s="8">
        <f>(E3314/L3314)</f>
        <v>61</v>
      </c>
      <c r="Q3314" t="str">
        <f t="shared" si="256"/>
        <v>theater</v>
      </c>
      <c r="R3314" t="str">
        <f t="shared" si="257"/>
        <v>plays</v>
      </c>
      <c r="S3314" s="12">
        <f t="shared" si="258"/>
        <v>42664.809560185182</v>
      </c>
      <c r="T3314" s="12">
        <f t="shared" si="259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7">
        <f t="shared" si="255"/>
        <v>116.05000000000001</v>
      </c>
      <c r="P3315" s="8">
        <f>(E3315/L3315)</f>
        <v>80.034482758620683</v>
      </c>
      <c r="Q3315" t="str">
        <f t="shared" si="256"/>
        <v>theater</v>
      </c>
      <c r="R3315" t="str">
        <f t="shared" si="257"/>
        <v>plays</v>
      </c>
      <c r="S3315" s="12">
        <f t="shared" si="258"/>
        <v>42382.244409722218</v>
      </c>
      <c r="T3315" s="12">
        <f t="shared" si="259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7">
        <f t="shared" si="255"/>
        <v>210.75</v>
      </c>
      <c r="P3316" s="8">
        <f>(E3316/L3316)</f>
        <v>29.068965517241381</v>
      </c>
      <c r="Q3316" t="str">
        <f t="shared" si="256"/>
        <v>theater</v>
      </c>
      <c r="R3316" t="str">
        <f t="shared" si="257"/>
        <v>plays</v>
      </c>
      <c r="S3316" s="12">
        <f t="shared" si="258"/>
        <v>42105.267488425925</v>
      </c>
      <c r="T3316" s="12">
        <f t="shared" si="259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7">
        <f t="shared" si="255"/>
        <v>110.00000000000001</v>
      </c>
      <c r="P3317" s="8">
        <f>(E3317/L3317)</f>
        <v>49.438202247191015</v>
      </c>
      <c r="Q3317" t="str">
        <f t="shared" si="256"/>
        <v>theater</v>
      </c>
      <c r="R3317" t="str">
        <f t="shared" si="257"/>
        <v>plays</v>
      </c>
      <c r="S3317" s="12">
        <f t="shared" si="258"/>
        <v>42466.303715277783</v>
      </c>
      <c r="T3317" s="12">
        <f t="shared" si="259"/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7">
        <f t="shared" si="255"/>
        <v>100.08673425918037</v>
      </c>
      <c r="P3318" s="8">
        <f>(E3318/L3318)</f>
        <v>93.977440000000001</v>
      </c>
      <c r="Q3318" t="str">
        <f t="shared" si="256"/>
        <v>theater</v>
      </c>
      <c r="R3318" t="str">
        <f t="shared" si="257"/>
        <v>plays</v>
      </c>
      <c r="S3318" s="12">
        <f t="shared" si="258"/>
        <v>41826.871238425927</v>
      </c>
      <c r="T3318" s="12">
        <f t="shared" si="259"/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7">
        <f t="shared" si="255"/>
        <v>106.19047619047619</v>
      </c>
      <c r="P3319" s="8">
        <f>(E3319/L3319)</f>
        <v>61.944444444444443</v>
      </c>
      <c r="Q3319" t="str">
        <f t="shared" si="256"/>
        <v>theater</v>
      </c>
      <c r="R3319" t="str">
        <f t="shared" si="257"/>
        <v>plays</v>
      </c>
      <c r="S3319" s="12">
        <f t="shared" si="258"/>
        <v>42499.039629629624</v>
      </c>
      <c r="T3319" s="12">
        <f t="shared" si="259"/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">
        <f t="shared" si="255"/>
        <v>125.6</v>
      </c>
      <c r="P3320" s="8">
        <f>(E3320/L3320)</f>
        <v>78.5</v>
      </c>
      <c r="Q3320" t="str">
        <f t="shared" si="256"/>
        <v>theater</v>
      </c>
      <c r="R3320" t="str">
        <f t="shared" si="257"/>
        <v>plays</v>
      </c>
      <c r="S3320" s="12">
        <f t="shared" si="258"/>
        <v>42431.302002314813</v>
      </c>
      <c r="T3320" s="12">
        <f t="shared" si="259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7">
        <f t="shared" si="255"/>
        <v>108</v>
      </c>
      <c r="P3321" s="8">
        <f>(E3321/L3321)</f>
        <v>33.75</v>
      </c>
      <c r="Q3321" t="str">
        <f t="shared" si="256"/>
        <v>theater</v>
      </c>
      <c r="R3321" t="str">
        <f t="shared" si="257"/>
        <v>plays</v>
      </c>
      <c r="S3321" s="12">
        <f t="shared" si="258"/>
        <v>41990.585486111115</v>
      </c>
      <c r="T3321" s="12">
        <f t="shared" si="259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7">
        <f t="shared" si="255"/>
        <v>101</v>
      </c>
      <c r="P3322" s="8">
        <f>(E3322/L3322)</f>
        <v>66.44736842105263</v>
      </c>
      <c r="Q3322" t="str">
        <f t="shared" si="256"/>
        <v>theater</v>
      </c>
      <c r="R3322" t="str">
        <f t="shared" si="257"/>
        <v>plays</v>
      </c>
      <c r="S3322" s="12">
        <f t="shared" si="258"/>
        <v>42513.045798611114</v>
      </c>
      <c r="T3322" s="12">
        <f t="shared" si="259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7">
        <f t="shared" si="255"/>
        <v>107.4</v>
      </c>
      <c r="P3323" s="8">
        <f>(E3323/L3323)</f>
        <v>35.799999999999997</v>
      </c>
      <c r="Q3323" t="str">
        <f t="shared" si="256"/>
        <v>theater</v>
      </c>
      <c r="R3323" t="str">
        <f t="shared" si="257"/>
        <v>plays</v>
      </c>
      <c r="S3323" s="12">
        <f t="shared" si="258"/>
        <v>41914.100289351853</v>
      </c>
      <c r="T3323" s="12">
        <f t="shared" si="259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7">
        <f t="shared" si="255"/>
        <v>101.51515151515152</v>
      </c>
      <c r="P3324" s="8">
        <f>(E3324/L3324)</f>
        <v>145.65217391304347</v>
      </c>
      <c r="Q3324" t="str">
        <f t="shared" si="256"/>
        <v>theater</v>
      </c>
      <c r="R3324" t="str">
        <f t="shared" si="257"/>
        <v>plays</v>
      </c>
      <c r="S3324" s="12">
        <f t="shared" si="258"/>
        <v>42521.010370370372</v>
      </c>
      <c r="T3324" s="12">
        <f t="shared" si="259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7">
        <f t="shared" si="255"/>
        <v>125.89999999999999</v>
      </c>
      <c r="P3325" s="8">
        <f>(E3325/L3325)</f>
        <v>25.693877551020407</v>
      </c>
      <c r="Q3325" t="str">
        <f t="shared" si="256"/>
        <v>theater</v>
      </c>
      <c r="R3325" t="str">
        <f t="shared" si="257"/>
        <v>plays</v>
      </c>
      <c r="S3325" s="12">
        <f t="shared" si="258"/>
        <v>42608.36583333333</v>
      </c>
      <c r="T3325" s="12">
        <f t="shared" si="259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7">
        <f t="shared" si="255"/>
        <v>101.66666666666666</v>
      </c>
      <c r="P3326" s="8">
        <f>(E3326/L3326)</f>
        <v>152.5</v>
      </c>
      <c r="Q3326" t="str">
        <f t="shared" si="256"/>
        <v>theater</v>
      </c>
      <c r="R3326" t="str">
        <f t="shared" si="257"/>
        <v>plays</v>
      </c>
      <c r="S3326" s="12">
        <f t="shared" si="258"/>
        <v>42512.58321759259</v>
      </c>
      <c r="T3326" s="12">
        <f t="shared" si="259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7">
        <f t="shared" si="255"/>
        <v>112.5</v>
      </c>
      <c r="P3327" s="8">
        <f>(E3327/L3327)</f>
        <v>30</v>
      </c>
      <c r="Q3327" t="str">
        <f t="shared" si="256"/>
        <v>theater</v>
      </c>
      <c r="R3327" t="str">
        <f t="shared" si="257"/>
        <v>plays</v>
      </c>
      <c r="S3327" s="12">
        <f t="shared" si="258"/>
        <v>42064.785613425927</v>
      </c>
      <c r="T3327" s="12">
        <f t="shared" si="259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7">
        <f t="shared" si="255"/>
        <v>101.375</v>
      </c>
      <c r="P3328" s="8">
        <f>(E3328/L3328)</f>
        <v>142.28070175438597</v>
      </c>
      <c r="Q3328" t="str">
        <f t="shared" si="256"/>
        <v>theater</v>
      </c>
      <c r="R3328" t="str">
        <f t="shared" si="257"/>
        <v>plays</v>
      </c>
      <c r="S3328" s="12">
        <f t="shared" si="258"/>
        <v>42041.714178240742</v>
      </c>
      <c r="T3328" s="12">
        <f t="shared" si="259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7">
        <f t="shared" si="255"/>
        <v>101.25</v>
      </c>
      <c r="P3329" s="8">
        <f>(E3329/L3329)</f>
        <v>24.545454545454547</v>
      </c>
      <c r="Q3329" t="str">
        <f t="shared" si="256"/>
        <v>theater</v>
      </c>
      <c r="R3329" t="str">
        <f t="shared" si="257"/>
        <v>plays</v>
      </c>
      <c r="S3329" s="12">
        <f t="shared" si="258"/>
        <v>42468.374606481477</v>
      </c>
      <c r="T3329" s="12">
        <f t="shared" si="259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7">
        <f t="shared" si="255"/>
        <v>146.38888888888889</v>
      </c>
      <c r="P3330" s="8">
        <f>(E3330/L3330)</f>
        <v>292.77777777777777</v>
      </c>
      <c r="Q3330" t="str">
        <f t="shared" si="256"/>
        <v>theater</v>
      </c>
      <c r="R3330" t="str">
        <f t="shared" si="257"/>
        <v>plays</v>
      </c>
      <c r="S3330" s="12">
        <f t="shared" si="258"/>
        <v>41822.57503472222</v>
      </c>
      <c r="T3330" s="12">
        <f t="shared" si="259"/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7">
        <f t="shared" ref="O3331:O3394" si="260">((E3331/D3331)*100)</f>
        <v>116.8</v>
      </c>
      <c r="P3331" s="8">
        <f>(E3331/L3331)</f>
        <v>44.92307692307692</v>
      </c>
      <c r="Q3331" t="str">
        <f t="shared" ref="Q3331:Q3394" si="261">LEFT(N3331,FIND("/",N3331)-1)</f>
        <v>theater</v>
      </c>
      <c r="R3331" t="str">
        <f t="shared" ref="R3331:R3394" si="262">RIGHT(N3331,LEN(N3331)-FIND("/",N3331))</f>
        <v>plays</v>
      </c>
      <c r="S3331" s="12">
        <f t="shared" ref="S3331:S3394" si="263">(((J3331/60)/60)/24)+DATE(1970,1,1)</f>
        <v>41837.323009259257</v>
      </c>
      <c r="T3331" s="12">
        <f t="shared" ref="T3331:T3394" si="264">(((I3331/60)/60)/24)+DATE(1970,1,1)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7">
        <f t="shared" si="260"/>
        <v>106.26666666666667</v>
      </c>
      <c r="P3332" s="8">
        <f>(E3332/L3332)</f>
        <v>23.10144927536232</v>
      </c>
      <c r="Q3332" t="str">
        <f t="shared" si="261"/>
        <v>theater</v>
      </c>
      <c r="R3332" t="str">
        <f t="shared" si="262"/>
        <v>plays</v>
      </c>
      <c r="S3332" s="12">
        <f t="shared" si="263"/>
        <v>42065.887361111112</v>
      </c>
      <c r="T3332" s="12">
        <f t="shared" si="264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">
        <f t="shared" si="260"/>
        <v>104.52</v>
      </c>
      <c r="P3333" s="8">
        <f>(E3333/L3333)</f>
        <v>80.400000000000006</v>
      </c>
      <c r="Q3333" t="str">
        <f t="shared" si="261"/>
        <v>theater</v>
      </c>
      <c r="R3333" t="str">
        <f t="shared" si="262"/>
        <v>plays</v>
      </c>
      <c r="S3333" s="12">
        <f t="shared" si="263"/>
        <v>42248.697754629626</v>
      </c>
      <c r="T3333" s="12">
        <f t="shared" si="264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7">
        <f t="shared" si="260"/>
        <v>100</v>
      </c>
      <c r="P3334" s="8">
        <f>(E3334/L3334)</f>
        <v>72.289156626506028</v>
      </c>
      <c r="Q3334" t="str">
        <f t="shared" si="261"/>
        <v>theater</v>
      </c>
      <c r="R3334" t="str">
        <f t="shared" si="262"/>
        <v>plays</v>
      </c>
      <c r="S3334" s="12">
        <f t="shared" si="263"/>
        <v>41809.860300925924</v>
      </c>
      <c r="T3334" s="12">
        <f t="shared" si="264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">
        <f t="shared" si="260"/>
        <v>104.57142857142858</v>
      </c>
      <c r="P3335" s="8">
        <f>(E3335/L3335)</f>
        <v>32.972972972972975</v>
      </c>
      <c r="Q3335" t="str">
        <f t="shared" si="261"/>
        <v>theater</v>
      </c>
      <c r="R3335" t="str">
        <f t="shared" si="262"/>
        <v>plays</v>
      </c>
      <c r="S3335" s="12">
        <f t="shared" si="263"/>
        <v>42148.676851851851</v>
      </c>
      <c r="T3335" s="12">
        <f t="shared" si="264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7">
        <f t="shared" si="260"/>
        <v>138.62051149573753</v>
      </c>
      <c r="P3336" s="8">
        <f>(E3336/L3336)</f>
        <v>116.65217391304348</v>
      </c>
      <c r="Q3336" t="str">
        <f t="shared" si="261"/>
        <v>theater</v>
      </c>
      <c r="R3336" t="str">
        <f t="shared" si="262"/>
        <v>plays</v>
      </c>
      <c r="S3336" s="12">
        <f t="shared" si="263"/>
        <v>42185.521087962959</v>
      </c>
      <c r="T3336" s="12">
        <f t="shared" si="264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7">
        <f t="shared" si="260"/>
        <v>100.32000000000001</v>
      </c>
      <c r="P3337" s="8">
        <f>(E3337/L3337)</f>
        <v>79.61904761904762</v>
      </c>
      <c r="Q3337" t="str">
        <f t="shared" si="261"/>
        <v>theater</v>
      </c>
      <c r="R3337" t="str">
        <f t="shared" si="262"/>
        <v>plays</v>
      </c>
      <c r="S3337" s="12">
        <f t="shared" si="263"/>
        <v>41827.674143518518</v>
      </c>
      <c r="T3337" s="12">
        <f t="shared" si="264"/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7">
        <f t="shared" si="260"/>
        <v>100</v>
      </c>
      <c r="P3338" s="8">
        <f>(E3338/L3338)</f>
        <v>27.777777777777779</v>
      </c>
      <c r="Q3338" t="str">
        <f t="shared" si="261"/>
        <v>theater</v>
      </c>
      <c r="R3338" t="str">
        <f t="shared" si="262"/>
        <v>plays</v>
      </c>
      <c r="S3338" s="12">
        <f t="shared" si="263"/>
        <v>42437.398680555561</v>
      </c>
      <c r="T3338" s="12">
        <f t="shared" si="264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7">
        <f t="shared" si="260"/>
        <v>110.2</v>
      </c>
      <c r="P3339" s="8">
        <f>(E3339/L3339)</f>
        <v>81.029411764705884</v>
      </c>
      <c r="Q3339" t="str">
        <f t="shared" si="261"/>
        <v>theater</v>
      </c>
      <c r="R3339" t="str">
        <f t="shared" si="262"/>
        <v>plays</v>
      </c>
      <c r="S3339" s="12">
        <f t="shared" si="263"/>
        <v>41901.282025462962</v>
      </c>
      <c r="T3339" s="12">
        <f t="shared" si="264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">
        <f t="shared" si="260"/>
        <v>102.18</v>
      </c>
      <c r="P3340" s="8">
        <f>(E3340/L3340)</f>
        <v>136.84821428571428</v>
      </c>
      <c r="Q3340" t="str">
        <f t="shared" si="261"/>
        <v>theater</v>
      </c>
      <c r="R3340" t="str">
        <f t="shared" si="262"/>
        <v>plays</v>
      </c>
      <c r="S3340" s="12">
        <f t="shared" si="263"/>
        <v>42769.574999999997</v>
      </c>
      <c r="T3340" s="12">
        <f t="shared" si="264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7">
        <f t="shared" si="260"/>
        <v>104.35000000000001</v>
      </c>
      <c r="P3341" s="8">
        <f>(E3341/L3341)</f>
        <v>177.61702127659575</v>
      </c>
      <c r="Q3341" t="str">
        <f t="shared" si="261"/>
        <v>theater</v>
      </c>
      <c r="R3341" t="str">
        <f t="shared" si="262"/>
        <v>plays</v>
      </c>
      <c r="S3341" s="12">
        <f t="shared" si="263"/>
        <v>42549.665717592594</v>
      </c>
      <c r="T3341" s="12">
        <f t="shared" si="264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7">
        <f t="shared" si="260"/>
        <v>138.16666666666666</v>
      </c>
      <c r="P3342" s="8">
        <f>(E3342/L3342)</f>
        <v>109.07894736842105</v>
      </c>
      <c r="Q3342" t="str">
        <f t="shared" si="261"/>
        <v>theater</v>
      </c>
      <c r="R3342" t="str">
        <f t="shared" si="262"/>
        <v>plays</v>
      </c>
      <c r="S3342" s="12">
        <f t="shared" si="263"/>
        <v>42685.974004629628</v>
      </c>
      <c r="T3342" s="12">
        <f t="shared" si="264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7">
        <f t="shared" si="260"/>
        <v>100</v>
      </c>
      <c r="P3343" s="8">
        <f>(E3343/L3343)</f>
        <v>119.64285714285714</v>
      </c>
      <c r="Q3343" t="str">
        <f t="shared" si="261"/>
        <v>theater</v>
      </c>
      <c r="R3343" t="str">
        <f t="shared" si="262"/>
        <v>plays</v>
      </c>
      <c r="S3343" s="12">
        <f t="shared" si="263"/>
        <v>42510.798854166671</v>
      </c>
      <c r="T3343" s="12">
        <f t="shared" si="264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7">
        <f t="shared" si="260"/>
        <v>101.66666666666666</v>
      </c>
      <c r="P3344" s="8">
        <f>(E3344/L3344)</f>
        <v>78.205128205128204</v>
      </c>
      <c r="Q3344" t="str">
        <f t="shared" si="261"/>
        <v>theater</v>
      </c>
      <c r="R3344" t="str">
        <f t="shared" si="262"/>
        <v>plays</v>
      </c>
      <c r="S3344" s="12">
        <f t="shared" si="263"/>
        <v>42062.296412037031</v>
      </c>
      <c r="T3344" s="12">
        <f t="shared" si="264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7">
        <f t="shared" si="260"/>
        <v>171.42857142857142</v>
      </c>
      <c r="P3345" s="8">
        <f>(E3345/L3345)</f>
        <v>52.173913043478258</v>
      </c>
      <c r="Q3345" t="str">
        <f t="shared" si="261"/>
        <v>theater</v>
      </c>
      <c r="R3345" t="str">
        <f t="shared" si="262"/>
        <v>plays</v>
      </c>
      <c r="S3345" s="12">
        <f t="shared" si="263"/>
        <v>42452.916481481487</v>
      </c>
      <c r="T3345" s="12">
        <f t="shared" si="264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7">
        <f t="shared" si="260"/>
        <v>101.44444444444444</v>
      </c>
      <c r="P3346" s="8">
        <f>(E3346/L3346)</f>
        <v>114.125</v>
      </c>
      <c r="Q3346" t="str">
        <f t="shared" si="261"/>
        <v>theater</v>
      </c>
      <c r="R3346" t="str">
        <f t="shared" si="262"/>
        <v>plays</v>
      </c>
      <c r="S3346" s="12">
        <f t="shared" si="263"/>
        <v>41851.200150462959</v>
      </c>
      <c r="T3346" s="12">
        <f t="shared" si="264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7">
        <f t="shared" si="260"/>
        <v>130</v>
      </c>
      <c r="P3347" s="8">
        <f>(E3347/L3347)</f>
        <v>50</v>
      </c>
      <c r="Q3347" t="str">
        <f t="shared" si="261"/>
        <v>theater</v>
      </c>
      <c r="R3347" t="str">
        <f t="shared" si="262"/>
        <v>plays</v>
      </c>
      <c r="S3347" s="12">
        <f t="shared" si="263"/>
        <v>42053.106111111112</v>
      </c>
      <c r="T3347" s="12">
        <f t="shared" si="264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7">
        <f t="shared" si="260"/>
        <v>110.00000000000001</v>
      </c>
      <c r="P3348" s="8">
        <f>(E3348/L3348)</f>
        <v>91.666666666666671</v>
      </c>
      <c r="Q3348" t="str">
        <f t="shared" si="261"/>
        <v>theater</v>
      </c>
      <c r="R3348" t="str">
        <f t="shared" si="262"/>
        <v>plays</v>
      </c>
      <c r="S3348" s="12">
        <f t="shared" si="263"/>
        <v>42054.024421296301</v>
      </c>
      <c r="T3348" s="12">
        <f t="shared" si="264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7">
        <f t="shared" si="260"/>
        <v>119.44999999999999</v>
      </c>
      <c r="P3349" s="8">
        <f>(E3349/L3349)</f>
        <v>108.59090909090909</v>
      </c>
      <c r="Q3349" t="str">
        <f t="shared" si="261"/>
        <v>theater</v>
      </c>
      <c r="R3349" t="str">
        <f t="shared" si="262"/>
        <v>plays</v>
      </c>
      <c r="S3349" s="12">
        <f t="shared" si="263"/>
        <v>42484.551550925928</v>
      </c>
      <c r="T3349" s="12">
        <f t="shared" si="264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7">
        <f t="shared" si="260"/>
        <v>100.2909090909091</v>
      </c>
      <c r="P3350" s="8">
        <f>(E3350/L3350)</f>
        <v>69.822784810126578</v>
      </c>
      <c r="Q3350" t="str">
        <f t="shared" si="261"/>
        <v>theater</v>
      </c>
      <c r="R3350" t="str">
        <f t="shared" si="262"/>
        <v>plays</v>
      </c>
      <c r="S3350" s="12">
        <f t="shared" si="263"/>
        <v>42466.558796296296</v>
      </c>
      <c r="T3350" s="12">
        <f t="shared" si="264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">
        <f t="shared" si="260"/>
        <v>153.4</v>
      </c>
      <c r="P3351" s="8">
        <f>(E3351/L3351)</f>
        <v>109.57142857142857</v>
      </c>
      <c r="Q3351" t="str">
        <f t="shared" si="261"/>
        <v>theater</v>
      </c>
      <c r="R3351" t="str">
        <f t="shared" si="262"/>
        <v>plays</v>
      </c>
      <c r="S3351" s="12">
        <f t="shared" si="263"/>
        <v>42513.110787037032</v>
      </c>
      <c r="T3351" s="12">
        <f t="shared" si="264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7">
        <f t="shared" si="260"/>
        <v>104.42857142857143</v>
      </c>
      <c r="P3352" s="8">
        <f>(E3352/L3352)</f>
        <v>71.666666666666671</v>
      </c>
      <c r="Q3352" t="str">
        <f t="shared" si="261"/>
        <v>theater</v>
      </c>
      <c r="R3352" t="str">
        <f t="shared" si="262"/>
        <v>plays</v>
      </c>
      <c r="S3352" s="12">
        <f t="shared" si="263"/>
        <v>42302.701516203699</v>
      </c>
      <c r="T3352" s="12">
        <f t="shared" si="264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7">
        <f t="shared" si="260"/>
        <v>101.1</v>
      </c>
      <c r="P3353" s="8">
        <f>(E3353/L3353)</f>
        <v>93.611111111111114</v>
      </c>
      <c r="Q3353" t="str">
        <f t="shared" si="261"/>
        <v>theater</v>
      </c>
      <c r="R3353" t="str">
        <f t="shared" si="262"/>
        <v>plays</v>
      </c>
      <c r="S3353" s="12">
        <f t="shared" si="263"/>
        <v>41806.395428240743</v>
      </c>
      <c r="T3353" s="12">
        <f t="shared" si="264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7">
        <f t="shared" si="260"/>
        <v>107.52</v>
      </c>
      <c r="P3354" s="8">
        <f>(E3354/L3354)</f>
        <v>76.8</v>
      </c>
      <c r="Q3354" t="str">
        <f t="shared" si="261"/>
        <v>theater</v>
      </c>
      <c r="R3354" t="str">
        <f t="shared" si="262"/>
        <v>plays</v>
      </c>
      <c r="S3354" s="12">
        <f t="shared" si="263"/>
        <v>42495.992800925931</v>
      </c>
      <c r="T3354" s="12">
        <f t="shared" si="264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7">
        <f t="shared" si="260"/>
        <v>315</v>
      </c>
      <c r="P3355" s="8">
        <f>(E3355/L3355)</f>
        <v>35.795454545454547</v>
      </c>
      <c r="Q3355" t="str">
        <f t="shared" si="261"/>
        <v>theater</v>
      </c>
      <c r="R3355" t="str">
        <f t="shared" si="262"/>
        <v>plays</v>
      </c>
      <c r="S3355" s="12">
        <f t="shared" si="263"/>
        <v>42479.432291666672</v>
      </c>
      <c r="T3355" s="12">
        <f t="shared" si="264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7">
        <f t="shared" si="260"/>
        <v>101.93333333333334</v>
      </c>
      <c r="P3356" s="8">
        <f>(E3356/L3356)</f>
        <v>55.6</v>
      </c>
      <c r="Q3356" t="str">
        <f t="shared" si="261"/>
        <v>theater</v>
      </c>
      <c r="R3356" t="str">
        <f t="shared" si="262"/>
        <v>plays</v>
      </c>
      <c r="S3356" s="12">
        <f t="shared" si="263"/>
        <v>42270.7269212963</v>
      </c>
      <c r="T3356" s="12">
        <f t="shared" si="264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7">
        <f t="shared" si="260"/>
        <v>126.28571428571429</v>
      </c>
      <c r="P3357" s="8">
        <f>(E3357/L3357)</f>
        <v>147.33333333333334</v>
      </c>
      <c r="Q3357" t="str">
        <f t="shared" si="261"/>
        <v>theater</v>
      </c>
      <c r="R3357" t="str">
        <f t="shared" si="262"/>
        <v>plays</v>
      </c>
      <c r="S3357" s="12">
        <f t="shared" si="263"/>
        <v>42489.619525462964</v>
      </c>
      <c r="T3357" s="12">
        <f t="shared" si="264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7">
        <f t="shared" si="260"/>
        <v>101.4</v>
      </c>
      <c r="P3358" s="8">
        <f>(E3358/L3358)</f>
        <v>56.333333333333336</v>
      </c>
      <c r="Q3358" t="str">
        <f t="shared" si="261"/>
        <v>theater</v>
      </c>
      <c r="R3358" t="str">
        <f t="shared" si="262"/>
        <v>plays</v>
      </c>
      <c r="S3358" s="12">
        <f t="shared" si="263"/>
        <v>42536.815648148149</v>
      </c>
      <c r="T3358" s="12">
        <f t="shared" si="264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7">
        <f t="shared" si="260"/>
        <v>101</v>
      </c>
      <c r="P3359" s="8">
        <f>(E3359/L3359)</f>
        <v>96.19047619047619</v>
      </c>
      <c r="Q3359" t="str">
        <f t="shared" si="261"/>
        <v>theater</v>
      </c>
      <c r="R3359" t="str">
        <f t="shared" si="262"/>
        <v>plays</v>
      </c>
      <c r="S3359" s="12">
        <f t="shared" si="263"/>
        <v>41822.417939814812</v>
      </c>
      <c r="T3359" s="12">
        <f t="shared" si="264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7">
        <f t="shared" si="260"/>
        <v>102.99000000000001</v>
      </c>
      <c r="P3360" s="8">
        <f>(E3360/L3360)</f>
        <v>63.574074074074076</v>
      </c>
      <c r="Q3360" t="str">
        <f t="shared" si="261"/>
        <v>theater</v>
      </c>
      <c r="R3360" t="str">
        <f t="shared" si="262"/>
        <v>plays</v>
      </c>
      <c r="S3360" s="12">
        <f t="shared" si="263"/>
        <v>41932.311099537037</v>
      </c>
      <c r="T3360" s="12">
        <f t="shared" si="264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7">
        <f t="shared" si="260"/>
        <v>106.25</v>
      </c>
      <c r="P3361" s="8">
        <f>(E3361/L3361)</f>
        <v>184.78260869565219</v>
      </c>
      <c r="Q3361" t="str">
        <f t="shared" si="261"/>
        <v>theater</v>
      </c>
      <c r="R3361" t="str">
        <f t="shared" si="262"/>
        <v>plays</v>
      </c>
      <c r="S3361" s="12">
        <f t="shared" si="263"/>
        <v>42746.057106481487</v>
      </c>
      <c r="T3361" s="12">
        <f t="shared" si="264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7">
        <f t="shared" si="260"/>
        <v>101.37777777777779</v>
      </c>
      <c r="P3362" s="8">
        <f>(E3362/L3362)</f>
        <v>126.72222222222223</v>
      </c>
      <c r="Q3362" t="str">
        <f t="shared" si="261"/>
        <v>theater</v>
      </c>
      <c r="R3362" t="str">
        <f t="shared" si="262"/>
        <v>plays</v>
      </c>
      <c r="S3362" s="12">
        <f t="shared" si="263"/>
        <v>42697.082673611112</v>
      </c>
      <c r="T3362" s="12">
        <f t="shared" si="264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7">
        <f t="shared" si="260"/>
        <v>113.46000000000001</v>
      </c>
      <c r="P3363" s="8">
        <f>(E3363/L3363)</f>
        <v>83.42647058823529</v>
      </c>
      <c r="Q3363" t="str">
        <f t="shared" si="261"/>
        <v>theater</v>
      </c>
      <c r="R3363" t="str">
        <f t="shared" si="262"/>
        <v>plays</v>
      </c>
      <c r="S3363" s="12">
        <f t="shared" si="263"/>
        <v>41866.025347222225</v>
      </c>
      <c r="T3363" s="12">
        <f t="shared" si="264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7">
        <f t="shared" si="260"/>
        <v>218.00000000000003</v>
      </c>
      <c r="P3364" s="8">
        <f>(E3364/L3364)</f>
        <v>54.5</v>
      </c>
      <c r="Q3364" t="str">
        <f t="shared" si="261"/>
        <v>theater</v>
      </c>
      <c r="R3364" t="str">
        <f t="shared" si="262"/>
        <v>plays</v>
      </c>
      <c r="S3364" s="12">
        <f t="shared" si="263"/>
        <v>42056.091631944444</v>
      </c>
      <c r="T3364" s="12">
        <f t="shared" si="264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7">
        <f t="shared" si="260"/>
        <v>101.41935483870968</v>
      </c>
      <c r="P3365" s="8">
        <f>(E3365/L3365)</f>
        <v>302.30769230769232</v>
      </c>
      <c r="Q3365" t="str">
        <f t="shared" si="261"/>
        <v>theater</v>
      </c>
      <c r="R3365" t="str">
        <f t="shared" si="262"/>
        <v>plays</v>
      </c>
      <c r="S3365" s="12">
        <f t="shared" si="263"/>
        <v>41851.771354166667</v>
      </c>
      <c r="T3365" s="12">
        <f t="shared" si="264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7">
        <f t="shared" si="260"/>
        <v>105.93333333333332</v>
      </c>
      <c r="P3366" s="8">
        <f>(E3366/L3366)</f>
        <v>44.138888888888886</v>
      </c>
      <c r="Q3366" t="str">
        <f t="shared" si="261"/>
        <v>theater</v>
      </c>
      <c r="R3366" t="str">
        <f t="shared" si="262"/>
        <v>plays</v>
      </c>
      <c r="S3366" s="12">
        <f t="shared" si="263"/>
        <v>42422.977418981478</v>
      </c>
      <c r="T3366" s="12">
        <f t="shared" si="264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7">
        <f t="shared" si="260"/>
        <v>104</v>
      </c>
      <c r="P3367" s="8">
        <f>(E3367/L3367)</f>
        <v>866.66666666666663</v>
      </c>
      <c r="Q3367" t="str">
        <f t="shared" si="261"/>
        <v>theater</v>
      </c>
      <c r="R3367" t="str">
        <f t="shared" si="262"/>
        <v>plays</v>
      </c>
      <c r="S3367" s="12">
        <f t="shared" si="263"/>
        <v>42321.101759259262</v>
      </c>
      <c r="T3367" s="12">
        <f t="shared" si="264"/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7">
        <f t="shared" si="260"/>
        <v>221</v>
      </c>
      <c r="P3368" s="8">
        <f>(E3368/L3368)</f>
        <v>61.388888888888886</v>
      </c>
      <c r="Q3368" t="str">
        <f t="shared" si="261"/>
        <v>theater</v>
      </c>
      <c r="R3368" t="str">
        <f t="shared" si="262"/>
        <v>plays</v>
      </c>
      <c r="S3368" s="12">
        <f t="shared" si="263"/>
        <v>42107.067557870367</v>
      </c>
      <c r="T3368" s="12">
        <f t="shared" si="264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7">
        <f t="shared" si="260"/>
        <v>118.66666666666667</v>
      </c>
      <c r="P3369" s="8">
        <f>(E3369/L3369)</f>
        <v>29.666666666666668</v>
      </c>
      <c r="Q3369" t="str">
        <f t="shared" si="261"/>
        <v>theater</v>
      </c>
      <c r="R3369" t="str">
        <f t="shared" si="262"/>
        <v>plays</v>
      </c>
      <c r="S3369" s="12">
        <f t="shared" si="263"/>
        <v>42192.933958333335</v>
      </c>
      <c r="T3369" s="12">
        <f t="shared" si="264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">
        <f t="shared" si="260"/>
        <v>104.60000000000001</v>
      </c>
      <c r="P3370" s="8">
        <f>(E3370/L3370)</f>
        <v>45.478260869565219</v>
      </c>
      <c r="Q3370" t="str">
        <f t="shared" si="261"/>
        <v>theater</v>
      </c>
      <c r="R3370" t="str">
        <f t="shared" si="262"/>
        <v>plays</v>
      </c>
      <c r="S3370" s="12">
        <f t="shared" si="263"/>
        <v>41969.199756944443</v>
      </c>
      <c r="T3370" s="12">
        <f t="shared" si="264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7">
        <f t="shared" si="260"/>
        <v>103.89999999999999</v>
      </c>
      <c r="P3371" s="8">
        <f>(E3371/L3371)</f>
        <v>96.203703703703709</v>
      </c>
      <c r="Q3371" t="str">
        <f t="shared" si="261"/>
        <v>theater</v>
      </c>
      <c r="R3371" t="str">
        <f t="shared" si="262"/>
        <v>plays</v>
      </c>
      <c r="S3371" s="12">
        <f t="shared" si="263"/>
        <v>42690.041435185187</v>
      </c>
      <c r="T3371" s="12">
        <f t="shared" si="264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7">
        <f t="shared" si="260"/>
        <v>117.73333333333333</v>
      </c>
      <c r="P3372" s="8">
        <f>(E3372/L3372)</f>
        <v>67.92307692307692</v>
      </c>
      <c r="Q3372" t="str">
        <f t="shared" si="261"/>
        <v>theater</v>
      </c>
      <c r="R3372" t="str">
        <f t="shared" si="262"/>
        <v>plays</v>
      </c>
      <c r="S3372" s="12">
        <f t="shared" si="263"/>
        <v>42690.334317129629</v>
      </c>
      <c r="T3372" s="12">
        <f t="shared" si="264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7">
        <f t="shared" si="260"/>
        <v>138.5</v>
      </c>
      <c r="P3373" s="8">
        <f>(E3373/L3373)</f>
        <v>30.777777777777779</v>
      </c>
      <c r="Q3373" t="str">
        <f t="shared" si="261"/>
        <v>theater</v>
      </c>
      <c r="R3373" t="str">
        <f t="shared" si="262"/>
        <v>plays</v>
      </c>
      <c r="S3373" s="12">
        <f t="shared" si="263"/>
        <v>42312.874594907407</v>
      </c>
      <c r="T3373" s="12">
        <f t="shared" si="264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7">
        <f t="shared" si="260"/>
        <v>103.49999999999999</v>
      </c>
      <c r="P3374" s="8">
        <f>(E3374/L3374)</f>
        <v>38.333333333333336</v>
      </c>
      <c r="Q3374" t="str">
        <f t="shared" si="261"/>
        <v>theater</v>
      </c>
      <c r="R3374" t="str">
        <f t="shared" si="262"/>
        <v>plays</v>
      </c>
      <c r="S3374" s="12">
        <f t="shared" si="263"/>
        <v>41855.548101851848</v>
      </c>
      <c r="T3374" s="12">
        <f t="shared" si="264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7">
        <f t="shared" si="260"/>
        <v>100.25</v>
      </c>
      <c r="P3375" s="8">
        <f>(E3375/L3375)</f>
        <v>66.833333333333329</v>
      </c>
      <c r="Q3375" t="str">
        <f t="shared" si="261"/>
        <v>theater</v>
      </c>
      <c r="R3375" t="str">
        <f t="shared" si="262"/>
        <v>plays</v>
      </c>
      <c r="S3375" s="12">
        <f t="shared" si="263"/>
        <v>42179.854629629626</v>
      </c>
      <c r="T3375" s="12">
        <f t="shared" si="264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7">
        <f t="shared" si="260"/>
        <v>106.57142857142856</v>
      </c>
      <c r="P3376" s="8">
        <f>(E3376/L3376)</f>
        <v>71.730769230769226</v>
      </c>
      <c r="Q3376" t="str">
        <f t="shared" si="261"/>
        <v>theater</v>
      </c>
      <c r="R3376" t="str">
        <f t="shared" si="262"/>
        <v>plays</v>
      </c>
      <c r="S3376" s="12">
        <f t="shared" si="263"/>
        <v>42275.731666666667</v>
      </c>
      <c r="T3376" s="12">
        <f t="shared" si="264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7">
        <f t="shared" si="260"/>
        <v>100</v>
      </c>
      <c r="P3377" s="8">
        <f>(E3377/L3377)</f>
        <v>176.47058823529412</v>
      </c>
      <c r="Q3377" t="str">
        <f t="shared" si="261"/>
        <v>theater</v>
      </c>
      <c r="R3377" t="str">
        <f t="shared" si="262"/>
        <v>plays</v>
      </c>
      <c r="S3377" s="12">
        <f t="shared" si="263"/>
        <v>41765.610798611109</v>
      </c>
      <c r="T3377" s="12">
        <f t="shared" si="264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7">
        <f t="shared" si="260"/>
        <v>100.01249999999999</v>
      </c>
      <c r="P3378" s="8">
        <f>(E3378/L3378)</f>
        <v>421.10526315789474</v>
      </c>
      <c r="Q3378" t="str">
        <f t="shared" si="261"/>
        <v>theater</v>
      </c>
      <c r="R3378" t="str">
        <f t="shared" si="262"/>
        <v>plays</v>
      </c>
      <c r="S3378" s="12">
        <f t="shared" si="263"/>
        <v>42059.701319444444</v>
      </c>
      <c r="T3378" s="12">
        <f t="shared" si="264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7">
        <f t="shared" si="260"/>
        <v>101.05</v>
      </c>
      <c r="P3379" s="8">
        <f>(E3379/L3379)</f>
        <v>104.98701298701299</v>
      </c>
      <c r="Q3379" t="str">
        <f t="shared" si="261"/>
        <v>theater</v>
      </c>
      <c r="R3379" t="str">
        <f t="shared" si="262"/>
        <v>plays</v>
      </c>
      <c r="S3379" s="12">
        <f t="shared" si="263"/>
        <v>42053.732627314821</v>
      </c>
      <c r="T3379" s="12">
        <f t="shared" si="264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7">
        <f t="shared" si="260"/>
        <v>107.63636363636364</v>
      </c>
      <c r="P3380" s="8">
        <f>(E3380/L3380)</f>
        <v>28.19047619047619</v>
      </c>
      <c r="Q3380" t="str">
        <f t="shared" si="261"/>
        <v>theater</v>
      </c>
      <c r="R3380" t="str">
        <f t="shared" si="262"/>
        <v>plays</v>
      </c>
      <c r="S3380" s="12">
        <f t="shared" si="263"/>
        <v>41858.355393518519</v>
      </c>
      <c r="T3380" s="12">
        <f t="shared" si="264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7">
        <f t="shared" si="260"/>
        <v>103.64999999999999</v>
      </c>
      <c r="P3381" s="8">
        <f>(E3381/L3381)</f>
        <v>54.55263157894737</v>
      </c>
      <c r="Q3381" t="str">
        <f t="shared" si="261"/>
        <v>theater</v>
      </c>
      <c r="R3381" t="str">
        <f t="shared" si="262"/>
        <v>plays</v>
      </c>
      <c r="S3381" s="12">
        <f t="shared" si="263"/>
        <v>42225.513888888891</v>
      </c>
      <c r="T3381" s="12">
        <f t="shared" si="264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7">
        <f t="shared" si="260"/>
        <v>104.43333333333334</v>
      </c>
      <c r="P3382" s="8">
        <f>(E3382/L3382)</f>
        <v>111.89285714285714</v>
      </c>
      <c r="Q3382" t="str">
        <f t="shared" si="261"/>
        <v>theater</v>
      </c>
      <c r="R3382" t="str">
        <f t="shared" si="262"/>
        <v>plays</v>
      </c>
      <c r="S3382" s="12">
        <f t="shared" si="263"/>
        <v>41937.95344907407</v>
      </c>
      <c r="T3382" s="12">
        <f t="shared" si="264"/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">
        <f t="shared" si="260"/>
        <v>102.25</v>
      </c>
      <c r="P3383" s="8">
        <f>(E3383/L3383)</f>
        <v>85.208333333333329</v>
      </c>
      <c r="Q3383" t="str">
        <f t="shared" si="261"/>
        <v>theater</v>
      </c>
      <c r="R3383" t="str">
        <f t="shared" si="262"/>
        <v>plays</v>
      </c>
      <c r="S3383" s="12">
        <f t="shared" si="263"/>
        <v>42044.184988425928</v>
      </c>
      <c r="T3383" s="12">
        <f t="shared" si="264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7">
        <f t="shared" si="260"/>
        <v>100.74285714285713</v>
      </c>
      <c r="P3384" s="8">
        <f>(E3384/L3384)</f>
        <v>76.652173913043484</v>
      </c>
      <c r="Q3384" t="str">
        <f t="shared" si="261"/>
        <v>theater</v>
      </c>
      <c r="R3384" t="str">
        <f t="shared" si="262"/>
        <v>plays</v>
      </c>
      <c r="S3384" s="12">
        <f t="shared" si="263"/>
        <v>42559.431203703702</v>
      </c>
      <c r="T3384" s="12">
        <f t="shared" si="264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7">
        <f t="shared" si="260"/>
        <v>111.71428571428572</v>
      </c>
      <c r="P3385" s="8">
        <f>(E3385/L3385)</f>
        <v>65.166666666666671</v>
      </c>
      <c r="Q3385" t="str">
        <f t="shared" si="261"/>
        <v>theater</v>
      </c>
      <c r="R3385" t="str">
        <f t="shared" si="262"/>
        <v>plays</v>
      </c>
      <c r="S3385" s="12">
        <f t="shared" si="263"/>
        <v>42524.782638888893</v>
      </c>
      <c r="T3385" s="12">
        <f t="shared" si="264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7">
        <f t="shared" si="260"/>
        <v>100.01100000000001</v>
      </c>
      <c r="P3386" s="8">
        <f>(E3386/L3386)</f>
        <v>93.760312499999998</v>
      </c>
      <c r="Q3386" t="str">
        <f t="shared" si="261"/>
        <v>theater</v>
      </c>
      <c r="R3386" t="str">
        <f t="shared" si="262"/>
        <v>plays</v>
      </c>
      <c r="S3386" s="12">
        <f t="shared" si="263"/>
        <v>42292.087592592594</v>
      </c>
      <c r="T3386" s="12">
        <f t="shared" si="264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7">
        <f t="shared" si="260"/>
        <v>100</v>
      </c>
      <c r="P3387" s="8">
        <f>(E3387/L3387)</f>
        <v>133.33333333333334</v>
      </c>
      <c r="Q3387" t="str">
        <f t="shared" si="261"/>
        <v>theater</v>
      </c>
      <c r="R3387" t="str">
        <f t="shared" si="262"/>
        <v>plays</v>
      </c>
      <c r="S3387" s="12">
        <f t="shared" si="263"/>
        <v>41953.8675</v>
      </c>
      <c r="T3387" s="12">
        <f t="shared" si="264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7">
        <f t="shared" si="260"/>
        <v>105</v>
      </c>
      <c r="P3388" s="8">
        <f>(E3388/L3388)</f>
        <v>51.219512195121951</v>
      </c>
      <c r="Q3388" t="str">
        <f t="shared" si="261"/>
        <v>theater</v>
      </c>
      <c r="R3388" t="str">
        <f t="shared" si="262"/>
        <v>plays</v>
      </c>
      <c r="S3388" s="12">
        <f t="shared" si="263"/>
        <v>41946.644745370373</v>
      </c>
      <c r="T3388" s="12">
        <f t="shared" si="264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7">
        <f t="shared" si="260"/>
        <v>116.86666666666667</v>
      </c>
      <c r="P3389" s="8">
        <f>(E3389/L3389)</f>
        <v>100.17142857142858</v>
      </c>
      <c r="Q3389" t="str">
        <f t="shared" si="261"/>
        <v>theater</v>
      </c>
      <c r="R3389" t="str">
        <f t="shared" si="262"/>
        <v>plays</v>
      </c>
      <c r="S3389" s="12">
        <f t="shared" si="263"/>
        <v>41947.762592592589</v>
      </c>
      <c r="T3389" s="12">
        <f t="shared" si="264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7">
        <f t="shared" si="260"/>
        <v>103.8</v>
      </c>
      <c r="P3390" s="8">
        <f>(E3390/L3390)</f>
        <v>34.6</v>
      </c>
      <c r="Q3390" t="str">
        <f t="shared" si="261"/>
        <v>theater</v>
      </c>
      <c r="R3390" t="str">
        <f t="shared" si="262"/>
        <v>plays</v>
      </c>
      <c r="S3390" s="12">
        <f t="shared" si="263"/>
        <v>42143.461122685185</v>
      </c>
      <c r="T3390" s="12">
        <f t="shared" si="264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7">
        <f t="shared" si="260"/>
        <v>114.5</v>
      </c>
      <c r="P3391" s="8">
        <f>(E3391/L3391)</f>
        <v>184.67741935483872</v>
      </c>
      <c r="Q3391" t="str">
        <f t="shared" si="261"/>
        <v>theater</v>
      </c>
      <c r="R3391" t="str">
        <f t="shared" si="262"/>
        <v>plays</v>
      </c>
      <c r="S3391" s="12">
        <f t="shared" si="263"/>
        <v>42494.563449074078</v>
      </c>
      <c r="T3391" s="12">
        <f t="shared" si="264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">
        <f t="shared" si="260"/>
        <v>102.4</v>
      </c>
      <c r="P3392" s="8">
        <f>(E3392/L3392)</f>
        <v>69.818181818181813</v>
      </c>
      <c r="Q3392" t="str">
        <f t="shared" si="261"/>
        <v>theater</v>
      </c>
      <c r="R3392" t="str">
        <f t="shared" si="262"/>
        <v>plays</v>
      </c>
      <c r="S3392" s="12">
        <f t="shared" si="263"/>
        <v>41815.774826388886</v>
      </c>
      <c r="T3392" s="12">
        <f t="shared" si="264"/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7">
        <f t="shared" si="260"/>
        <v>223</v>
      </c>
      <c r="P3393" s="8">
        <f>(E3393/L3393)</f>
        <v>61.944444444444443</v>
      </c>
      <c r="Q3393" t="str">
        <f t="shared" si="261"/>
        <v>theater</v>
      </c>
      <c r="R3393" t="str">
        <f t="shared" si="262"/>
        <v>plays</v>
      </c>
      <c r="S3393" s="12">
        <f t="shared" si="263"/>
        <v>41830.545694444445</v>
      </c>
      <c r="T3393" s="12">
        <f t="shared" si="264"/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7">
        <f t="shared" si="260"/>
        <v>100</v>
      </c>
      <c r="P3394" s="8">
        <f>(E3394/L3394)</f>
        <v>41.666666666666664</v>
      </c>
      <c r="Q3394" t="str">
        <f t="shared" si="261"/>
        <v>theater</v>
      </c>
      <c r="R3394" t="str">
        <f t="shared" si="262"/>
        <v>plays</v>
      </c>
      <c r="S3394" s="12">
        <f t="shared" si="263"/>
        <v>42446.845543981486</v>
      </c>
      <c r="T3394" s="12">
        <f t="shared" si="264"/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7">
        <f t="shared" ref="O3395:O3458" si="265">((E3395/D3395)*100)</f>
        <v>105.80000000000001</v>
      </c>
      <c r="P3395" s="8">
        <f>(E3395/L3395)</f>
        <v>36.06818181818182</v>
      </c>
      <c r="Q3395" t="str">
        <f t="shared" ref="Q3395:Q3458" si="266">LEFT(N3395,FIND("/",N3395)-1)</f>
        <v>theater</v>
      </c>
      <c r="R3395" t="str">
        <f t="shared" ref="R3395:R3458" si="267">RIGHT(N3395,LEN(N3395)-FIND("/",N3395))</f>
        <v>plays</v>
      </c>
      <c r="S3395" s="12">
        <f t="shared" ref="S3395:S3458" si="268">(((J3395/60)/60)/24)+DATE(1970,1,1)</f>
        <v>41923.921643518523</v>
      </c>
      <c r="T3395" s="12">
        <f t="shared" ref="T3395:T3458" si="269">(((I3395/60)/60)/24)+DATE(1970,1,1)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7">
        <f t="shared" si="265"/>
        <v>142.36363636363635</v>
      </c>
      <c r="P3396" s="8">
        <f>(E3396/L3396)</f>
        <v>29</v>
      </c>
      <c r="Q3396" t="str">
        <f t="shared" si="266"/>
        <v>theater</v>
      </c>
      <c r="R3396" t="str">
        <f t="shared" si="267"/>
        <v>plays</v>
      </c>
      <c r="S3396" s="12">
        <f t="shared" si="268"/>
        <v>41817.59542824074</v>
      </c>
      <c r="T3396" s="12">
        <f t="shared" si="269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7">
        <f t="shared" si="265"/>
        <v>184</v>
      </c>
      <c r="P3397" s="8">
        <f>(E3397/L3397)</f>
        <v>24.210526315789473</v>
      </c>
      <c r="Q3397" t="str">
        <f t="shared" si="266"/>
        <v>theater</v>
      </c>
      <c r="R3397" t="str">
        <f t="shared" si="267"/>
        <v>plays</v>
      </c>
      <c r="S3397" s="12">
        <f t="shared" si="268"/>
        <v>42140.712314814817</v>
      </c>
      <c r="T3397" s="12">
        <f t="shared" si="269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7">
        <f t="shared" si="265"/>
        <v>104.33333333333333</v>
      </c>
      <c r="P3398" s="8">
        <f>(E3398/L3398)</f>
        <v>55.892857142857146</v>
      </c>
      <c r="Q3398" t="str">
        <f t="shared" si="266"/>
        <v>theater</v>
      </c>
      <c r="R3398" t="str">
        <f t="shared" si="267"/>
        <v>plays</v>
      </c>
      <c r="S3398" s="12">
        <f t="shared" si="268"/>
        <v>41764.44663194444</v>
      </c>
      <c r="T3398" s="12">
        <f t="shared" si="269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7">
        <f t="shared" si="265"/>
        <v>112.00000000000001</v>
      </c>
      <c r="P3399" s="8">
        <f>(E3399/L3399)</f>
        <v>11.666666666666666</v>
      </c>
      <c r="Q3399" t="str">
        <f t="shared" si="266"/>
        <v>theater</v>
      </c>
      <c r="R3399" t="str">
        <f t="shared" si="267"/>
        <v>plays</v>
      </c>
      <c r="S3399" s="12">
        <f t="shared" si="268"/>
        <v>42378.478344907402</v>
      </c>
      <c r="T3399" s="12">
        <f t="shared" si="269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7">
        <f t="shared" si="265"/>
        <v>111.07499999999999</v>
      </c>
      <c r="P3400" s="8">
        <f>(E3400/L3400)</f>
        <v>68.353846153846149</v>
      </c>
      <c r="Q3400" t="str">
        <f t="shared" si="266"/>
        <v>theater</v>
      </c>
      <c r="R3400" t="str">
        <f t="shared" si="267"/>
        <v>plays</v>
      </c>
      <c r="S3400" s="12">
        <f t="shared" si="268"/>
        <v>41941.75203703704</v>
      </c>
      <c r="T3400" s="12">
        <f t="shared" si="269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7">
        <f t="shared" si="265"/>
        <v>103.75000000000001</v>
      </c>
      <c r="P3401" s="8">
        <f>(E3401/L3401)</f>
        <v>27.065217391304348</v>
      </c>
      <c r="Q3401" t="str">
        <f t="shared" si="266"/>
        <v>theater</v>
      </c>
      <c r="R3401" t="str">
        <f t="shared" si="267"/>
        <v>plays</v>
      </c>
      <c r="S3401" s="12">
        <f t="shared" si="268"/>
        <v>42026.920428240745</v>
      </c>
      <c r="T3401" s="12">
        <f t="shared" si="269"/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7">
        <f t="shared" si="265"/>
        <v>100.41</v>
      </c>
      <c r="P3402" s="8">
        <f>(E3402/L3402)</f>
        <v>118.12941176470588</v>
      </c>
      <c r="Q3402" t="str">
        <f t="shared" si="266"/>
        <v>theater</v>
      </c>
      <c r="R3402" t="str">
        <f t="shared" si="267"/>
        <v>plays</v>
      </c>
      <c r="S3402" s="12">
        <f t="shared" si="268"/>
        <v>41834.953865740739</v>
      </c>
      <c r="T3402" s="12">
        <f t="shared" si="269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7">
        <f t="shared" si="265"/>
        <v>101.86206896551724</v>
      </c>
      <c r="P3403" s="8">
        <f>(E3403/L3403)</f>
        <v>44.757575757575758</v>
      </c>
      <c r="Q3403" t="str">
        <f t="shared" si="266"/>
        <v>theater</v>
      </c>
      <c r="R3403" t="str">
        <f t="shared" si="267"/>
        <v>plays</v>
      </c>
      <c r="S3403" s="12">
        <f t="shared" si="268"/>
        <v>42193.723912037036</v>
      </c>
      <c r="T3403" s="12">
        <f t="shared" si="269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7">
        <f t="shared" si="265"/>
        <v>109.76666666666665</v>
      </c>
      <c r="P3404" s="8">
        <f>(E3404/L3404)</f>
        <v>99.787878787878782</v>
      </c>
      <c r="Q3404" t="str">
        <f t="shared" si="266"/>
        <v>theater</v>
      </c>
      <c r="R3404" t="str">
        <f t="shared" si="267"/>
        <v>plays</v>
      </c>
      <c r="S3404" s="12">
        <f t="shared" si="268"/>
        <v>42290.61855324074</v>
      </c>
      <c r="T3404" s="12">
        <f t="shared" si="269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7">
        <f t="shared" si="265"/>
        <v>100</v>
      </c>
      <c r="P3405" s="8">
        <f>(E3405/L3405)</f>
        <v>117.64705882352941</v>
      </c>
      <c r="Q3405" t="str">
        <f t="shared" si="266"/>
        <v>theater</v>
      </c>
      <c r="R3405" t="str">
        <f t="shared" si="267"/>
        <v>plays</v>
      </c>
      <c r="S3405" s="12">
        <f t="shared" si="268"/>
        <v>42150.462083333332</v>
      </c>
      <c r="T3405" s="12">
        <f t="shared" si="269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7">
        <f t="shared" si="265"/>
        <v>122</v>
      </c>
      <c r="P3406" s="8">
        <f>(E3406/L3406)</f>
        <v>203.33333333333334</v>
      </c>
      <c r="Q3406" t="str">
        <f t="shared" si="266"/>
        <v>theater</v>
      </c>
      <c r="R3406" t="str">
        <f t="shared" si="267"/>
        <v>plays</v>
      </c>
      <c r="S3406" s="12">
        <f t="shared" si="268"/>
        <v>42152.503495370373</v>
      </c>
      <c r="T3406" s="12">
        <f t="shared" si="269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7">
        <f t="shared" si="265"/>
        <v>137.57142857142856</v>
      </c>
      <c r="P3407" s="8">
        <f>(E3407/L3407)</f>
        <v>28.323529411764707</v>
      </c>
      <c r="Q3407" t="str">
        <f t="shared" si="266"/>
        <v>theater</v>
      </c>
      <c r="R3407" t="str">
        <f t="shared" si="267"/>
        <v>plays</v>
      </c>
      <c r="S3407" s="12">
        <f t="shared" si="268"/>
        <v>42410.017199074078</v>
      </c>
      <c r="T3407" s="12">
        <f t="shared" si="269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7">
        <f t="shared" si="265"/>
        <v>100.31000000000002</v>
      </c>
      <c r="P3408" s="8">
        <f>(E3408/L3408)</f>
        <v>110.23076923076923</v>
      </c>
      <c r="Q3408" t="str">
        <f t="shared" si="266"/>
        <v>theater</v>
      </c>
      <c r="R3408" t="str">
        <f t="shared" si="267"/>
        <v>plays</v>
      </c>
      <c r="S3408" s="12">
        <f t="shared" si="268"/>
        <v>41791.492777777778</v>
      </c>
      <c r="T3408" s="12">
        <f t="shared" si="269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">
        <f t="shared" si="265"/>
        <v>107.1</v>
      </c>
      <c r="P3409" s="8">
        <f>(E3409/L3409)</f>
        <v>31.970149253731343</v>
      </c>
      <c r="Q3409" t="str">
        <f t="shared" si="266"/>
        <v>theater</v>
      </c>
      <c r="R3409" t="str">
        <f t="shared" si="267"/>
        <v>plays</v>
      </c>
      <c r="S3409" s="12">
        <f t="shared" si="268"/>
        <v>41796.422326388885</v>
      </c>
      <c r="T3409" s="12">
        <f t="shared" si="269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7">
        <f t="shared" si="265"/>
        <v>211</v>
      </c>
      <c r="P3410" s="8">
        <f>(E3410/L3410)</f>
        <v>58.611111111111114</v>
      </c>
      <c r="Q3410" t="str">
        <f t="shared" si="266"/>
        <v>theater</v>
      </c>
      <c r="R3410" t="str">
        <f t="shared" si="267"/>
        <v>plays</v>
      </c>
      <c r="S3410" s="12">
        <f t="shared" si="268"/>
        <v>41808.991944444446</v>
      </c>
      <c r="T3410" s="12">
        <f t="shared" si="269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7">
        <f t="shared" si="265"/>
        <v>123.6</v>
      </c>
      <c r="P3411" s="8">
        <f>(E3411/L3411)</f>
        <v>29.428571428571427</v>
      </c>
      <c r="Q3411" t="str">
        <f t="shared" si="266"/>
        <v>theater</v>
      </c>
      <c r="R3411" t="str">
        <f t="shared" si="267"/>
        <v>plays</v>
      </c>
      <c r="S3411" s="12">
        <f t="shared" si="268"/>
        <v>42544.814328703709</v>
      </c>
      <c r="T3411" s="12">
        <f t="shared" si="269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7">
        <f t="shared" si="265"/>
        <v>108.5</v>
      </c>
      <c r="P3412" s="8">
        <f>(E3412/L3412)</f>
        <v>81.375</v>
      </c>
      <c r="Q3412" t="str">
        <f t="shared" si="266"/>
        <v>theater</v>
      </c>
      <c r="R3412" t="str">
        <f t="shared" si="267"/>
        <v>plays</v>
      </c>
      <c r="S3412" s="12">
        <f t="shared" si="268"/>
        <v>42500.041550925926</v>
      </c>
      <c r="T3412" s="12">
        <f t="shared" si="269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7">
        <f t="shared" si="265"/>
        <v>103.56666666666668</v>
      </c>
      <c r="P3413" s="8">
        <f>(E3413/L3413)</f>
        <v>199.16666666666666</v>
      </c>
      <c r="Q3413" t="str">
        <f t="shared" si="266"/>
        <v>theater</v>
      </c>
      <c r="R3413" t="str">
        <f t="shared" si="267"/>
        <v>plays</v>
      </c>
      <c r="S3413" s="12">
        <f t="shared" si="268"/>
        <v>42265.022824074069</v>
      </c>
      <c r="T3413" s="12">
        <f t="shared" si="269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7">
        <f t="shared" si="265"/>
        <v>100</v>
      </c>
      <c r="P3414" s="8">
        <f>(E3414/L3414)</f>
        <v>115.38461538461539</v>
      </c>
      <c r="Q3414" t="str">
        <f t="shared" si="266"/>
        <v>theater</v>
      </c>
      <c r="R3414" t="str">
        <f t="shared" si="267"/>
        <v>plays</v>
      </c>
      <c r="S3414" s="12">
        <f t="shared" si="268"/>
        <v>41879.959050925929</v>
      </c>
      <c r="T3414" s="12">
        <f t="shared" si="269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7">
        <f t="shared" si="265"/>
        <v>130</v>
      </c>
      <c r="P3415" s="8">
        <f>(E3415/L3415)</f>
        <v>46.428571428571431</v>
      </c>
      <c r="Q3415" t="str">
        <f t="shared" si="266"/>
        <v>theater</v>
      </c>
      <c r="R3415" t="str">
        <f t="shared" si="267"/>
        <v>plays</v>
      </c>
      <c r="S3415" s="12">
        <f t="shared" si="268"/>
        <v>42053.733078703706</v>
      </c>
      <c r="T3415" s="12">
        <f t="shared" si="269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7">
        <f t="shared" si="265"/>
        <v>103.49999999999999</v>
      </c>
      <c r="P3416" s="8">
        <f>(E3416/L3416)</f>
        <v>70.568181818181813</v>
      </c>
      <c r="Q3416" t="str">
        <f t="shared" si="266"/>
        <v>theater</v>
      </c>
      <c r="R3416" t="str">
        <f t="shared" si="267"/>
        <v>plays</v>
      </c>
      <c r="S3416" s="12">
        <f t="shared" si="268"/>
        <v>42675.832465277781</v>
      </c>
      <c r="T3416" s="12">
        <f t="shared" si="269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7">
        <f t="shared" si="265"/>
        <v>100</v>
      </c>
      <c r="P3417" s="8">
        <f>(E3417/L3417)</f>
        <v>22.222222222222221</v>
      </c>
      <c r="Q3417" t="str">
        <f t="shared" si="266"/>
        <v>theater</v>
      </c>
      <c r="R3417" t="str">
        <f t="shared" si="267"/>
        <v>plays</v>
      </c>
      <c r="S3417" s="12">
        <f t="shared" si="268"/>
        <v>42467.144166666665</v>
      </c>
      <c r="T3417" s="12">
        <f t="shared" si="269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7">
        <f t="shared" si="265"/>
        <v>119.6</v>
      </c>
      <c r="P3418" s="8">
        <f>(E3418/L3418)</f>
        <v>159.46666666666667</v>
      </c>
      <c r="Q3418" t="str">
        <f t="shared" si="266"/>
        <v>theater</v>
      </c>
      <c r="R3418" t="str">
        <f t="shared" si="267"/>
        <v>plays</v>
      </c>
      <c r="S3418" s="12">
        <f t="shared" si="268"/>
        <v>42089.412557870368</v>
      </c>
      <c r="T3418" s="12">
        <f t="shared" si="269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7">
        <f t="shared" si="265"/>
        <v>100.00058823529412</v>
      </c>
      <c r="P3419" s="8">
        <f>(E3419/L3419)</f>
        <v>37.777999999999999</v>
      </c>
      <c r="Q3419" t="str">
        <f t="shared" si="266"/>
        <v>theater</v>
      </c>
      <c r="R3419" t="str">
        <f t="shared" si="267"/>
        <v>plays</v>
      </c>
      <c r="S3419" s="12">
        <f t="shared" si="268"/>
        <v>41894.91375</v>
      </c>
      <c r="T3419" s="12">
        <f t="shared" si="269"/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7">
        <f t="shared" si="265"/>
        <v>100.875</v>
      </c>
      <c r="P3420" s="8">
        <f>(E3420/L3420)</f>
        <v>72.053571428571431</v>
      </c>
      <c r="Q3420" t="str">
        <f t="shared" si="266"/>
        <v>theater</v>
      </c>
      <c r="R3420" t="str">
        <f t="shared" si="267"/>
        <v>plays</v>
      </c>
      <c r="S3420" s="12">
        <f t="shared" si="268"/>
        <v>41752.83457175926</v>
      </c>
      <c r="T3420" s="12">
        <f t="shared" si="269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7">
        <f t="shared" si="265"/>
        <v>106.54545454545455</v>
      </c>
      <c r="P3421" s="8">
        <f>(E3421/L3421)</f>
        <v>63.695652173913047</v>
      </c>
      <c r="Q3421" t="str">
        <f t="shared" si="266"/>
        <v>theater</v>
      </c>
      <c r="R3421" t="str">
        <f t="shared" si="267"/>
        <v>plays</v>
      </c>
      <c r="S3421" s="12">
        <f t="shared" si="268"/>
        <v>42448.821585648147</v>
      </c>
      <c r="T3421" s="12">
        <f t="shared" si="269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7">
        <f t="shared" si="265"/>
        <v>138</v>
      </c>
      <c r="P3422" s="8">
        <f>(E3422/L3422)</f>
        <v>28.411764705882351</v>
      </c>
      <c r="Q3422" t="str">
        <f t="shared" si="266"/>
        <v>theater</v>
      </c>
      <c r="R3422" t="str">
        <f t="shared" si="267"/>
        <v>plays</v>
      </c>
      <c r="S3422" s="12">
        <f t="shared" si="268"/>
        <v>42405.090300925927</v>
      </c>
      <c r="T3422" s="12">
        <f t="shared" si="269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7">
        <f t="shared" si="265"/>
        <v>101.15</v>
      </c>
      <c r="P3423" s="8">
        <f>(E3423/L3423)</f>
        <v>103.21428571428571</v>
      </c>
      <c r="Q3423" t="str">
        <f t="shared" si="266"/>
        <v>theater</v>
      </c>
      <c r="R3423" t="str">
        <f t="shared" si="267"/>
        <v>plays</v>
      </c>
      <c r="S3423" s="12">
        <f t="shared" si="268"/>
        <v>42037.791238425925</v>
      </c>
      <c r="T3423" s="12">
        <f t="shared" si="269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7">
        <f t="shared" si="265"/>
        <v>109.1</v>
      </c>
      <c r="P3424" s="8">
        <f>(E3424/L3424)</f>
        <v>71.152173913043484</v>
      </c>
      <c r="Q3424" t="str">
        <f t="shared" si="266"/>
        <v>theater</v>
      </c>
      <c r="R3424" t="str">
        <f t="shared" si="267"/>
        <v>plays</v>
      </c>
      <c r="S3424" s="12">
        <f t="shared" si="268"/>
        <v>42323.562222222223</v>
      </c>
      <c r="T3424" s="12">
        <f t="shared" si="269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7">
        <f t="shared" si="265"/>
        <v>140</v>
      </c>
      <c r="P3425" s="8">
        <f>(E3425/L3425)</f>
        <v>35</v>
      </c>
      <c r="Q3425" t="str">
        <f t="shared" si="266"/>
        <v>theater</v>
      </c>
      <c r="R3425" t="str">
        <f t="shared" si="267"/>
        <v>plays</v>
      </c>
      <c r="S3425" s="12">
        <f t="shared" si="268"/>
        <v>42088.911354166667</v>
      </c>
      <c r="T3425" s="12">
        <f t="shared" si="269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7">
        <f t="shared" si="265"/>
        <v>103.58333333333334</v>
      </c>
      <c r="P3426" s="8">
        <f>(E3426/L3426)</f>
        <v>81.776315789473685</v>
      </c>
      <c r="Q3426" t="str">
        <f t="shared" si="266"/>
        <v>theater</v>
      </c>
      <c r="R3426" t="str">
        <f t="shared" si="267"/>
        <v>plays</v>
      </c>
      <c r="S3426" s="12">
        <f t="shared" si="268"/>
        <v>42018.676898148144</v>
      </c>
      <c r="T3426" s="12">
        <f t="shared" si="269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7">
        <f t="shared" si="265"/>
        <v>102.97033333333331</v>
      </c>
      <c r="P3427" s="8">
        <f>(E3427/L3427)</f>
        <v>297.02980769230766</v>
      </c>
      <c r="Q3427" t="str">
        <f t="shared" si="266"/>
        <v>theater</v>
      </c>
      <c r="R3427" t="str">
        <f t="shared" si="267"/>
        <v>plays</v>
      </c>
      <c r="S3427" s="12">
        <f t="shared" si="268"/>
        <v>41884.617314814815</v>
      </c>
      <c r="T3427" s="12">
        <f t="shared" si="269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">
        <f t="shared" si="265"/>
        <v>108.13333333333333</v>
      </c>
      <c r="P3428" s="8">
        <f>(E3428/L3428)</f>
        <v>46.609195402298852</v>
      </c>
      <c r="Q3428" t="str">
        <f t="shared" si="266"/>
        <v>theater</v>
      </c>
      <c r="R3428" t="str">
        <f t="shared" si="267"/>
        <v>plays</v>
      </c>
      <c r="S3428" s="12">
        <f t="shared" si="268"/>
        <v>41884.056747685187</v>
      </c>
      <c r="T3428" s="12">
        <f t="shared" si="269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7">
        <f t="shared" si="265"/>
        <v>100</v>
      </c>
      <c r="P3429" s="8">
        <f>(E3429/L3429)</f>
        <v>51.724137931034484</v>
      </c>
      <c r="Q3429" t="str">
        <f t="shared" si="266"/>
        <v>theater</v>
      </c>
      <c r="R3429" t="str">
        <f t="shared" si="267"/>
        <v>plays</v>
      </c>
      <c r="S3429" s="12">
        <f t="shared" si="268"/>
        <v>41792.645277777774</v>
      </c>
      <c r="T3429" s="12">
        <f t="shared" si="269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7">
        <f t="shared" si="265"/>
        <v>102.75000000000001</v>
      </c>
      <c r="P3430" s="8">
        <f>(E3430/L3430)</f>
        <v>40.294117647058826</v>
      </c>
      <c r="Q3430" t="str">
        <f t="shared" si="266"/>
        <v>theater</v>
      </c>
      <c r="R3430" t="str">
        <f t="shared" si="267"/>
        <v>plays</v>
      </c>
      <c r="S3430" s="12">
        <f t="shared" si="268"/>
        <v>42038.720451388886</v>
      </c>
      <c r="T3430" s="12">
        <f t="shared" si="269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7">
        <f t="shared" si="265"/>
        <v>130</v>
      </c>
      <c r="P3431" s="8">
        <f>(E3431/L3431)</f>
        <v>16.25</v>
      </c>
      <c r="Q3431" t="str">
        <f t="shared" si="266"/>
        <v>theater</v>
      </c>
      <c r="R3431" t="str">
        <f t="shared" si="267"/>
        <v>plays</v>
      </c>
      <c r="S3431" s="12">
        <f t="shared" si="268"/>
        <v>42662.021539351852</v>
      </c>
      <c r="T3431" s="12">
        <f t="shared" si="269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7">
        <f t="shared" si="265"/>
        <v>108.54949999999999</v>
      </c>
      <c r="P3432" s="8">
        <f>(E3432/L3432)</f>
        <v>30.152638888888887</v>
      </c>
      <c r="Q3432" t="str">
        <f t="shared" si="266"/>
        <v>theater</v>
      </c>
      <c r="R3432" t="str">
        <f t="shared" si="267"/>
        <v>plays</v>
      </c>
      <c r="S3432" s="12">
        <f t="shared" si="268"/>
        <v>41820.945613425924</v>
      </c>
      <c r="T3432" s="12">
        <f t="shared" si="269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7">
        <f t="shared" si="265"/>
        <v>100</v>
      </c>
      <c r="P3433" s="8">
        <f>(E3433/L3433)</f>
        <v>95.238095238095241</v>
      </c>
      <c r="Q3433" t="str">
        <f t="shared" si="266"/>
        <v>theater</v>
      </c>
      <c r="R3433" t="str">
        <f t="shared" si="267"/>
        <v>plays</v>
      </c>
      <c r="S3433" s="12">
        <f t="shared" si="268"/>
        <v>41839.730937500004</v>
      </c>
      <c r="T3433" s="12">
        <f t="shared" si="269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7">
        <f t="shared" si="265"/>
        <v>109.65</v>
      </c>
      <c r="P3434" s="8">
        <f>(E3434/L3434)</f>
        <v>52.214285714285715</v>
      </c>
      <c r="Q3434" t="str">
        <f t="shared" si="266"/>
        <v>theater</v>
      </c>
      <c r="R3434" t="str">
        <f t="shared" si="267"/>
        <v>plays</v>
      </c>
      <c r="S3434" s="12">
        <f t="shared" si="268"/>
        <v>42380.581180555557</v>
      </c>
      <c r="T3434" s="12">
        <f t="shared" si="269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7">
        <f t="shared" si="265"/>
        <v>100.26315789473684</v>
      </c>
      <c r="P3435" s="8">
        <f>(E3435/L3435)</f>
        <v>134.1549295774648</v>
      </c>
      <c r="Q3435" t="str">
        <f t="shared" si="266"/>
        <v>theater</v>
      </c>
      <c r="R3435" t="str">
        <f t="shared" si="267"/>
        <v>plays</v>
      </c>
      <c r="S3435" s="12">
        <f t="shared" si="268"/>
        <v>41776.063136574077</v>
      </c>
      <c r="T3435" s="12">
        <f t="shared" si="269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7">
        <f t="shared" si="265"/>
        <v>105.55000000000001</v>
      </c>
      <c r="P3436" s="8">
        <f>(E3436/L3436)</f>
        <v>62.827380952380949</v>
      </c>
      <c r="Q3436" t="str">
        <f t="shared" si="266"/>
        <v>theater</v>
      </c>
      <c r="R3436" t="str">
        <f t="shared" si="267"/>
        <v>plays</v>
      </c>
      <c r="S3436" s="12">
        <f t="shared" si="268"/>
        <v>41800.380428240744</v>
      </c>
      <c r="T3436" s="12">
        <f t="shared" si="269"/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7">
        <f t="shared" si="265"/>
        <v>112.00000000000001</v>
      </c>
      <c r="P3437" s="8">
        <f>(E3437/L3437)</f>
        <v>58.94736842105263</v>
      </c>
      <c r="Q3437" t="str">
        <f t="shared" si="266"/>
        <v>theater</v>
      </c>
      <c r="R3437" t="str">
        <f t="shared" si="267"/>
        <v>plays</v>
      </c>
      <c r="S3437" s="12">
        <f t="shared" si="268"/>
        <v>42572.61681712963</v>
      </c>
      <c r="T3437" s="12">
        <f t="shared" si="269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7">
        <f t="shared" si="265"/>
        <v>105.89999999999999</v>
      </c>
      <c r="P3438" s="8">
        <f>(E3438/L3438)</f>
        <v>143.1081081081081</v>
      </c>
      <c r="Q3438" t="str">
        <f t="shared" si="266"/>
        <v>theater</v>
      </c>
      <c r="R3438" t="str">
        <f t="shared" si="267"/>
        <v>plays</v>
      </c>
      <c r="S3438" s="12">
        <f t="shared" si="268"/>
        <v>41851.541585648149</v>
      </c>
      <c r="T3438" s="12">
        <f t="shared" si="269"/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7">
        <f t="shared" si="265"/>
        <v>101</v>
      </c>
      <c r="P3439" s="8">
        <f>(E3439/L3439)</f>
        <v>84.166666666666671</v>
      </c>
      <c r="Q3439" t="str">
        <f t="shared" si="266"/>
        <v>theater</v>
      </c>
      <c r="R3439" t="str">
        <f t="shared" si="267"/>
        <v>plays</v>
      </c>
      <c r="S3439" s="12">
        <f t="shared" si="268"/>
        <v>42205.710879629631</v>
      </c>
      <c r="T3439" s="12">
        <f t="shared" si="269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7">
        <f t="shared" si="265"/>
        <v>104.2</v>
      </c>
      <c r="P3440" s="8">
        <f>(E3440/L3440)</f>
        <v>186.07142857142858</v>
      </c>
      <c r="Q3440" t="str">
        <f t="shared" si="266"/>
        <v>theater</v>
      </c>
      <c r="R3440" t="str">
        <f t="shared" si="267"/>
        <v>plays</v>
      </c>
      <c r="S3440" s="12">
        <f t="shared" si="268"/>
        <v>42100.927858796291</v>
      </c>
      <c r="T3440" s="12">
        <f t="shared" si="269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7">
        <f t="shared" si="265"/>
        <v>134.67833333333334</v>
      </c>
      <c r="P3441" s="8">
        <f>(E3441/L3441)</f>
        <v>89.785555555555561</v>
      </c>
      <c r="Q3441" t="str">
        <f t="shared" si="266"/>
        <v>theater</v>
      </c>
      <c r="R3441" t="str">
        <f t="shared" si="267"/>
        <v>plays</v>
      </c>
      <c r="S3441" s="12">
        <f t="shared" si="268"/>
        <v>42374.911226851851</v>
      </c>
      <c r="T3441" s="12">
        <f t="shared" si="269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7">
        <f t="shared" si="265"/>
        <v>105.2184</v>
      </c>
      <c r="P3442" s="8">
        <f>(E3442/L3442)</f>
        <v>64.157560975609755</v>
      </c>
      <c r="Q3442" t="str">
        <f t="shared" si="266"/>
        <v>theater</v>
      </c>
      <c r="R3442" t="str">
        <f t="shared" si="267"/>
        <v>plays</v>
      </c>
      <c r="S3442" s="12">
        <f t="shared" si="268"/>
        <v>41809.12300925926</v>
      </c>
      <c r="T3442" s="12">
        <f t="shared" si="269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7">
        <f t="shared" si="265"/>
        <v>102.60000000000001</v>
      </c>
      <c r="P3443" s="8">
        <f>(E3443/L3443)</f>
        <v>59.651162790697676</v>
      </c>
      <c r="Q3443" t="str">
        <f t="shared" si="266"/>
        <v>theater</v>
      </c>
      <c r="R3443" t="str">
        <f t="shared" si="267"/>
        <v>plays</v>
      </c>
      <c r="S3443" s="12">
        <f t="shared" si="268"/>
        <v>42294.429641203707</v>
      </c>
      <c r="T3443" s="12">
        <f t="shared" si="269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7">
        <f t="shared" si="265"/>
        <v>100</v>
      </c>
      <c r="P3444" s="8">
        <f>(E3444/L3444)</f>
        <v>31.25</v>
      </c>
      <c r="Q3444" t="str">
        <f t="shared" si="266"/>
        <v>theater</v>
      </c>
      <c r="R3444" t="str">
        <f t="shared" si="267"/>
        <v>plays</v>
      </c>
      <c r="S3444" s="12">
        <f t="shared" si="268"/>
        <v>42124.841111111105</v>
      </c>
      <c r="T3444" s="12">
        <f t="shared" si="269"/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7">
        <f t="shared" si="265"/>
        <v>185.5</v>
      </c>
      <c r="P3445" s="8">
        <f>(E3445/L3445)</f>
        <v>41.222222222222221</v>
      </c>
      <c r="Q3445" t="str">
        <f t="shared" si="266"/>
        <v>theater</v>
      </c>
      <c r="R3445" t="str">
        <f t="shared" si="267"/>
        <v>plays</v>
      </c>
      <c r="S3445" s="12">
        <f t="shared" si="268"/>
        <v>41861.524837962963</v>
      </c>
      <c r="T3445" s="12">
        <f t="shared" si="269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7">
        <f t="shared" si="265"/>
        <v>289</v>
      </c>
      <c r="P3446" s="8">
        <f>(E3446/L3446)</f>
        <v>43.35</v>
      </c>
      <c r="Q3446" t="str">
        <f t="shared" si="266"/>
        <v>theater</v>
      </c>
      <c r="R3446" t="str">
        <f t="shared" si="267"/>
        <v>plays</v>
      </c>
      <c r="S3446" s="12">
        <f t="shared" si="268"/>
        <v>42521.291504629626</v>
      </c>
      <c r="T3446" s="12">
        <f t="shared" si="269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7">
        <f t="shared" si="265"/>
        <v>100</v>
      </c>
      <c r="P3447" s="8">
        <f>(E3447/L3447)</f>
        <v>64.516129032258064</v>
      </c>
      <c r="Q3447" t="str">
        <f t="shared" si="266"/>
        <v>theater</v>
      </c>
      <c r="R3447" t="str">
        <f t="shared" si="267"/>
        <v>plays</v>
      </c>
      <c r="S3447" s="12">
        <f t="shared" si="268"/>
        <v>42272.530509259261</v>
      </c>
      <c r="T3447" s="12">
        <f t="shared" si="269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">
        <f t="shared" si="265"/>
        <v>108.2</v>
      </c>
      <c r="P3448" s="8">
        <f>(E3448/L3448)</f>
        <v>43.28</v>
      </c>
      <c r="Q3448" t="str">
        <f t="shared" si="266"/>
        <v>theater</v>
      </c>
      <c r="R3448" t="str">
        <f t="shared" si="267"/>
        <v>plays</v>
      </c>
      <c r="S3448" s="12">
        <f t="shared" si="268"/>
        <v>42016.832465277781</v>
      </c>
      <c r="T3448" s="12">
        <f t="shared" si="269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7">
        <f t="shared" si="265"/>
        <v>107.80000000000001</v>
      </c>
      <c r="P3449" s="8">
        <f>(E3449/L3449)</f>
        <v>77</v>
      </c>
      <c r="Q3449" t="str">
        <f t="shared" si="266"/>
        <v>theater</v>
      </c>
      <c r="R3449" t="str">
        <f t="shared" si="267"/>
        <v>plays</v>
      </c>
      <c r="S3449" s="12">
        <f t="shared" si="268"/>
        <v>42402.889027777783</v>
      </c>
      <c r="T3449" s="12">
        <f t="shared" si="269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7">
        <f t="shared" si="265"/>
        <v>109.76190476190477</v>
      </c>
      <c r="P3450" s="8">
        <f>(E3450/L3450)</f>
        <v>51.222222222222221</v>
      </c>
      <c r="Q3450" t="str">
        <f t="shared" si="266"/>
        <v>theater</v>
      </c>
      <c r="R3450" t="str">
        <f t="shared" si="267"/>
        <v>plays</v>
      </c>
      <c r="S3450" s="12">
        <f t="shared" si="268"/>
        <v>41960.119085648148</v>
      </c>
      <c r="T3450" s="12">
        <f t="shared" si="269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7">
        <f t="shared" si="265"/>
        <v>170.625</v>
      </c>
      <c r="P3451" s="8">
        <f>(E3451/L3451)</f>
        <v>68.25</v>
      </c>
      <c r="Q3451" t="str">
        <f t="shared" si="266"/>
        <v>theater</v>
      </c>
      <c r="R3451" t="str">
        <f t="shared" si="267"/>
        <v>plays</v>
      </c>
      <c r="S3451" s="12">
        <f t="shared" si="268"/>
        <v>42532.052523148144</v>
      </c>
      <c r="T3451" s="12">
        <f t="shared" si="269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7">
        <f t="shared" si="265"/>
        <v>152</v>
      </c>
      <c r="P3452" s="8">
        <f>(E3452/L3452)</f>
        <v>19.487179487179485</v>
      </c>
      <c r="Q3452" t="str">
        <f t="shared" si="266"/>
        <v>theater</v>
      </c>
      <c r="R3452" t="str">
        <f t="shared" si="267"/>
        <v>plays</v>
      </c>
      <c r="S3452" s="12">
        <f t="shared" si="268"/>
        <v>42036.704525462963</v>
      </c>
      <c r="T3452" s="12">
        <f t="shared" si="269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7">
        <f t="shared" si="265"/>
        <v>101.23076923076924</v>
      </c>
      <c r="P3453" s="8">
        <f>(E3453/L3453)</f>
        <v>41.125</v>
      </c>
      <c r="Q3453" t="str">
        <f t="shared" si="266"/>
        <v>theater</v>
      </c>
      <c r="R3453" t="str">
        <f t="shared" si="267"/>
        <v>plays</v>
      </c>
      <c r="S3453" s="12">
        <f t="shared" si="268"/>
        <v>42088.723692129628</v>
      </c>
      <c r="T3453" s="12">
        <f t="shared" si="269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">
        <f t="shared" si="265"/>
        <v>153.19999999999999</v>
      </c>
      <c r="P3454" s="8">
        <f>(E3454/L3454)</f>
        <v>41.405405405405403</v>
      </c>
      <c r="Q3454" t="str">
        <f t="shared" si="266"/>
        <v>theater</v>
      </c>
      <c r="R3454" t="str">
        <f t="shared" si="267"/>
        <v>plays</v>
      </c>
      <c r="S3454" s="12">
        <f t="shared" si="268"/>
        <v>41820.639189814814</v>
      </c>
      <c r="T3454" s="12">
        <f t="shared" si="269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7">
        <f t="shared" si="265"/>
        <v>128.33333333333334</v>
      </c>
      <c r="P3455" s="8">
        <f>(E3455/L3455)</f>
        <v>27.5</v>
      </c>
      <c r="Q3455" t="str">
        <f t="shared" si="266"/>
        <v>theater</v>
      </c>
      <c r="R3455" t="str">
        <f t="shared" si="267"/>
        <v>plays</v>
      </c>
      <c r="S3455" s="12">
        <f t="shared" si="268"/>
        <v>42535.97865740741</v>
      </c>
      <c r="T3455" s="12">
        <f t="shared" si="269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7">
        <f t="shared" si="265"/>
        <v>100.71428571428571</v>
      </c>
      <c r="P3456" s="8">
        <f>(E3456/L3456)</f>
        <v>33.571428571428569</v>
      </c>
      <c r="Q3456" t="str">
        <f t="shared" si="266"/>
        <v>theater</v>
      </c>
      <c r="R3456" t="str">
        <f t="shared" si="267"/>
        <v>plays</v>
      </c>
      <c r="S3456" s="12">
        <f t="shared" si="268"/>
        <v>41821.698599537034</v>
      </c>
      <c r="T3456" s="12">
        <f t="shared" si="269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7">
        <f t="shared" si="265"/>
        <v>100.64999999999999</v>
      </c>
      <c r="P3457" s="8">
        <f>(E3457/L3457)</f>
        <v>145.86956521739131</v>
      </c>
      <c r="Q3457" t="str">
        <f t="shared" si="266"/>
        <v>theater</v>
      </c>
      <c r="R3457" t="str">
        <f t="shared" si="267"/>
        <v>plays</v>
      </c>
      <c r="S3457" s="12">
        <f t="shared" si="268"/>
        <v>42626.7503125</v>
      </c>
      <c r="T3457" s="12">
        <f t="shared" si="269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7">
        <f t="shared" si="265"/>
        <v>191.3</v>
      </c>
      <c r="P3458" s="8">
        <f>(E3458/L3458)</f>
        <v>358.6875</v>
      </c>
      <c r="Q3458" t="str">
        <f t="shared" si="266"/>
        <v>theater</v>
      </c>
      <c r="R3458" t="str">
        <f t="shared" si="267"/>
        <v>plays</v>
      </c>
      <c r="S3458" s="12">
        <f t="shared" si="268"/>
        <v>41821.205636574072</v>
      </c>
      <c r="T3458" s="12">
        <f t="shared" si="269"/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7">
        <f t="shared" ref="O3459:O3522" si="270">((E3459/D3459)*100)</f>
        <v>140.19999999999999</v>
      </c>
      <c r="P3459" s="8">
        <f>(E3459/L3459)</f>
        <v>50.981818181818184</v>
      </c>
      <c r="Q3459" t="str">
        <f t="shared" ref="Q3459:Q3522" si="271">LEFT(N3459,FIND("/",N3459)-1)</f>
        <v>theater</v>
      </c>
      <c r="R3459" t="str">
        <f t="shared" ref="R3459:R3522" si="272">RIGHT(N3459,LEN(N3459)-FIND("/",N3459))</f>
        <v>plays</v>
      </c>
      <c r="S3459" s="12">
        <f t="shared" ref="S3459:S3522" si="273">(((J3459/60)/60)/24)+DATE(1970,1,1)</f>
        <v>42016.706678240742</v>
      </c>
      <c r="T3459" s="12">
        <f t="shared" ref="T3459:T3522" si="274">(((I3459/60)/60)/24)+DATE(1970,1,1)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7">
        <f t="shared" si="270"/>
        <v>124.33537832310839</v>
      </c>
      <c r="P3460" s="8">
        <f>(E3460/L3460)</f>
        <v>45.037037037037038</v>
      </c>
      <c r="Q3460" t="str">
        <f t="shared" si="271"/>
        <v>theater</v>
      </c>
      <c r="R3460" t="str">
        <f t="shared" si="272"/>
        <v>plays</v>
      </c>
      <c r="S3460" s="12">
        <f t="shared" si="273"/>
        <v>42011.202581018515</v>
      </c>
      <c r="T3460" s="12">
        <f t="shared" si="274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7">
        <f t="shared" si="270"/>
        <v>126.2</v>
      </c>
      <c r="P3461" s="8">
        <f>(E3461/L3461)</f>
        <v>17.527777777777779</v>
      </c>
      <c r="Q3461" t="str">
        <f t="shared" si="271"/>
        <v>theater</v>
      </c>
      <c r="R3461" t="str">
        <f t="shared" si="272"/>
        <v>plays</v>
      </c>
      <c r="S3461" s="12">
        <f t="shared" si="273"/>
        <v>42480.479861111111</v>
      </c>
      <c r="T3461" s="12">
        <f t="shared" si="274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7">
        <f t="shared" si="270"/>
        <v>190</v>
      </c>
      <c r="P3462" s="8">
        <f>(E3462/L3462)</f>
        <v>50</v>
      </c>
      <c r="Q3462" t="str">
        <f t="shared" si="271"/>
        <v>theater</v>
      </c>
      <c r="R3462" t="str">
        <f t="shared" si="272"/>
        <v>plays</v>
      </c>
      <c r="S3462" s="12">
        <f t="shared" si="273"/>
        <v>41852.527222222219</v>
      </c>
      <c r="T3462" s="12">
        <f t="shared" si="274"/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7">
        <f t="shared" si="270"/>
        <v>139</v>
      </c>
      <c r="P3463" s="8">
        <f>(E3463/L3463)</f>
        <v>57.916666666666664</v>
      </c>
      <c r="Q3463" t="str">
        <f t="shared" si="271"/>
        <v>theater</v>
      </c>
      <c r="R3463" t="str">
        <f t="shared" si="272"/>
        <v>plays</v>
      </c>
      <c r="S3463" s="12">
        <f t="shared" si="273"/>
        <v>42643.632858796293</v>
      </c>
      <c r="T3463" s="12">
        <f t="shared" si="274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7">
        <f t="shared" si="270"/>
        <v>202</v>
      </c>
      <c r="P3464" s="8">
        <f>(E3464/L3464)</f>
        <v>29.705882352941178</v>
      </c>
      <c r="Q3464" t="str">
        <f t="shared" si="271"/>
        <v>theater</v>
      </c>
      <c r="R3464" t="str">
        <f t="shared" si="272"/>
        <v>plays</v>
      </c>
      <c r="S3464" s="12">
        <f t="shared" si="273"/>
        <v>42179.898472222223</v>
      </c>
      <c r="T3464" s="12">
        <f t="shared" si="274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7">
        <f t="shared" si="270"/>
        <v>103.38000000000001</v>
      </c>
      <c r="P3465" s="8">
        <f>(E3465/L3465)</f>
        <v>90.684210526315795</v>
      </c>
      <c r="Q3465" t="str">
        <f t="shared" si="271"/>
        <v>theater</v>
      </c>
      <c r="R3465" t="str">
        <f t="shared" si="272"/>
        <v>plays</v>
      </c>
      <c r="S3465" s="12">
        <f t="shared" si="273"/>
        <v>42612.918807870374</v>
      </c>
      <c r="T3465" s="12">
        <f t="shared" si="274"/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">
        <f t="shared" si="270"/>
        <v>102.3236</v>
      </c>
      <c r="P3466" s="8">
        <f>(E3466/L3466)</f>
        <v>55.012688172043013</v>
      </c>
      <c r="Q3466" t="str">
        <f t="shared" si="271"/>
        <v>theater</v>
      </c>
      <c r="R3466" t="str">
        <f t="shared" si="272"/>
        <v>plays</v>
      </c>
      <c r="S3466" s="12">
        <f t="shared" si="273"/>
        <v>42575.130057870367</v>
      </c>
      <c r="T3466" s="12">
        <f t="shared" si="274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7">
        <f t="shared" si="270"/>
        <v>103</v>
      </c>
      <c r="P3467" s="8">
        <f>(E3467/L3467)</f>
        <v>57.222222222222221</v>
      </c>
      <c r="Q3467" t="str">
        <f t="shared" si="271"/>
        <v>theater</v>
      </c>
      <c r="R3467" t="str">
        <f t="shared" si="272"/>
        <v>plays</v>
      </c>
      <c r="S3467" s="12">
        <f t="shared" si="273"/>
        <v>42200.625833333332</v>
      </c>
      <c r="T3467" s="12">
        <f t="shared" si="274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7">
        <f t="shared" si="270"/>
        <v>127.14285714285714</v>
      </c>
      <c r="P3468" s="8">
        <f>(E3468/L3468)</f>
        <v>72.950819672131146</v>
      </c>
      <c r="Q3468" t="str">
        <f t="shared" si="271"/>
        <v>theater</v>
      </c>
      <c r="R3468" t="str">
        <f t="shared" si="272"/>
        <v>plays</v>
      </c>
      <c r="S3468" s="12">
        <f t="shared" si="273"/>
        <v>42420.019097222219</v>
      </c>
      <c r="T3468" s="12">
        <f t="shared" si="274"/>
        <v>42479.977430555555</v>
      </c>
    </row>
    <row r="3469" spans="1:20" ht="15.75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7">
        <f t="shared" si="270"/>
        <v>101</v>
      </c>
      <c r="P3469" s="8">
        <f>(E3469/L3469)</f>
        <v>64.468085106382972</v>
      </c>
      <c r="Q3469" t="str">
        <f t="shared" si="271"/>
        <v>theater</v>
      </c>
      <c r="R3469" t="str">
        <f t="shared" si="272"/>
        <v>plays</v>
      </c>
      <c r="S3469" s="12">
        <f t="shared" si="273"/>
        <v>42053.671666666662</v>
      </c>
      <c r="T3469" s="12">
        <f t="shared" si="274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7">
        <f t="shared" si="270"/>
        <v>121.78</v>
      </c>
      <c r="P3470" s="8">
        <f>(E3470/L3470)</f>
        <v>716.35294117647061</v>
      </c>
      <c r="Q3470" t="str">
        <f t="shared" si="271"/>
        <v>theater</v>
      </c>
      <c r="R3470" t="str">
        <f t="shared" si="272"/>
        <v>plays</v>
      </c>
      <c r="S3470" s="12">
        <f t="shared" si="273"/>
        <v>42605.765381944439</v>
      </c>
      <c r="T3470" s="12">
        <f t="shared" si="274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7">
        <f t="shared" si="270"/>
        <v>113.39285714285714</v>
      </c>
      <c r="P3471" s="8">
        <f>(E3471/L3471)</f>
        <v>50.396825396825399</v>
      </c>
      <c r="Q3471" t="str">
        <f t="shared" si="271"/>
        <v>theater</v>
      </c>
      <c r="R3471" t="str">
        <f t="shared" si="272"/>
        <v>plays</v>
      </c>
      <c r="S3471" s="12">
        <f t="shared" si="273"/>
        <v>42458.641724537039</v>
      </c>
      <c r="T3471" s="12">
        <f t="shared" si="274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7">
        <f t="shared" si="270"/>
        <v>150</v>
      </c>
      <c r="P3472" s="8">
        <f>(E3472/L3472)</f>
        <v>41.666666666666664</v>
      </c>
      <c r="Q3472" t="str">
        <f t="shared" si="271"/>
        <v>theater</v>
      </c>
      <c r="R3472" t="str">
        <f t="shared" si="272"/>
        <v>plays</v>
      </c>
      <c r="S3472" s="12">
        <f t="shared" si="273"/>
        <v>42529.022013888884</v>
      </c>
      <c r="T3472" s="12">
        <f t="shared" si="274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7">
        <f t="shared" si="270"/>
        <v>214.6</v>
      </c>
      <c r="P3473" s="8">
        <f>(E3473/L3473)</f>
        <v>35.766666666666666</v>
      </c>
      <c r="Q3473" t="str">
        <f t="shared" si="271"/>
        <v>theater</v>
      </c>
      <c r="R3473" t="str">
        <f t="shared" si="272"/>
        <v>plays</v>
      </c>
      <c r="S3473" s="12">
        <f t="shared" si="273"/>
        <v>41841.820486111108</v>
      </c>
      <c r="T3473" s="12">
        <f t="shared" si="274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7">
        <f t="shared" si="270"/>
        <v>102.05</v>
      </c>
      <c r="P3474" s="8">
        <f>(E3474/L3474)</f>
        <v>88.739130434782609</v>
      </c>
      <c r="Q3474" t="str">
        <f t="shared" si="271"/>
        <v>theater</v>
      </c>
      <c r="R3474" t="str">
        <f t="shared" si="272"/>
        <v>plays</v>
      </c>
      <c r="S3474" s="12">
        <f t="shared" si="273"/>
        <v>41928.170497685183</v>
      </c>
      <c r="T3474" s="12">
        <f t="shared" si="274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7">
        <f t="shared" si="270"/>
        <v>100</v>
      </c>
      <c r="P3475" s="8">
        <f>(E3475/L3475)</f>
        <v>148.4848484848485</v>
      </c>
      <c r="Q3475" t="str">
        <f t="shared" si="271"/>
        <v>theater</v>
      </c>
      <c r="R3475" t="str">
        <f t="shared" si="272"/>
        <v>plays</v>
      </c>
      <c r="S3475" s="12">
        <f t="shared" si="273"/>
        <v>42062.834444444445</v>
      </c>
      <c r="T3475" s="12">
        <f t="shared" si="274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7">
        <f t="shared" si="270"/>
        <v>101</v>
      </c>
      <c r="P3476" s="8">
        <f>(E3476/L3476)</f>
        <v>51.794871794871796</v>
      </c>
      <c r="Q3476" t="str">
        <f t="shared" si="271"/>
        <v>theater</v>
      </c>
      <c r="R3476" t="str">
        <f t="shared" si="272"/>
        <v>plays</v>
      </c>
      <c r="S3476" s="12">
        <f t="shared" si="273"/>
        <v>42541.501516203702</v>
      </c>
      <c r="T3476" s="12">
        <f t="shared" si="274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7">
        <f t="shared" si="270"/>
        <v>113.33333333333333</v>
      </c>
      <c r="P3477" s="8">
        <f>(E3477/L3477)</f>
        <v>20</v>
      </c>
      <c r="Q3477" t="str">
        <f t="shared" si="271"/>
        <v>theater</v>
      </c>
      <c r="R3477" t="str">
        <f t="shared" si="272"/>
        <v>plays</v>
      </c>
      <c r="S3477" s="12">
        <f t="shared" si="273"/>
        <v>41918.880833333329</v>
      </c>
      <c r="T3477" s="12">
        <f t="shared" si="274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7">
        <f t="shared" si="270"/>
        <v>104</v>
      </c>
      <c r="P3478" s="8">
        <f>(E3478/L3478)</f>
        <v>52</v>
      </c>
      <c r="Q3478" t="str">
        <f t="shared" si="271"/>
        <v>theater</v>
      </c>
      <c r="R3478" t="str">
        <f t="shared" si="272"/>
        <v>plays</v>
      </c>
      <c r="S3478" s="12">
        <f t="shared" si="273"/>
        <v>41921.279976851853</v>
      </c>
      <c r="T3478" s="12">
        <f t="shared" si="274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">
        <f t="shared" si="270"/>
        <v>115.33333333333333</v>
      </c>
      <c r="P3479" s="8">
        <f>(E3479/L3479)</f>
        <v>53.230769230769234</v>
      </c>
      <c r="Q3479" t="str">
        <f t="shared" si="271"/>
        <v>theater</v>
      </c>
      <c r="R3479" t="str">
        <f t="shared" si="272"/>
        <v>plays</v>
      </c>
      <c r="S3479" s="12">
        <f t="shared" si="273"/>
        <v>42128.736608796295</v>
      </c>
      <c r="T3479" s="12">
        <f t="shared" si="274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">
        <f t="shared" si="270"/>
        <v>112.85000000000001</v>
      </c>
      <c r="P3480" s="8">
        <f>(E3480/L3480)</f>
        <v>39.596491228070178</v>
      </c>
      <c r="Q3480" t="str">
        <f t="shared" si="271"/>
        <v>theater</v>
      </c>
      <c r="R3480" t="str">
        <f t="shared" si="272"/>
        <v>plays</v>
      </c>
      <c r="S3480" s="12">
        <f t="shared" si="273"/>
        <v>42053.916921296302</v>
      </c>
      <c r="T3480" s="12">
        <f t="shared" si="274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7">
        <f t="shared" si="270"/>
        <v>127.86666666666666</v>
      </c>
      <c r="P3481" s="8">
        <f>(E3481/L3481)</f>
        <v>34.25</v>
      </c>
      <c r="Q3481" t="str">
        <f t="shared" si="271"/>
        <v>theater</v>
      </c>
      <c r="R3481" t="str">
        <f t="shared" si="272"/>
        <v>plays</v>
      </c>
      <c r="S3481" s="12">
        <f t="shared" si="273"/>
        <v>41781.855092592588</v>
      </c>
      <c r="T3481" s="12">
        <f t="shared" si="274"/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7">
        <f t="shared" si="270"/>
        <v>142.66666666666669</v>
      </c>
      <c r="P3482" s="8">
        <f>(E3482/L3482)</f>
        <v>164.61538461538461</v>
      </c>
      <c r="Q3482" t="str">
        <f t="shared" si="271"/>
        <v>theater</v>
      </c>
      <c r="R3482" t="str">
        <f t="shared" si="272"/>
        <v>plays</v>
      </c>
      <c r="S3482" s="12">
        <f t="shared" si="273"/>
        <v>42171.317442129628</v>
      </c>
      <c r="T3482" s="12">
        <f t="shared" si="274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7">
        <f t="shared" si="270"/>
        <v>118.8</v>
      </c>
      <c r="P3483" s="8">
        <f>(E3483/L3483)</f>
        <v>125.05263157894737</v>
      </c>
      <c r="Q3483" t="str">
        <f t="shared" si="271"/>
        <v>theater</v>
      </c>
      <c r="R3483" t="str">
        <f t="shared" si="272"/>
        <v>plays</v>
      </c>
      <c r="S3483" s="12">
        <f t="shared" si="273"/>
        <v>41989.24754629629</v>
      </c>
      <c r="T3483" s="12">
        <f t="shared" si="274"/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7">
        <f t="shared" si="270"/>
        <v>138.33333333333334</v>
      </c>
      <c r="P3484" s="8">
        <f>(E3484/L3484)</f>
        <v>51.875</v>
      </c>
      <c r="Q3484" t="str">
        <f t="shared" si="271"/>
        <v>theater</v>
      </c>
      <c r="R3484" t="str">
        <f t="shared" si="272"/>
        <v>plays</v>
      </c>
      <c r="S3484" s="12">
        <f t="shared" si="273"/>
        <v>41796.771597222221</v>
      </c>
      <c r="T3484" s="12">
        <f t="shared" si="274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7">
        <f t="shared" si="270"/>
        <v>159.9402985074627</v>
      </c>
      <c r="P3485" s="8">
        <f>(E3485/L3485)</f>
        <v>40.285714285714285</v>
      </c>
      <c r="Q3485" t="str">
        <f t="shared" si="271"/>
        <v>theater</v>
      </c>
      <c r="R3485" t="str">
        <f t="shared" si="272"/>
        <v>plays</v>
      </c>
      <c r="S3485" s="12">
        <f t="shared" si="273"/>
        <v>41793.668761574074</v>
      </c>
      <c r="T3485" s="12">
        <f t="shared" si="274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7">
        <f t="shared" si="270"/>
        <v>114.24000000000001</v>
      </c>
      <c r="P3486" s="8">
        <f>(E3486/L3486)</f>
        <v>64.909090909090907</v>
      </c>
      <c r="Q3486" t="str">
        <f t="shared" si="271"/>
        <v>theater</v>
      </c>
      <c r="R3486" t="str">
        <f t="shared" si="272"/>
        <v>plays</v>
      </c>
      <c r="S3486" s="12">
        <f t="shared" si="273"/>
        <v>42506.760405092587</v>
      </c>
      <c r="T3486" s="12">
        <f t="shared" si="274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7">
        <f t="shared" si="270"/>
        <v>100.60606060606061</v>
      </c>
      <c r="P3487" s="8">
        <f>(E3487/L3487)</f>
        <v>55.333333333333336</v>
      </c>
      <c r="Q3487" t="str">
        <f t="shared" si="271"/>
        <v>theater</v>
      </c>
      <c r="R3487" t="str">
        <f t="shared" si="272"/>
        <v>plays</v>
      </c>
      <c r="S3487" s="12">
        <f t="shared" si="273"/>
        <v>42372.693055555559</v>
      </c>
      <c r="T3487" s="12">
        <f t="shared" si="274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7">
        <f t="shared" si="270"/>
        <v>155.20000000000002</v>
      </c>
      <c r="P3488" s="8">
        <f>(E3488/L3488)</f>
        <v>83.142857142857139</v>
      </c>
      <c r="Q3488" t="str">
        <f t="shared" si="271"/>
        <v>theater</v>
      </c>
      <c r="R3488" t="str">
        <f t="shared" si="272"/>
        <v>plays</v>
      </c>
      <c r="S3488" s="12">
        <f t="shared" si="273"/>
        <v>42126.87501157407</v>
      </c>
      <c r="T3488" s="12">
        <f t="shared" si="274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7">
        <f t="shared" si="270"/>
        <v>127.75000000000001</v>
      </c>
      <c r="P3489" s="8">
        <f>(E3489/L3489)</f>
        <v>38.712121212121211</v>
      </c>
      <c r="Q3489" t="str">
        <f t="shared" si="271"/>
        <v>theater</v>
      </c>
      <c r="R3489" t="str">
        <f t="shared" si="272"/>
        <v>plays</v>
      </c>
      <c r="S3489" s="12">
        <f t="shared" si="273"/>
        <v>42149.940416666665</v>
      </c>
      <c r="T3489" s="12">
        <f t="shared" si="274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7">
        <f t="shared" si="270"/>
        <v>121.2</v>
      </c>
      <c r="P3490" s="8">
        <f>(E3490/L3490)</f>
        <v>125.37931034482759</v>
      </c>
      <c r="Q3490" t="str">
        <f t="shared" si="271"/>
        <v>theater</v>
      </c>
      <c r="R3490" t="str">
        <f t="shared" si="272"/>
        <v>plays</v>
      </c>
      <c r="S3490" s="12">
        <f t="shared" si="273"/>
        <v>42087.768055555556</v>
      </c>
      <c r="T3490" s="12">
        <f t="shared" si="274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7">
        <f t="shared" si="270"/>
        <v>112.7</v>
      </c>
      <c r="P3491" s="8">
        <f>(E3491/L3491)</f>
        <v>78.263888888888886</v>
      </c>
      <c r="Q3491" t="str">
        <f t="shared" si="271"/>
        <v>theater</v>
      </c>
      <c r="R3491" t="str">
        <f t="shared" si="272"/>
        <v>plays</v>
      </c>
      <c r="S3491" s="12">
        <f t="shared" si="273"/>
        <v>41753.635775462964</v>
      </c>
      <c r="T3491" s="12">
        <f t="shared" si="274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7">
        <f t="shared" si="270"/>
        <v>127.49999999999999</v>
      </c>
      <c r="P3492" s="8">
        <f>(E3492/L3492)</f>
        <v>47.222222222222221</v>
      </c>
      <c r="Q3492" t="str">
        <f t="shared" si="271"/>
        <v>theater</v>
      </c>
      <c r="R3492" t="str">
        <f t="shared" si="272"/>
        <v>plays</v>
      </c>
      <c r="S3492" s="12">
        <f t="shared" si="273"/>
        <v>42443.802361111113</v>
      </c>
      <c r="T3492" s="12">
        <f t="shared" si="274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7">
        <f t="shared" si="270"/>
        <v>158.20000000000002</v>
      </c>
      <c r="P3493" s="8">
        <f>(E3493/L3493)</f>
        <v>79.099999999999994</v>
      </c>
      <c r="Q3493" t="str">
        <f t="shared" si="271"/>
        <v>theater</v>
      </c>
      <c r="R3493" t="str">
        <f t="shared" si="272"/>
        <v>plays</v>
      </c>
      <c r="S3493" s="12">
        <f t="shared" si="273"/>
        <v>42121.249814814815</v>
      </c>
      <c r="T3493" s="12">
        <f t="shared" si="274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7">
        <f t="shared" si="270"/>
        <v>105.26894736842105</v>
      </c>
      <c r="P3494" s="8">
        <f>(E3494/L3494)</f>
        <v>114.29199999999999</v>
      </c>
      <c r="Q3494" t="str">
        <f t="shared" si="271"/>
        <v>theater</v>
      </c>
      <c r="R3494" t="str">
        <f t="shared" si="272"/>
        <v>plays</v>
      </c>
      <c r="S3494" s="12">
        <f t="shared" si="273"/>
        <v>42268.009224537032</v>
      </c>
      <c r="T3494" s="12">
        <f t="shared" si="274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7">
        <f t="shared" si="270"/>
        <v>100</v>
      </c>
      <c r="P3495" s="8">
        <f>(E3495/L3495)</f>
        <v>51.724137931034484</v>
      </c>
      <c r="Q3495" t="str">
        <f t="shared" si="271"/>
        <v>theater</v>
      </c>
      <c r="R3495" t="str">
        <f t="shared" si="272"/>
        <v>plays</v>
      </c>
      <c r="S3495" s="12">
        <f t="shared" si="273"/>
        <v>41848.866157407407</v>
      </c>
      <c r="T3495" s="12">
        <f t="shared" si="274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7">
        <f t="shared" si="270"/>
        <v>100</v>
      </c>
      <c r="P3496" s="8">
        <f>(E3496/L3496)</f>
        <v>30.76923076923077</v>
      </c>
      <c r="Q3496" t="str">
        <f t="shared" si="271"/>
        <v>theater</v>
      </c>
      <c r="R3496" t="str">
        <f t="shared" si="272"/>
        <v>plays</v>
      </c>
      <c r="S3496" s="12">
        <f t="shared" si="273"/>
        <v>42689.214988425927</v>
      </c>
      <c r="T3496" s="12">
        <f t="shared" si="274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7">
        <f t="shared" si="270"/>
        <v>106.86</v>
      </c>
      <c r="P3497" s="8">
        <f>(E3497/L3497)</f>
        <v>74.208333333333329</v>
      </c>
      <c r="Q3497" t="str">
        <f t="shared" si="271"/>
        <v>theater</v>
      </c>
      <c r="R3497" t="str">
        <f t="shared" si="272"/>
        <v>plays</v>
      </c>
      <c r="S3497" s="12">
        <f t="shared" si="273"/>
        <v>41915.762835648151</v>
      </c>
      <c r="T3497" s="12">
        <f t="shared" si="274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7">
        <f t="shared" si="270"/>
        <v>124.4</v>
      </c>
      <c r="P3498" s="8">
        <f>(E3498/L3498)</f>
        <v>47.846153846153847</v>
      </c>
      <c r="Q3498" t="str">
        <f t="shared" si="271"/>
        <v>theater</v>
      </c>
      <c r="R3498" t="str">
        <f t="shared" si="272"/>
        <v>plays</v>
      </c>
      <c r="S3498" s="12">
        <f t="shared" si="273"/>
        <v>42584.846828703703</v>
      </c>
      <c r="T3498" s="12">
        <f t="shared" si="274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7">
        <f t="shared" si="270"/>
        <v>108.70406189555126</v>
      </c>
      <c r="P3499" s="8">
        <f>(E3499/L3499)</f>
        <v>34.408163265306122</v>
      </c>
      <c r="Q3499" t="str">
        <f t="shared" si="271"/>
        <v>theater</v>
      </c>
      <c r="R3499" t="str">
        <f t="shared" si="272"/>
        <v>plays</v>
      </c>
      <c r="S3499" s="12">
        <f t="shared" si="273"/>
        <v>42511.741944444439</v>
      </c>
      <c r="T3499" s="12">
        <f t="shared" si="274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">
        <f t="shared" si="270"/>
        <v>102.42424242424242</v>
      </c>
      <c r="P3500" s="8">
        <f>(E3500/L3500)</f>
        <v>40.238095238095241</v>
      </c>
      <c r="Q3500" t="str">
        <f t="shared" si="271"/>
        <v>theater</v>
      </c>
      <c r="R3500" t="str">
        <f t="shared" si="272"/>
        <v>plays</v>
      </c>
      <c r="S3500" s="12">
        <f t="shared" si="273"/>
        <v>42459.15861111111</v>
      </c>
      <c r="T3500" s="12">
        <f t="shared" si="274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7">
        <f t="shared" si="270"/>
        <v>105.5</v>
      </c>
      <c r="P3501" s="8">
        <f>(E3501/L3501)</f>
        <v>60.285714285714285</v>
      </c>
      <c r="Q3501" t="str">
        <f t="shared" si="271"/>
        <v>theater</v>
      </c>
      <c r="R3501" t="str">
        <f t="shared" si="272"/>
        <v>plays</v>
      </c>
      <c r="S3501" s="12">
        <f t="shared" si="273"/>
        <v>42132.036168981482</v>
      </c>
      <c r="T3501" s="12">
        <f t="shared" si="274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7">
        <f t="shared" si="270"/>
        <v>106.3</v>
      </c>
      <c r="P3502" s="8">
        <f>(E3502/L3502)</f>
        <v>25.30952380952381</v>
      </c>
      <c r="Q3502" t="str">
        <f t="shared" si="271"/>
        <v>theater</v>
      </c>
      <c r="R3502" t="str">
        <f t="shared" si="272"/>
        <v>plays</v>
      </c>
      <c r="S3502" s="12">
        <f t="shared" si="273"/>
        <v>42419.91942129629</v>
      </c>
      <c r="T3502" s="12">
        <f t="shared" si="274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7">
        <f t="shared" si="270"/>
        <v>100.66666666666666</v>
      </c>
      <c r="P3503" s="8">
        <f>(E3503/L3503)</f>
        <v>35.952380952380949</v>
      </c>
      <c r="Q3503" t="str">
        <f t="shared" si="271"/>
        <v>theater</v>
      </c>
      <c r="R3503" t="str">
        <f t="shared" si="272"/>
        <v>plays</v>
      </c>
      <c r="S3503" s="12">
        <f t="shared" si="273"/>
        <v>42233.763831018514</v>
      </c>
      <c r="T3503" s="12">
        <f t="shared" si="274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7">
        <f t="shared" si="270"/>
        <v>105.4</v>
      </c>
      <c r="P3504" s="8">
        <f>(E3504/L3504)</f>
        <v>136</v>
      </c>
      <c r="Q3504" t="str">
        <f t="shared" si="271"/>
        <v>theater</v>
      </c>
      <c r="R3504" t="str">
        <f t="shared" si="272"/>
        <v>plays</v>
      </c>
      <c r="S3504" s="12">
        <f t="shared" si="273"/>
        <v>42430.839398148149</v>
      </c>
      <c r="T3504" s="12">
        <f t="shared" si="274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7">
        <f t="shared" si="270"/>
        <v>107.55999999999999</v>
      </c>
      <c r="P3505" s="8">
        <f>(E3505/L3505)</f>
        <v>70.763157894736835</v>
      </c>
      <c r="Q3505" t="str">
        <f t="shared" si="271"/>
        <v>theater</v>
      </c>
      <c r="R3505" t="str">
        <f t="shared" si="272"/>
        <v>plays</v>
      </c>
      <c r="S3505" s="12">
        <f t="shared" si="273"/>
        <v>42545.478333333333</v>
      </c>
      <c r="T3505" s="12">
        <f t="shared" si="274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7">
        <f t="shared" si="270"/>
        <v>100</v>
      </c>
      <c r="P3506" s="8">
        <f>(E3506/L3506)</f>
        <v>125</v>
      </c>
      <c r="Q3506" t="str">
        <f t="shared" si="271"/>
        <v>theater</v>
      </c>
      <c r="R3506" t="str">
        <f t="shared" si="272"/>
        <v>plays</v>
      </c>
      <c r="S3506" s="12">
        <f t="shared" si="273"/>
        <v>42297.748738425929</v>
      </c>
      <c r="T3506" s="12">
        <f t="shared" si="274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7">
        <f t="shared" si="270"/>
        <v>103.76</v>
      </c>
      <c r="P3507" s="8">
        <f>(E3507/L3507)</f>
        <v>66.512820512820511</v>
      </c>
      <c r="Q3507" t="str">
        <f t="shared" si="271"/>
        <v>theater</v>
      </c>
      <c r="R3507" t="str">
        <f t="shared" si="272"/>
        <v>plays</v>
      </c>
      <c r="S3507" s="12">
        <f t="shared" si="273"/>
        <v>41760.935706018521</v>
      </c>
      <c r="T3507" s="12">
        <f t="shared" si="274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7">
        <f t="shared" si="270"/>
        <v>101.49999999999999</v>
      </c>
      <c r="P3508" s="8">
        <f>(E3508/L3508)</f>
        <v>105</v>
      </c>
      <c r="Q3508" t="str">
        <f t="shared" si="271"/>
        <v>theater</v>
      </c>
      <c r="R3508" t="str">
        <f t="shared" si="272"/>
        <v>plays</v>
      </c>
      <c r="S3508" s="12">
        <f t="shared" si="273"/>
        <v>41829.734259259261</v>
      </c>
      <c r="T3508" s="12">
        <f t="shared" si="274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7">
        <f t="shared" si="270"/>
        <v>104.4</v>
      </c>
      <c r="P3509" s="8">
        <f>(E3509/L3509)</f>
        <v>145</v>
      </c>
      <c r="Q3509" t="str">
        <f t="shared" si="271"/>
        <v>theater</v>
      </c>
      <c r="R3509" t="str">
        <f t="shared" si="272"/>
        <v>plays</v>
      </c>
      <c r="S3509" s="12">
        <f t="shared" si="273"/>
        <v>42491.92288194444</v>
      </c>
      <c r="T3509" s="12">
        <f t="shared" si="274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7">
        <f t="shared" si="270"/>
        <v>180</v>
      </c>
      <c r="P3510" s="8">
        <f>(E3510/L3510)</f>
        <v>12</v>
      </c>
      <c r="Q3510" t="str">
        <f t="shared" si="271"/>
        <v>theater</v>
      </c>
      <c r="R3510" t="str">
        <f t="shared" si="272"/>
        <v>plays</v>
      </c>
      <c r="S3510" s="12">
        <f t="shared" si="273"/>
        <v>42477.729780092588</v>
      </c>
      <c r="T3510" s="12">
        <f t="shared" si="274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7">
        <f t="shared" si="270"/>
        <v>106.33333333333333</v>
      </c>
      <c r="P3511" s="8">
        <f>(E3511/L3511)</f>
        <v>96.666666666666671</v>
      </c>
      <c r="Q3511" t="str">
        <f t="shared" si="271"/>
        <v>theater</v>
      </c>
      <c r="R3511" t="str">
        <f t="shared" si="272"/>
        <v>plays</v>
      </c>
      <c r="S3511" s="12">
        <f t="shared" si="273"/>
        <v>41950.859560185185</v>
      </c>
      <c r="T3511" s="12">
        <f t="shared" si="274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7">
        <f t="shared" si="270"/>
        <v>100.55555555555556</v>
      </c>
      <c r="P3512" s="8">
        <f>(E3512/L3512)</f>
        <v>60.333333333333336</v>
      </c>
      <c r="Q3512" t="str">
        <f t="shared" si="271"/>
        <v>theater</v>
      </c>
      <c r="R3512" t="str">
        <f t="shared" si="272"/>
        <v>plays</v>
      </c>
      <c r="S3512" s="12">
        <f t="shared" si="273"/>
        <v>41802.62090277778</v>
      </c>
      <c r="T3512" s="12">
        <f t="shared" si="274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7">
        <f t="shared" si="270"/>
        <v>101.2</v>
      </c>
      <c r="P3513" s="8">
        <f>(E3513/L3513)</f>
        <v>79.89473684210526</v>
      </c>
      <c r="Q3513" t="str">
        <f t="shared" si="271"/>
        <v>theater</v>
      </c>
      <c r="R3513" t="str">
        <f t="shared" si="272"/>
        <v>plays</v>
      </c>
      <c r="S3513" s="12">
        <f t="shared" si="273"/>
        <v>41927.873784722222</v>
      </c>
      <c r="T3513" s="12">
        <f t="shared" si="274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7">
        <f t="shared" si="270"/>
        <v>100</v>
      </c>
      <c r="P3514" s="8">
        <f>(E3514/L3514)</f>
        <v>58.823529411764703</v>
      </c>
      <c r="Q3514" t="str">
        <f t="shared" si="271"/>
        <v>theater</v>
      </c>
      <c r="R3514" t="str">
        <f t="shared" si="272"/>
        <v>plays</v>
      </c>
      <c r="S3514" s="12">
        <f t="shared" si="273"/>
        <v>42057.536944444444</v>
      </c>
      <c r="T3514" s="12">
        <f t="shared" si="274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7">
        <f t="shared" si="270"/>
        <v>118.39285714285714</v>
      </c>
      <c r="P3515" s="8">
        <f>(E3515/L3515)</f>
        <v>75.340909090909093</v>
      </c>
      <c r="Q3515" t="str">
        <f t="shared" si="271"/>
        <v>theater</v>
      </c>
      <c r="R3515" t="str">
        <f t="shared" si="272"/>
        <v>plays</v>
      </c>
      <c r="S3515" s="12">
        <f t="shared" si="273"/>
        <v>41781.096203703702</v>
      </c>
      <c r="T3515" s="12">
        <f t="shared" si="274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7">
        <f t="shared" si="270"/>
        <v>110.00000000000001</v>
      </c>
      <c r="P3516" s="8">
        <f>(E3516/L3516)</f>
        <v>55</v>
      </c>
      <c r="Q3516" t="str">
        <f t="shared" si="271"/>
        <v>theater</v>
      </c>
      <c r="R3516" t="str">
        <f t="shared" si="272"/>
        <v>plays</v>
      </c>
      <c r="S3516" s="12">
        <f t="shared" si="273"/>
        <v>42020.846666666665</v>
      </c>
      <c r="T3516" s="12">
        <f t="shared" si="274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7">
        <f t="shared" si="270"/>
        <v>102.66666666666666</v>
      </c>
      <c r="P3517" s="8">
        <f>(E3517/L3517)</f>
        <v>66.956521739130437</v>
      </c>
      <c r="Q3517" t="str">
        <f t="shared" si="271"/>
        <v>theater</v>
      </c>
      <c r="R3517" t="str">
        <f t="shared" si="272"/>
        <v>plays</v>
      </c>
      <c r="S3517" s="12">
        <f t="shared" si="273"/>
        <v>42125.772812499999</v>
      </c>
      <c r="T3517" s="12">
        <f t="shared" si="274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7">
        <f t="shared" si="270"/>
        <v>100</v>
      </c>
      <c r="P3518" s="8">
        <f>(E3518/L3518)</f>
        <v>227.27272727272728</v>
      </c>
      <c r="Q3518" t="str">
        <f t="shared" si="271"/>
        <v>theater</v>
      </c>
      <c r="R3518" t="str">
        <f t="shared" si="272"/>
        <v>plays</v>
      </c>
      <c r="S3518" s="12">
        <f t="shared" si="273"/>
        <v>41856.010069444441</v>
      </c>
      <c r="T3518" s="12">
        <f t="shared" si="274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7">
        <f t="shared" si="270"/>
        <v>100</v>
      </c>
      <c r="P3519" s="8">
        <f>(E3519/L3519)</f>
        <v>307.69230769230768</v>
      </c>
      <c r="Q3519" t="str">
        <f t="shared" si="271"/>
        <v>theater</v>
      </c>
      <c r="R3519" t="str">
        <f t="shared" si="272"/>
        <v>plays</v>
      </c>
      <c r="S3519" s="12">
        <f t="shared" si="273"/>
        <v>41794.817523148151</v>
      </c>
      <c r="T3519" s="12">
        <f t="shared" si="274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7">
        <f t="shared" si="270"/>
        <v>110.04599999999999</v>
      </c>
      <c r="P3520" s="8">
        <f>(E3520/L3520)</f>
        <v>50.020909090909093</v>
      </c>
      <c r="Q3520" t="str">
        <f t="shared" si="271"/>
        <v>theater</v>
      </c>
      <c r="R3520" t="str">
        <f t="shared" si="272"/>
        <v>plays</v>
      </c>
      <c r="S3520" s="12">
        <f t="shared" si="273"/>
        <v>41893.783553240741</v>
      </c>
      <c r="T3520" s="12">
        <f t="shared" si="274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7">
        <f t="shared" si="270"/>
        <v>101.35000000000001</v>
      </c>
      <c r="P3521" s="8">
        <f>(E3521/L3521)</f>
        <v>72.392857142857139</v>
      </c>
      <c r="Q3521" t="str">
        <f t="shared" si="271"/>
        <v>theater</v>
      </c>
      <c r="R3521" t="str">
        <f t="shared" si="272"/>
        <v>plays</v>
      </c>
      <c r="S3521" s="12">
        <f t="shared" si="273"/>
        <v>42037.598958333328</v>
      </c>
      <c r="T3521" s="12">
        <f t="shared" si="274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7">
        <f t="shared" si="270"/>
        <v>100.75</v>
      </c>
      <c r="P3522" s="8">
        <f>(E3522/L3522)</f>
        <v>95.952380952380949</v>
      </c>
      <c r="Q3522" t="str">
        <f t="shared" si="271"/>
        <v>theater</v>
      </c>
      <c r="R3522" t="str">
        <f t="shared" si="272"/>
        <v>plays</v>
      </c>
      <c r="S3522" s="12">
        <f t="shared" si="273"/>
        <v>42227.824212962965</v>
      </c>
      <c r="T3522" s="12">
        <f t="shared" si="274"/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7">
        <f t="shared" ref="O3523:O3586" si="275">((E3523/D3523)*100)</f>
        <v>169.42857142857144</v>
      </c>
      <c r="P3523" s="8">
        <f>(E3523/L3523)</f>
        <v>45.615384615384613</v>
      </c>
      <c r="Q3523" t="str">
        <f t="shared" ref="Q3523:Q3586" si="276">LEFT(N3523,FIND("/",N3523)-1)</f>
        <v>theater</v>
      </c>
      <c r="R3523" t="str">
        <f t="shared" ref="R3523:R3586" si="277">RIGHT(N3523,LEN(N3523)-FIND("/",N3523))</f>
        <v>plays</v>
      </c>
      <c r="S3523" s="12">
        <f t="shared" ref="S3523:S3586" si="278">(((J3523/60)/60)/24)+DATE(1970,1,1)</f>
        <v>41881.361342592594</v>
      </c>
      <c r="T3523" s="12">
        <f t="shared" ref="T3523:T3586" si="279">(((I3523/60)/60)/24)+DATE(1970,1,1)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7">
        <f t="shared" si="275"/>
        <v>100</v>
      </c>
      <c r="P3524" s="8">
        <f>(E3524/L3524)</f>
        <v>41.029411764705884</v>
      </c>
      <c r="Q3524" t="str">
        <f t="shared" si="276"/>
        <v>theater</v>
      </c>
      <c r="R3524" t="str">
        <f t="shared" si="277"/>
        <v>plays</v>
      </c>
      <c r="S3524" s="12">
        <f t="shared" si="278"/>
        <v>42234.789884259255</v>
      </c>
      <c r="T3524" s="12">
        <f t="shared" si="279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7">
        <f t="shared" si="275"/>
        <v>113.65</v>
      </c>
      <c r="P3525" s="8">
        <f>(E3525/L3525)</f>
        <v>56.825000000000003</v>
      </c>
      <c r="Q3525" t="str">
        <f t="shared" si="276"/>
        <v>theater</v>
      </c>
      <c r="R3525" t="str">
        <f t="shared" si="277"/>
        <v>plays</v>
      </c>
      <c r="S3525" s="12">
        <f t="shared" si="278"/>
        <v>42581.397546296299</v>
      </c>
      <c r="T3525" s="12">
        <f t="shared" si="279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7">
        <f t="shared" si="275"/>
        <v>101.56</v>
      </c>
      <c r="P3526" s="8">
        <f>(E3526/L3526)</f>
        <v>137.24324324324326</v>
      </c>
      <c r="Q3526" t="str">
        <f t="shared" si="276"/>
        <v>theater</v>
      </c>
      <c r="R3526" t="str">
        <f t="shared" si="277"/>
        <v>plays</v>
      </c>
      <c r="S3526" s="12">
        <f t="shared" si="278"/>
        <v>41880.76357638889</v>
      </c>
      <c r="T3526" s="12">
        <f t="shared" si="279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7">
        <f t="shared" si="275"/>
        <v>106</v>
      </c>
      <c r="P3527" s="8">
        <f>(E3527/L3527)</f>
        <v>75.714285714285708</v>
      </c>
      <c r="Q3527" t="str">
        <f t="shared" si="276"/>
        <v>theater</v>
      </c>
      <c r="R3527" t="str">
        <f t="shared" si="277"/>
        <v>plays</v>
      </c>
      <c r="S3527" s="12">
        <f t="shared" si="278"/>
        <v>42214.6956712963</v>
      </c>
      <c r="T3527" s="12">
        <f t="shared" si="279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7">
        <f t="shared" si="275"/>
        <v>102</v>
      </c>
      <c r="P3528" s="8">
        <f>(E3528/L3528)</f>
        <v>99</v>
      </c>
      <c r="Q3528" t="str">
        <f t="shared" si="276"/>
        <v>theater</v>
      </c>
      <c r="R3528" t="str">
        <f t="shared" si="277"/>
        <v>plays</v>
      </c>
      <c r="S3528" s="12">
        <f t="shared" si="278"/>
        <v>42460.335312499999</v>
      </c>
      <c r="T3528" s="12">
        <f t="shared" si="279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7">
        <f t="shared" si="275"/>
        <v>116.91666666666667</v>
      </c>
      <c r="P3529" s="8">
        <f>(E3529/L3529)</f>
        <v>81.569767441860463</v>
      </c>
      <c r="Q3529" t="str">
        <f t="shared" si="276"/>
        <v>theater</v>
      </c>
      <c r="R3529" t="str">
        <f t="shared" si="277"/>
        <v>plays</v>
      </c>
      <c r="S3529" s="12">
        <f t="shared" si="278"/>
        <v>42167.023206018523</v>
      </c>
      <c r="T3529" s="12">
        <f t="shared" si="279"/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7">
        <f t="shared" si="275"/>
        <v>101.15151515151514</v>
      </c>
      <c r="P3530" s="8">
        <f>(E3530/L3530)</f>
        <v>45.108108108108105</v>
      </c>
      <c r="Q3530" t="str">
        <f t="shared" si="276"/>
        <v>theater</v>
      </c>
      <c r="R3530" t="str">
        <f t="shared" si="277"/>
        <v>plays</v>
      </c>
      <c r="S3530" s="12">
        <f t="shared" si="278"/>
        <v>42733.50136574074</v>
      </c>
      <c r="T3530" s="12">
        <f t="shared" si="279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7">
        <f t="shared" si="275"/>
        <v>132</v>
      </c>
      <c r="P3531" s="8">
        <f>(E3531/L3531)</f>
        <v>36.666666666666664</v>
      </c>
      <c r="Q3531" t="str">
        <f t="shared" si="276"/>
        <v>theater</v>
      </c>
      <c r="R3531" t="str">
        <f t="shared" si="277"/>
        <v>plays</v>
      </c>
      <c r="S3531" s="12">
        <f t="shared" si="278"/>
        <v>42177.761782407411</v>
      </c>
      <c r="T3531" s="12">
        <f t="shared" si="279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7">
        <f t="shared" si="275"/>
        <v>100</v>
      </c>
      <c r="P3532" s="8">
        <f>(E3532/L3532)</f>
        <v>125</v>
      </c>
      <c r="Q3532" t="str">
        <f t="shared" si="276"/>
        <v>theater</v>
      </c>
      <c r="R3532" t="str">
        <f t="shared" si="277"/>
        <v>plays</v>
      </c>
      <c r="S3532" s="12">
        <f t="shared" si="278"/>
        <v>42442.623344907406</v>
      </c>
      <c r="T3532" s="12">
        <f t="shared" si="279"/>
        <v>42470.833333333328</v>
      </c>
    </row>
    <row r="3533" spans="1:20" ht="15.75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7">
        <f t="shared" si="275"/>
        <v>128</v>
      </c>
      <c r="P3533" s="8">
        <f>(E3533/L3533)</f>
        <v>49.230769230769234</v>
      </c>
      <c r="Q3533" t="str">
        <f t="shared" si="276"/>
        <v>theater</v>
      </c>
      <c r="R3533" t="str">
        <f t="shared" si="277"/>
        <v>plays</v>
      </c>
      <c r="S3533" s="12">
        <f t="shared" si="278"/>
        <v>42521.654328703706</v>
      </c>
      <c r="T3533" s="12">
        <f t="shared" si="279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7">
        <f t="shared" si="275"/>
        <v>118.95833333333334</v>
      </c>
      <c r="P3534" s="8">
        <f>(E3534/L3534)</f>
        <v>42.296296296296298</v>
      </c>
      <c r="Q3534" t="str">
        <f t="shared" si="276"/>
        <v>theater</v>
      </c>
      <c r="R3534" t="str">
        <f t="shared" si="277"/>
        <v>plays</v>
      </c>
      <c r="S3534" s="12">
        <f t="shared" si="278"/>
        <v>41884.599849537037</v>
      </c>
      <c r="T3534" s="12">
        <f t="shared" si="279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7">
        <f t="shared" si="275"/>
        <v>126.2</v>
      </c>
      <c r="P3535" s="8">
        <f>(E3535/L3535)</f>
        <v>78.875</v>
      </c>
      <c r="Q3535" t="str">
        <f t="shared" si="276"/>
        <v>theater</v>
      </c>
      <c r="R3535" t="str">
        <f t="shared" si="277"/>
        <v>plays</v>
      </c>
      <c r="S3535" s="12">
        <f t="shared" si="278"/>
        <v>42289.761192129634</v>
      </c>
      <c r="T3535" s="12">
        <f t="shared" si="279"/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7">
        <f t="shared" si="275"/>
        <v>156.20000000000002</v>
      </c>
      <c r="P3536" s="8">
        <f>(E3536/L3536)</f>
        <v>38.284313725490193</v>
      </c>
      <c r="Q3536" t="str">
        <f t="shared" si="276"/>
        <v>theater</v>
      </c>
      <c r="R3536" t="str">
        <f t="shared" si="277"/>
        <v>plays</v>
      </c>
      <c r="S3536" s="12">
        <f t="shared" si="278"/>
        <v>42243.6252662037</v>
      </c>
      <c r="T3536" s="12">
        <f t="shared" si="279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7">
        <f t="shared" si="275"/>
        <v>103.15</v>
      </c>
      <c r="P3537" s="8">
        <f>(E3537/L3537)</f>
        <v>44.847826086956523</v>
      </c>
      <c r="Q3537" t="str">
        <f t="shared" si="276"/>
        <v>theater</v>
      </c>
      <c r="R3537" t="str">
        <f t="shared" si="277"/>
        <v>plays</v>
      </c>
      <c r="S3537" s="12">
        <f t="shared" si="278"/>
        <v>42248.640162037031</v>
      </c>
      <c r="T3537" s="12">
        <f t="shared" si="279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">
        <f t="shared" si="275"/>
        <v>153.33333333333334</v>
      </c>
      <c r="P3538" s="8">
        <f>(E3538/L3538)</f>
        <v>13.529411764705882</v>
      </c>
      <c r="Q3538" t="str">
        <f t="shared" si="276"/>
        <v>theater</v>
      </c>
      <c r="R3538" t="str">
        <f t="shared" si="277"/>
        <v>plays</v>
      </c>
      <c r="S3538" s="12">
        <f t="shared" si="278"/>
        <v>42328.727141203708</v>
      </c>
      <c r="T3538" s="12">
        <f t="shared" si="279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7">
        <f t="shared" si="275"/>
        <v>180.44444444444446</v>
      </c>
      <c r="P3539" s="8">
        <f>(E3539/L3539)</f>
        <v>43.5</v>
      </c>
      <c r="Q3539" t="str">
        <f t="shared" si="276"/>
        <v>theater</v>
      </c>
      <c r="R3539" t="str">
        <f t="shared" si="277"/>
        <v>plays</v>
      </c>
      <c r="S3539" s="12">
        <f t="shared" si="278"/>
        <v>41923.354351851849</v>
      </c>
      <c r="T3539" s="12">
        <f t="shared" si="279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7">
        <f t="shared" si="275"/>
        <v>128.44999999999999</v>
      </c>
      <c r="P3540" s="8">
        <f>(E3540/L3540)</f>
        <v>30.951807228915662</v>
      </c>
      <c r="Q3540" t="str">
        <f t="shared" si="276"/>
        <v>theater</v>
      </c>
      <c r="R3540" t="str">
        <f t="shared" si="277"/>
        <v>plays</v>
      </c>
      <c r="S3540" s="12">
        <f t="shared" si="278"/>
        <v>42571.420601851853</v>
      </c>
      <c r="T3540" s="12">
        <f t="shared" si="279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7">
        <f t="shared" si="275"/>
        <v>119.66666666666667</v>
      </c>
      <c r="P3541" s="8">
        <f>(E3541/L3541)</f>
        <v>55.230769230769234</v>
      </c>
      <c r="Q3541" t="str">
        <f t="shared" si="276"/>
        <v>theater</v>
      </c>
      <c r="R3541" t="str">
        <f t="shared" si="277"/>
        <v>plays</v>
      </c>
      <c r="S3541" s="12">
        <f t="shared" si="278"/>
        <v>42600.756041666667</v>
      </c>
      <c r="T3541" s="12">
        <f t="shared" si="279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7">
        <f t="shared" si="275"/>
        <v>123</v>
      </c>
      <c r="P3542" s="8">
        <f>(E3542/L3542)</f>
        <v>46.125</v>
      </c>
      <c r="Q3542" t="str">
        <f t="shared" si="276"/>
        <v>theater</v>
      </c>
      <c r="R3542" t="str">
        <f t="shared" si="277"/>
        <v>plays</v>
      </c>
      <c r="S3542" s="12">
        <f t="shared" si="278"/>
        <v>42517.003368055557</v>
      </c>
      <c r="T3542" s="12">
        <f t="shared" si="279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7">
        <f t="shared" si="275"/>
        <v>105</v>
      </c>
      <c r="P3543" s="8">
        <f>(E3543/L3543)</f>
        <v>39.375</v>
      </c>
      <c r="Q3543" t="str">
        <f t="shared" si="276"/>
        <v>theater</v>
      </c>
      <c r="R3543" t="str">
        <f t="shared" si="277"/>
        <v>plays</v>
      </c>
      <c r="S3543" s="12">
        <f t="shared" si="278"/>
        <v>42222.730034722219</v>
      </c>
      <c r="T3543" s="12">
        <f t="shared" si="279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">
        <f t="shared" si="275"/>
        <v>102.23636363636363</v>
      </c>
      <c r="P3544" s="8">
        <f>(E3544/L3544)</f>
        <v>66.152941176470591</v>
      </c>
      <c r="Q3544" t="str">
        <f t="shared" si="276"/>
        <v>theater</v>
      </c>
      <c r="R3544" t="str">
        <f t="shared" si="277"/>
        <v>plays</v>
      </c>
      <c r="S3544" s="12">
        <f t="shared" si="278"/>
        <v>41829.599791666667</v>
      </c>
      <c r="T3544" s="12">
        <f t="shared" si="279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">
        <f t="shared" si="275"/>
        <v>104.66666666666666</v>
      </c>
      <c r="P3545" s="8">
        <f>(E3545/L3545)</f>
        <v>54.137931034482762</v>
      </c>
      <c r="Q3545" t="str">
        <f t="shared" si="276"/>
        <v>theater</v>
      </c>
      <c r="R3545" t="str">
        <f t="shared" si="277"/>
        <v>plays</v>
      </c>
      <c r="S3545" s="12">
        <f t="shared" si="278"/>
        <v>42150.755312499998</v>
      </c>
      <c r="T3545" s="12">
        <f t="shared" si="279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7">
        <f t="shared" si="275"/>
        <v>100</v>
      </c>
      <c r="P3546" s="8">
        <f>(E3546/L3546)</f>
        <v>104.16666666666667</v>
      </c>
      <c r="Q3546" t="str">
        <f t="shared" si="276"/>
        <v>theater</v>
      </c>
      <c r="R3546" t="str">
        <f t="shared" si="277"/>
        <v>plays</v>
      </c>
      <c r="S3546" s="12">
        <f t="shared" si="278"/>
        <v>42040.831678240742</v>
      </c>
      <c r="T3546" s="12">
        <f t="shared" si="279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7">
        <f t="shared" si="275"/>
        <v>100.4</v>
      </c>
      <c r="P3547" s="8">
        <f>(E3547/L3547)</f>
        <v>31.375</v>
      </c>
      <c r="Q3547" t="str">
        <f t="shared" si="276"/>
        <v>theater</v>
      </c>
      <c r="R3547" t="str">
        <f t="shared" si="277"/>
        <v>plays</v>
      </c>
      <c r="S3547" s="12">
        <f t="shared" si="278"/>
        <v>42075.807395833333</v>
      </c>
      <c r="T3547" s="12">
        <f t="shared" si="279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">
        <f t="shared" si="275"/>
        <v>102.27272727272727</v>
      </c>
      <c r="P3548" s="8">
        <f>(E3548/L3548)</f>
        <v>59.210526315789473</v>
      </c>
      <c r="Q3548" t="str">
        <f t="shared" si="276"/>
        <v>theater</v>
      </c>
      <c r="R3548" t="str">
        <f t="shared" si="277"/>
        <v>plays</v>
      </c>
      <c r="S3548" s="12">
        <f t="shared" si="278"/>
        <v>42073.660694444443</v>
      </c>
      <c r="T3548" s="12">
        <f t="shared" si="279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7">
        <f t="shared" si="275"/>
        <v>114.40928571428573</v>
      </c>
      <c r="P3549" s="8">
        <f>(E3549/L3549)</f>
        <v>119.17633928571429</v>
      </c>
      <c r="Q3549" t="str">
        <f t="shared" si="276"/>
        <v>theater</v>
      </c>
      <c r="R3549" t="str">
        <f t="shared" si="277"/>
        <v>plays</v>
      </c>
      <c r="S3549" s="12">
        <f t="shared" si="278"/>
        <v>42480.078715277778</v>
      </c>
      <c r="T3549" s="12">
        <f t="shared" si="279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7">
        <f t="shared" si="275"/>
        <v>101.9047619047619</v>
      </c>
      <c r="P3550" s="8">
        <f>(E3550/L3550)</f>
        <v>164.61538461538461</v>
      </c>
      <c r="Q3550" t="str">
        <f t="shared" si="276"/>
        <v>theater</v>
      </c>
      <c r="R3550" t="str">
        <f t="shared" si="277"/>
        <v>plays</v>
      </c>
      <c r="S3550" s="12">
        <f t="shared" si="278"/>
        <v>42411.942291666666</v>
      </c>
      <c r="T3550" s="12">
        <f t="shared" si="279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7">
        <f t="shared" si="275"/>
        <v>102</v>
      </c>
      <c r="P3551" s="8">
        <f>(E3551/L3551)</f>
        <v>24.285714285714285</v>
      </c>
      <c r="Q3551" t="str">
        <f t="shared" si="276"/>
        <v>theater</v>
      </c>
      <c r="R3551" t="str">
        <f t="shared" si="277"/>
        <v>plays</v>
      </c>
      <c r="S3551" s="12">
        <f t="shared" si="278"/>
        <v>42223.394363425927</v>
      </c>
      <c r="T3551" s="12">
        <f t="shared" si="279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">
        <f t="shared" si="275"/>
        <v>104.80000000000001</v>
      </c>
      <c r="P3552" s="8">
        <f>(E3552/L3552)</f>
        <v>40.9375</v>
      </c>
      <c r="Q3552" t="str">
        <f t="shared" si="276"/>
        <v>theater</v>
      </c>
      <c r="R3552" t="str">
        <f t="shared" si="277"/>
        <v>plays</v>
      </c>
      <c r="S3552" s="12">
        <f t="shared" si="278"/>
        <v>42462.893495370372</v>
      </c>
      <c r="T3552" s="12">
        <f t="shared" si="279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7">
        <f t="shared" si="275"/>
        <v>101.83333333333333</v>
      </c>
      <c r="P3553" s="8">
        <f>(E3553/L3553)</f>
        <v>61.1</v>
      </c>
      <c r="Q3553" t="str">
        <f t="shared" si="276"/>
        <v>theater</v>
      </c>
      <c r="R3553" t="str">
        <f t="shared" si="277"/>
        <v>plays</v>
      </c>
      <c r="S3553" s="12">
        <f t="shared" si="278"/>
        <v>41753.515856481477</v>
      </c>
      <c r="T3553" s="12">
        <f t="shared" si="279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7">
        <f t="shared" si="275"/>
        <v>100</v>
      </c>
      <c r="P3554" s="8">
        <f>(E3554/L3554)</f>
        <v>38.65</v>
      </c>
      <c r="Q3554" t="str">
        <f t="shared" si="276"/>
        <v>theater</v>
      </c>
      <c r="R3554" t="str">
        <f t="shared" si="277"/>
        <v>plays</v>
      </c>
      <c r="S3554" s="12">
        <f t="shared" si="278"/>
        <v>41788.587083333332</v>
      </c>
      <c r="T3554" s="12">
        <f t="shared" si="279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7">
        <f t="shared" si="275"/>
        <v>106.27272727272728</v>
      </c>
      <c r="P3555" s="8">
        <f>(E3555/L3555)</f>
        <v>56.20192307692308</v>
      </c>
      <c r="Q3555" t="str">
        <f t="shared" si="276"/>
        <v>theater</v>
      </c>
      <c r="R3555" t="str">
        <f t="shared" si="277"/>
        <v>plays</v>
      </c>
      <c r="S3555" s="12">
        <f t="shared" si="278"/>
        <v>42196.028703703705</v>
      </c>
      <c r="T3555" s="12">
        <f t="shared" si="279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7">
        <f t="shared" si="275"/>
        <v>113.42219999999999</v>
      </c>
      <c r="P3556" s="8">
        <f>(E3556/L3556)</f>
        <v>107.00207547169811</v>
      </c>
      <c r="Q3556" t="str">
        <f t="shared" si="276"/>
        <v>theater</v>
      </c>
      <c r="R3556" t="str">
        <f t="shared" si="277"/>
        <v>plays</v>
      </c>
      <c r="S3556" s="12">
        <f t="shared" si="278"/>
        <v>42016.050451388888</v>
      </c>
      <c r="T3556" s="12">
        <f t="shared" si="279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7">
        <f t="shared" si="275"/>
        <v>100</v>
      </c>
      <c r="P3557" s="8">
        <f>(E3557/L3557)</f>
        <v>171.42857142857142</v>
      </c>
      <c r="Q3557" t="str">
        <f t="shared" si="276"/>
        <v>theater</v>
      </c>
      <c r="R3557" t="str">
        <f t="shared" si="277"/>
        <v>plays</v>
      </c>
      <c r="S3557" s="12">
        <f t="shared" si="278"/>
        <v>42661.442060185189</v>
      </c>
      <c r="T3557" s="12">
        <f t="shared" si="279"/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7">
        <f t="shared" si="275"/>
        <v>100.45454545454547</v>
      </c>
      <c r="P3558" s="8">
        <f>(E3558/L3558)</f>
        <v>110.5</v>
      </c>
      <c r="Q3558" t="str">
        <f t="shared" si="276"/>
        <v>theater</v>
      </c>
      <c r="R3558" t="str">
        <f t="shared" si="277"/>
        <v>plays</v>
      </c>
      <c r="S3558" s="12">
        <f t="shared" si="278"/>
        <v>41808.649583333332</v>
      </c>
      <c r="T3558" s="12">
        <f t="shared" si="279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7">
        <f t="shared" si="275"/>
        <v>100.03599999999999</v>
      </c>
      <c r="P3559" s="8">
        <f>(E3559/L3559)</f>
        <v>179.27598566308242</v>
      </c>
      <c r="Q3559" t="str">
        <f t="shared" si="276"/>
        <v>theater</v>
      </c>
      <c r="R3559" t="str">
        <f t="shared" si="277"/>
        <v>plays</v>
      </c>
      <c r="S3559" s="12">
        <f t="shared" si="278"/>
        <v>41730.276747685188</v>
      </c>
      <c r="T3559" s="12">
        <f t="shared" si="279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7">
        <f t="shared" si="275"/>
        <v>144</v>
      </c>
      <c r="P3560" s="8">
        <f>(E3560/L3560)</f>
        <v>22.90909090909091</v>
      </c>
      <c r="Q3560" t="str">
        <f t="shared" si="276"/>
        <v>theater</v>
      </c>
      <c r="R3560" t="str">
        <f t="shared" si="277"/>
        <v>plays</v>
      </c>
      <c r="S3560" s="12">
        <f t="shared" si="278"/>
        <v>42139.816840277781</v>
      </c>
      <c r="T3560" s="12">
        <f t="shared" si="279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7">
        <f t="shared" si="275"/>
        <v>103.49999999999999</v>
      </c>
      <c r="P3561" s="8">
        <f>(E3561/L3561)</f>
        <v>43.125</v>
      </c>
      <c r="Q3561" t="str">
        <f t="shared" si="276"/>
        <v>theater</v>
      </c>
      <c r="R3561" t="str">
        <f t="shared" si="277"/>
        <v>plays</v>
      </c>
      <c r="S3561" s="12">
        <f t="shared" si="278"/>
        <v>42194.096157407403</v>
      </c>
      <c r="T3561" s="12">
        <f t="shared" si="279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7">
        <f t="shared" si="275"/>
        <v>108.43750000000001</v>
      </c>
      <c r="P3562" s="8">
        <f>(E3562/L3562)</f>
        <v>46.891891891891895</v>
      </c>
      <c r="Q3562" t="str">
        <f t="shared" si="276"/>
        <v>theater</v>
      </c>
      <c r="R3562" t="str">
        <f t="shared" si="277"/>
        <v>plays</v>
      </c>
      <c r="S3562" s="12">
        <f t="shared" si="278"/>
        <v>42115.889652777783</v>
      </c>
      <c r="T3562" s="12">
        <f t="shared" si="279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">
        <f t="shared" si="275"/>
        <v>102.4</v>
      </c>
      <c r="P3563" s="8">
        <f>(E3563/L3563)</f>
        <v>47.407407407407405</v>
      </c>
      <c r="Q3563" t="str">
        <f t="shared" si="276"/>
        <v>theater</v>
      </c>
      <c r="R3563" t="str">
        <f t="shared" si="277"/>
        <v>plays</v>
      </c>
      <c r="S3563" s="12">
        <f t="shared" si="278"/>
        <v>42203.680300925931</v>
      </c>
      <c r="T3563" s="12">
        <f t="shared" si="279"/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7">
        <f t="shared" si="275"/>
        <v>148.88888888888889</v>
      </c>
      <c r="P3564" s="8">
        <f>(E3564/L3564)</f>
        <v>15.129032258064516</v>
      </c>
      <c r="Q3564" t="str">
        <f t="shared" si="276"/>
        <v>theater</v>
      </c>
      <c r="R3564" t="str">
        <f t="shared" si="277"/>
        <v>plays</v>
      </c>
      <c r="S3564" s="12">
        <f t="shared" si="278"/>
        <v>42433.761886574073</v>
      </c>
      <c r="T3564" s="12">
        <f t="shared" si="279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7">
        <f t="shared" si="275"/>
        <v>105.49000000000002</v>
      </c>
      <c r="P3565" s="8">
        <f>(E3565/L3565)</f>
        <v>21.098000000000003</v>
      </c>
      <c r="Q3565" t="str">
        <f t="shared" si="276"/>
        <v>theater</v>
      </c>
      <c r="R3565" t="str">
        <f t="shared" si="277"/>
        <v>plays</v>
      </c>
      <c r="S3565" s="12">
        <f t="shared" si="278"/>
        <v>42555.671944444446</v>
      </c>
      <c r="T3565" s="12">
        <f t="shared" si="279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7">
        <f t="shared" si="275"/>
        <v>100.49999999999999</v>
      </c>
      <c r="P3566" s="8">
        <f>(E3566/L3566)</f>
        <v>59.117647058823529</v>
      </c>
      <c r="Q3566" t="str">
        <f t="shared" si="276"/>
        <v>theater</v>
      </c>
      <c r="R3566" t="str">
        <f t="shared" si="277"/>
        <v>plays</v>
      </c>
      <c r="S3566" s="12">
        <f t="shared" si="278"/>
        <v>42236.623252314821</v>
      </c>
      <c r="T3566" s="12">
        <f t="shared" si="279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7">
        <f t="shared" si="275"/>
        <v>130.55555555555557</v>
      </c>
      <c r="P3567" s="8">
        <f>(E3567/L3567)</f>
        <v>97.916666666666671</v>
      </c>
      <c r="Q3567" t="str">
        <f t="shared" si="276"/>
        <v>theater</v>
      </c>
      <c r="R3567" t="str">
        <f t="shared" si="277"/>
        <v>plays</v>
      </c>
      <c r="S3567" s="12">
        <f t="shared" si="278"/>
        <v>41974.743148148147</v>
      </c>
      <c r="T3567" s="12">
        <f t="shared" si="279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">
        <f t="shared" si="275"/>
        <v>104.75000000000001</v>
      </c>
      <c r="P3568" s="8">
        <f>(E3568/L3568)</f>
        <v>55.131578947368418</v>
      </c>
      <c r="Q3568" t="str">
        <f t="shared" si="276"/>
        <v>theater</v>
      </c>
      <c r="R3568" t="str">
        <f t="shared" si="277"/>
        <v>plays</v>
      </c>
      <c r="S3568" s="12">
        <f t="shared" si="278"/>
        <v>41997.507905092592</v>
      </c>
      <c r="T3568" s="12">
        <f t="shared" si="279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7">
        <f t="shared" si="275"/>
        <v>108.80000000000001</v>
      </c>
      <c r="P3569" s="8">
        <f>(E3569/L3569)</f>
        <v>26.536585365853657</v>
      </c>
      <c r="Q3569" t="str">
        <f t="shared" si="276"/>
        <v>theater</v>
      </c>
      <c r="R3569" t="str">
        <f t="shared" si="277"/>
        <v>plays</v>
      </c>
      <c r="S3569" s="12">
        <f t="shared" si="278"/>
        <v>42135.810694444444</v>
      </c>
      <c r="T3569" s="12">
        <f t="shared" si="279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7">
        <f t="shared" si="275"/>
        <v>111.00000000000001</v>
      </c>
      <c r="P3570" s="8">
        <f>(E3570/L3570)</f>
        <v>58.421052631578945</v>
      </c>
      <c r="Q3570" t="str">
        <f t="shared" si="276"/>
        <v>theater</v>
      </c>
      <c r="R3570" t="str">
        <f t="shared" si="277"/>
        <v>plays</v>
      </c>
      <c r="S3570" s="12">
        <f t="shared" si="278"/>
        <v>41869.740671296298</v>
      </c>
      <c r="T3570" s="12">
        <f t="shared" si="279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7">
        <f t="shared" si="275"/>
        <v>100.47999999999999</v>
      </c>
      <c r="P3571" s="8">
        <f>(E3571/L3571)</f>
        <v>122.53658536585365</v>
      </c>
      <c r="Q3571" t="str">
        <f t="shared" si="276"/>
        <v>theater</v>
      </c>
      <c r="R3571" t="str">
        <f t="shared" si="277"/>
        <v>plays</v>
      </c>
      <c r="S3571" s="12">
        <f t="shared" si="278"/>
        <v>41982.688611111109</v>
      </c>
      <c r="T3571" s="12">
        <f t="shared" si="279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7">
        <f t="shared" si="275"/>
        <v>114.35</v>
      </c>
      <c r="P3572" s="8">
        <f>(E3572/L3572)</f>
        <v>87.961538461538467</v>
      </c>
      <c r="Q3572" t="str">
        <f t="shared" si="276"/>
        <v>theater</v>
      </c>
      <c r="R3572" t="str">
        <f t="shared" si="277"/>
        <v>plays</v>
      </c>
      <c r="S3572" s="12">
        <f t="shared" si="278"/>
        <v>41976.331979166673</v>
      </c>
      <c r="T3572" s="12">
        <f t="shared" si="279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7">
        <f t="shared" si="275"/>
        <v>122.06666666666666</v>
      </c>
      <c r="P3573" s="8">
        <f>(E3573/L3573)</f>
        <v>73.239999999999995</v>
      </c>
      <c r="Q3573" t="str">
        <f t="shared" si="276"/>
        <v>theater</v>
      </c>
      <c r="R3573" t="str">
        <f t="shared" si="277"/>
        <v>plays</v>
      </c>
      <c r="S3573" s="12">
        <f t="shared" si="278"/>
        <v>41912.858946759261</v>
      </c>
      <c r="T3573" s="12">
        <f t="shared" si="279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7">
        <f t="shared" si="275"/>
        <v>100</v>
      </c>
      <c r="P3574" s="8">
        <f>(E3574/L3574)</f>
        <v>55.555555555555557</v>
      </c>
      <c r="Q3574" t="str">
        <f t="shared" si="276"/>
        <v>theater</v>
      </c>
      <c r="R3574" t="str">
        <f t="shared" si="277"/>
        <v>plays</v>
      </c>
      <c r="S3574" s="12">
        <f t="shared" si="278"/>
        <v>42146.570393518516</v>
      </c>
      <c r="T3574" s="12">
        <f t="shared" si="279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7">
        <f t="shared" si="275"/>
        <v>102.8</v>
      </c>
      <c r="P3575" s="8">
        <f>(E3575/L3575)</f>
        <v>39.53846153846154</v>
      </c>
      <c r="Q3575" t="str">
        <f t="shared" si="276"/>
        <v>theater</v>
      </c>
      <c r="R3575" t="str">
        <f t="shared" si="277"/>
        <v>plays</v>
      </c>
      <c r="S3575" s="12">
        <f t="shared" si="278"/>
        <v>41921.375532407408</v>
      </c>
      <c r="T3575" s="12">
        <f t="shared" si="279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7">
        <f t="shared" si="275"/>
        <v>106.12068965517241</v>
      </c>
      <c r="P3576" s="8">
        <f>(E3576/L3576)</f>
        <v>136.77777777777777</v>
      </c>
      <c r="Q3576" t="str">
        <f t="shared" si="276"/>
        <v>theater</v>
      </c>
      <c r="R3576" t="str">
        <f t="shared" si="277"/>
        <v>plays</v>
      </c>
      <c r="S3576" s="12">
        <f t="shared" si="278"/>
        <v>41926.942685185182</v>
      </c>
      <c r="T3576" s="12">
        <f t="shared" si="279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7">
        <f t="shared" si="275"/>
        <v>101.33000000000001</v>
      </c>
      <c r="P3577" s="8">
        <f>(E3577/L3577)</f>
        <v>99.343137254901961</v>
      </c>
      <c r="Q3577" t="str">
        <f t="shared" si="276"/>
        <v>theater</v>
      </c>
      <c r="R3577" t="str">
        <f t="shared" si="277"/>
        <v>plays</v>
      </c>
      <c r="S3577" s="12">
        <f t="shared" si="278"/>
        <v>42561.783877314811</v>
      </c>
      <c r="T3577" s="12">
        <f t="shared" si="279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7">
        <f t="shared" si="275"/>
        <v>100</v>
      </c>
      <c r="P3578" s="8">
        <f>(E3578/L3578)</f>
        <v>20</v>
      </c>
      <c r="Q3578" t="str">
        <f t="shared" si="276"/>
        <v>theater</v>
      </c>
      <c r="R3578" t="str">
        <f t="shared" si="277"/>
        <v>plays</v>
      </c>
      <c r="S3578" s="12">
        <f t="shared" si="278"/>
        <v>42649.54923611111</v>
      </c>
      <c r="T3578" s="12">
        <f t="shared" si="279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7">
        <f t="shared" si="275"/>
        <v>130</v>
      </c>
      <c r="P3579" s="8">
        <f>(E3579/L3579)</f>
        <v>28.888888888888889</v>
      </c>
      <c r="Q3579" t="str">
        <f t="shared" si="276"/>
        <v>theater</v>
      </c>
      <c r="R3579" t="str">
        <f t="shared" si="277"/>
        <v>plays</v>
      </c>
      <c r="S3579" s="12">
        <f t="shared" si="278"/>
        <v>42093.786840277782</v>
      </c>
      <c r="T3579" s="12">
        <f t="shared" si="279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7">
        <f t="shared" si="275"/>
        <v>100.01333333333334</v>
      </c>
      <c r="P3580" s="8">
        <f>(E3580/L3580)</f>
        <v>40.545945945945945</v>
      </c>
      <c r="Q3580" t="str">
        <f t="shared" si="276"/>
        <v>theater</v>
      </c>
      <c r="R3580" t="str">
        <f t="shared" si="277"/>
        <v>plays</v>
      </c>
      <c r="S3580" s="12">
        <f t="shared" si="278"/>
        <v>42460.733530092592</v>
      </c>
      <c r="T3580" s="12">
        <f t="shared" si="279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7">
        <f t="shared" si="275"/>
        <v>100</v>
      </c>
      <c r="P3581" s="8">
        <f>(E3581/L3581)</f>
        <v>35.714285714285715</v>
      </c>
      <c r="Q3581" t="str">
        <f t="shared" si="276"/>
        <v>theater</v>
      </c>
      <c r="R3581" t="str">
        <f t="shared" si="277"/>
        <v>plays</v>
      </c>
      <c r="S3581" s="12">
        <f t="shared" si="278"/>
        <v>42430.762222222227</v>
      </c>
      <c r="T3581" s="12">
        <f t="shared" si="279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7">
        <f t="shared" si="275"/>
        <v>113.88888888888889</v>
      </c>
      <c r="P3582" s="8">
        <f>(E3582/L3582)</f>
        <v>37.962962962962962</v>
      </c>
      <c r="Q3582" t="str">
        <f t="shared" si="276"/>
        <v>theater</v>
      </c>
      <c r="R3582" t="str">
        <f t="shared" si="277"/>
        <v>plays</v>
      </c>
      <c r="S3582" s="12">
        <f t="shared" si="278"/>
        <v>42026.176180555558</v>
      </c>
      <c r="T3582" s="12">
        <f t="shared" si="279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7">
        <f t="shared" si="275"/>
        <v>100</v>
      </c>
      <c r="P3583" s="8">
        <f>(E3583/L3583)</f>
        <v>33.333333333333336</v>
      </c>
      <c r="Q3583" t="str">
        <f t="shared" si="276"/>
        <v>theater</v>
      </c>
      <c r="R3583" t="str">
        <f t="shared" si="277"/>
        <v>plays</v>
      </c>
      <c r="S3583" s="12">
        <f t="shared" si="278"/>
        <v>41836.471180555556</v>
      </c>
      <c r="T3583" s="12">
        <f t="shared" si="279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7">
        <f t="shared" si="275"/>
        <v>287</v>
      </c>
      <c r="P3584" s="8">
        <f>(E3584/L3584)</f>
        <v>58.571428571428569</v>
      </c>
      <c r="Q3584" t="str">
        <f t="shared" si="276"/>
        <v>theater</v>
      </c>
      <c r="R3584" t="str">
        <f t="shared" si="277"/>
        <v>plays</v>
      </c>
      <c r="S3584" s="12">
        <f t="shared" si="278"/>
        <v>42451.095856481479</v>
      </c>
      <c r="T3584" s="12">
        <f t="shared" si="279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7">
        <f t="shared" si="275"/>
        <v>108.5</v>
      </c>
      <c r="P3585" s="8">
        <f>(E3585/L3585)</f>
        <v>135.625</v>
      </c>
      <c r="Q3585" t="str">
        <f t="shared" si="276"/>
        <v>theater</v>
      </c>
      <c r="R3585" t="str">
        <f t="shared" si="277"/>
        <v>plays</v>
      </c>
      <c r="S3585" s="12">
        <f t="shared" si="278"/>
        <v>42418.425983796296</v>
      </c>
      <c r="T3585" s="12">
        <f t="shared" si="279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7">
        <f t="shared" si="275"/>
        <v>115.5</v>
      </c>
      <c r="P3586" s="8">
        <f>(E3586/L3586)</f>
        <v>30.9375</v>
      </c>
      <c r="Q3586" t="str">
        <f t="shared" si="276"/>
        <v>theater</v>
      </c>
      <c r="R3586" t="str">
        <f t="shared" si="277"/>
        <v>plays</v>
      </c>
      <c r="S3586" s="12">
        <f t="shared" si="278"/>
        <v>42168.316481481481</v>
      </c>
      <c r="T3586" s="12">
        <f t="shared" si="279"/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7">
        <f t="shared" ref="O3587:O3650" si="280">((E3587/D3587)*100)</f>
        <v>119.11764705882352</v>
      </c>
      <c r="P3587" s="8">
        <f>(E3587/L3587)</f>
        <v>176.08695652173913</v>
      </c>
      <c r="Q3587" t="str">
        <f t="shared" ref="Q3587:Q3650" si="281">LEFT(N3587,FIND("/",N3587)-1)</f>
        <v>theater</v>
      </c>
      <c r="R3587" t="str">
        <f t="shared" ref="R3587:R3650" si="282">RIGHT(N3587,LEN(N3587)-FIND("/",N3587))</f>
        <v>plays</v>
      </c>
      <c r="S3587" s="12">
        <f t="shared" ref="S3587:S3650" si="283">(((J3587/60)/60)/24)+DATE(1970,1,1)</f>
        <v>41964.716319444444</v>
      </c>
      <c r="T3587" s="12">
        <f t="shared" ref="T3587:T3650" si="284">(((I3587/60)/60)/24)+DATE(1970,1,1)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7">
        <f t="shared" si="280"/>
        <v>109.42666666666668</v>
      </c>
      <c r="P3588" s="8">
        <f>(E3588/L3588)</f>
        <v>151.9814814814815</v>
      </c>
      <c r="Q3588" t="str">
        <f t="shared" si="281"/>
        <v>theater</v>
      </c>
      <c r="R3588" t="str">
        <f t="shared" si="282"/>
        <v>plays</v>
      </c>
      <c r="S3588" s="12">
        <f t="shared" si="283"/>
        <v>42576.697569444441</v>
      </c>
      <c r="T3588" s="12">
        <f t="shared" si="284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7">
        <f t="shared" si="280"/>
        <v>126.6</v>
      </c>
      <c r="P3589" s="8">
        <f>(E3589/L3589)</f>
        <v>22.607142857142858</v>
      </c>
      <c r="Q3589" t="str">
        <f t="shared" si="281"/>
        <v>theater</v>
      </c>
      <c r="R3589" t="str">
        <f t="shared" si="282"/>
        <v>plays</v>
      </c>
      <c r="S3589" s="12">
        <f t="shared" si="283"/>
        <v>42503.539976851855</v>
      </c>
      <c r="T3589" s="12">
        <f t="shared" si="284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7">
        <f t="shared" si="280"/>
        <v>100.49999999999999</v>
      </c>
      <c r="P3590" s="8">
        <f>(E3590/L3590)</f>
        <v>18.272727272727273</v>
      </c>
      <c r="Q3590" t="str">
        <f t="shared" si="281"/>
        <v>theater</v>
      </c>
      <c r="R3590" t="str">
        <f t="shared" si="282"/>
        <v>plays</v>
      </c>
      <c r="S3590" s="12">
        <f t="shared" si="283"/>
        <v>42101.828819444447</v>
      </c>
      <c r="T3590" s="12">
        <f t="shared" si="284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7">
        <f t="shared" si="280"/>
        <v>127.49999999999999</v>
      </c>
      <c r="P3591" s="8">
        <f>(E3591/L3591)</f>
        <v>82.258064516129039</v>
      </c>
      <c r="Q3591" t="str">
        <f t="shared" si="281"/>
        <v>theater</v>
      </c>
      <c r="R3591" t="str">
        <f t="shared" si="282"/>
        <v>plays</v>
      </c>
      <c r="S3591" s="12">
        <f t="shared" si="283"/>
        <v>42125.647534722222</v>
      </c>
      <c r="T3591" s="12">
        <f t="shared" si="284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7">
        <f t="shared" si="280"/>
        <v>100.05999999999999</v>
      </c>
      <c r="P3592" s="8">
        <f>(E3592/L3592)</f>
        <v>68.534246575342465</v>
      </c>
      <c r="Q3592" t="str">
        <f t="shared" si="281"/>
        <v>theater</v>
      </c>
      <c r="R3592" t="str">
        <f t="shared" si="282"/>
        <v>plays</v>
      </c>
      <c r="S3592" s="12">
        <f t="shared" si="283"/>
        <v>41902.333726851852</v>
      </c>
      <c r="T3592" s="12">
        <f t="shared" si="284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7">
        <f t="shared" si="280"/>
        <v>175</v>
      </c>
      <c r="P3593" s="8">
        <f>(E3593/L3593)</f>
        <v>68.055555555555557</v>
      </c>
      <c r="Q3593" t="str">
        <f t="shared" si="281"/>
        <v>theater</v>
      </c>
      <c r="R3593" t="str">
        <f t="shared" si="282"/>
        <v>plays</v>
      </c>
      <c r="S3593" s="12">
        <f t="shared" si="283"/>
        <v>42003.948425925926</v>
      </c>
      <c r="T3593" s="12">
        <f t="shared" si="284"/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7">
        <f t="shared" si="280"/>
        <v>127.25</v>
      </c>
      <c r="P3594" s="8">
        <f>(E3594/L3594)</f>
        <v>72.714285714285708</v>
      </c>
      <c r="Q3594" t="str">
        <f t="shared" si="281"/>
        <v>theater</v>
      </c>
      <c r="R3594" t="str">
        <f t="shared" si="282"/>
        <v>plays</v>
      </c>
      <c r="S3594" s="12">
        <f t="shared" si="283"/>
        <v>41988.829942129625</v>
      </c>
      <c r="T3594" s="12">
        <f t="shared" si="284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7">
        <f t="shared" si="280"/>
        <v>110.63333333333334</v>
      </c>
      <c r="P3595" s="8">
        <f>(E3595/L3595)</f>
        <v>77.186046511627907</v>
      </c>
      <c r="Q3595" t="str">
        <f t="shared" si="281"/>
        <v>theater</v>
      </c>
      <c r="R3595" t="str">
        <f t="shared" si="282"/>
        <v>plays</v>
      </c>
      <c r="S3595" s="12">
        <f t="shared" si="283"/>
        <v>41974.898599537039</v>
      </c>
      <c r="T3595" s="12">
        <f t="shared" si="284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7">
        <f t="shared" si="280"/>
        <v>125.93749999999999</v>
      </c>
      <c r="P3596" s="8">
        <f>(E3596/L3596)</f>
        <v>55.972222222222221</v>
      </c>
      <c r="Q3596" t="str">
        <f t="shared" si="281"/>
        <v>theater</v>
      </c>
      <c r="R3596" t="str">
        <f t="shared" si="282"/>
        <v>plays</v>
      </c>
      <c r="S3596" s="12">
        <f t="shared" si="283"/>
        <v>42592.066921296297</v>
      </c>
      <c r="T3596" s="12">
        <f t="shared" si="284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7">
        <f t="shared" si="280"/>
        <v>118.5</v>
      </c>
      <c r="P3597" s="8">
        <f>(E3597/L3597)</f>
        <v>49.693548387096776</v>
      </c>
      <c r="Q3597" t="str">
        <f t="shared" si="281"/>
        <v>theater</v>
      </c>
      <c r="R3597" t="str">
        <f t="shared" si="282"/>
        <v>plays</v>
      </c>
      <c r="S3597" s="12">
        <f t="shared" si="283"/>
        <v>42050.008368055554</v>
      </c>
      <c r="T3597" s="12">
        <f t="shared" si="284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7">
        <f t="shared" si="280"/>
        <v>107.72727272727273</v>
      </c>
      <c r="P3598" s="8">
        <f>(E3598/L3598)</f>
        <v>79</v>
      </c>
      <c r="Q3598" t="str">
        <f t="shared" si="281"/>
        <v>theater</v>
      </c>
      <c r="R3598" t="str">
        <f t="shared" si="282"/>
        <v>plays</v>
      </c>
      <c r="S3598" s="12">
        <f t="shared" si="283"/>
        <v>41856.715069444443</v>
      </c>
      <c r="T3598" s="12">
        <f t="shared" si="284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7">
        <f t="shared" si="280"/>
        <v>102.60000000000001</v>
      </c>
      <c r="P3599" s="8">
        <f>(E3599/L3599)</f>
        <v>77.727272727272734</v>
      </c>
      <c r="Q3599" t="str">
        <f t="shared" si="281"/>
        <v>theater</v>
      </c>
      <c r="R3599" t="str">
        <f t="shared" si="282"/>
        <v>plays</v>
      </c>
      <c r="S3599" s="12">
        <f t="shared" si="283"/>
        <v>42417.585532407407</v>
      </c>
      <c r="T3599" s="12">
        <f t="shared" si="284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7">
        <f t="shared" si="280"/>
        <v>110.1</v>
      </c>
      <c r="P3600" s="8">
        <f>(E3600/L3600)</f>
        <v>40.777777777777779</v>
      </c>
      <c r="Q3600" t="str">
        <f t="shared" si="281"/>
        <v>theater</v>
      </c>
      <c r="R3600" t="str">
        <f t="shared" si="282"/>
        <v>plays</v>
      </c>
      <c r="S3600" s="12">
        <f t="shared" si="283"/>
        <v>41866.79886574074</v>
      </c>
      <c r="T3600" s="12">
        <f t="shared" si="284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7">
        <f t="shared" si="280"/>
        <v>202</v>
      </c>
      <c r="P3601" s="8">
        <f>(E3601/L3601)</f>
        <v>59.411764705882355</v>
      </c>
      <c r="Q3601" t="str">
        <f t="shared" si="281"/>
        <v>theater</v>
      </c>
      <c r="R3601" t="str">
        <f t="shared" si="282"/>
        <v>plays</v>
      </c>
      <c r="S3601" s="12">
        <f t="shared" si="283"/>
        <v>42220.79487268519</v>
      </c>
      <c r="T3601" s="12">
        <f t="shared" si="284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7">
        <f t="shared" si="280"/>
        <v>130</v>
      </c>
      <c r="P3602" s="8">
        <f>(E3602/L3602)</f>
        <v>3.25</v>
      </c>
      <c r="Q3602" t="str">
        <f t="shared" si="281"/>
        <v>theater</v>
      </c>
      <c r="R3602" t="str">
        <f t="shared" si="282"/>
        <v>plays</v>
      </c>
      <c r="S3602" s="12">
        <f t="shared" si="283"/>
        <v>42628.849120370374</v>
      </c>
      <c r="T3602" s="12">
        <f t="shared" si="284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7">
        <f t="shared" si="280"/>
        <v>104.35000000000001</v>
      </c>
      <c r="P3603" s="8">
        <f>(E3603/L3603)</f>
        <v>39.377358490566039</v>
      </c>
      <c r="Q3603" t="str">
        <f t="shared" si="281"/>
        <v>theater</v>
      </c>
      <c r="R3603" t="str">
        <f t="shared" si="282"/>
        <v>plays</v>
      </c>
      <c r="S3603" s="12">
        <f t="shared" si="283"/>
        <v>41990.99863425926</v>
      </c>
      <c r="T3603" s="12">
        <f t="shared" si="284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7">
        <f t="shared" si="280"/>
        <v>100.05</v>
      </c>
      <c r="P3604" s="8">
        <f>(E3604/L3604)</f>
        <v>81.673469387755105</v>
      </c>
      <c r="Q3604" t="str">
        <f t="shared" si="281"/>
        <v>theater</v>
      </c>
      <c r="R3604" t="str">
        <f t="shared" si="282"/>
        <v>plays</v>
      </c>
      <c r="S3604" s="12">
        <f t="shared" si="283"/>
        <v>42447.894432870366</v>
      </c>
      <c r="T3604" s="12">
        <f t="shared" si="284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7">
        <f t="shared" si="280"/>
        <v>170.66666666666669</v>
      </c>
      <c r="P3605" s="8">
        <f>(E3605/L3605)</f>
        <v>44.912280701754383</v>
      </c>
      <c r="Q3605" t="str">
        <f t="shared" si="281"/>
        <v>theater</v>
      </c>
      <c r="R3605" t="str">
        <f t="shared" si="282"/>
        <v>plays</v>
      </c>
      <c r="S3605" s="12">
        <f t="shared" si="283"/>
        <v>42283.864351851851</v>
      </c>
      <c r="T3605" s="12">
        <f t="shared" si="284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">
        <f t="shared" si="280"/>
        <v>112.83333333333334</v>
      </c>
      <c r="P3606" s="8">
        <f>(E3606/L3606)</f>
        <v>49.05797101449275</v>
      </c>
      <c r="Q3606" t="str">
        <f t="shared" si="281"/>
        <v>theater</v>
      </c>
      <c r="R3606" t="str">
        <f t="shared" si="282"/>
        <v>plays</v>
      </c>
      <c r="S3606" s="12">
        <f t="shared" si="283"/>
        <v>42483.015694444446</v>
      </c>
      <c r="T3606" s="12">
        <f t="shared" si="284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7">
        <f t="shared" si="280"/>
        <v>184</v>
      </c>
      <c r="P3607" s="8">
        <f>(E3607/L3607)</f>
        <v>30.666666666666668</v>
      </c>
      <c r="Q3607" t="str">
        <f t="shared" si="281"/>
        <v>theater</v>
      </c>
      <c r="R3607" t="str">
        <f t="shared" si="282"/>
        <v>plays</v>
      </c>
      <c r="S3607" s="12">
        <f t="shared" si="283"/>
        <v>42383.793124999997</v>
      </c>
      <c r="T3607" s="12">
        <f t="shared" si="284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7">
        <f t="shared" si="280"/>
        <v>130.26666666666665</v>
      </c>
      <c r="P3608" s="8">
        <f>(E3608/L3608)</f>
        <v>61.0625</v>
      </c>
      <c r="Q3608" t="str">
        <f t="shared" si="281"/>
        <v>theater</v>
      </c>
      <c r="R3608" t="str">
        <f t="shared" si="282"/>
        <v>plays</v>
      </c>
      <c r="S3608" s="12">
        <f t="shared" si="283"/>
        <v>42566.604826388888</v>
      </c>
      <c r="T3608" s="12">
        <f t="shared" si="284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7">
        <f t="shared" si="280"/>
        <v>105.45454545454544</v>
      </c>
      <c r="P3609" s="8">
        <f>(E3609/L3609)</f>
        <v>29</v>
      </c>
      <c r="Q3609" t="str">
        <f t="shared" si="281"/>
        <v>theater</v>
      </c>
      <c r="R3609" t="str">
        <f t="shared" si="282"/>
        <v>plays</v>
      </c>
      <c r="S3609" s="12">
        <f t="shared" si="283"/>
        <v>42338.963912037041</v>
      </c>
      <c r="T3609" s="12">
        <f t="shared" si="284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7">
        <f t="shared" si="280"/>
        <v>100</v>
      </c>
      <c r="P3610" s="8">
        <f>(E3610/L3610)</f>
        <v>29.62962962962963</v>
      </c>
      <c r="Q3610" t="str">
        <f t="shared" si="281"/>
        <v>theater</v>
      </c>
      <c r="R3610" t="str">
        <f t="shared" si="282"/>
        <v>plays</v>
      </c>
      <c r="S3610" s="12">
        <f t="shared" si="283"/>
        <v>42506.709375000006</v>
      </c>
      <c r="T3610" s="12">
        <f t="shared" si="284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">
        <f t="shared" si="280"/>
        <v>153.31632653061226</v>
      </c>
      <c r="P3611" s="8">
        <f>(E3611/L3611)</f>
        <v>143.0952380952381</v>
      </c>
      <c r="Q3611" t="str">
        <f t="shared" si="281"/>
        <v>theater</v>
      </c>
      <c r="R3611" t="str">
        <f t="shared" si="282"/>
        <v>plays</v>
      </c>
      <c r="S3611" s="12">
        <f t="shared" si="283"/>
        <v>42429.991724537031</v>
      </c>
      <c r="T3611" s="12">
        <f t="shared" si="284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7">
        <f t="shared" si="280"/>
        <v>162.30000000000001</v>
      </c>
      <c r="P3612" s="8">
        <f>(E3612/L3612)</f>
        <v>52.354838709677416</v>
      </c>
      <c r="Q3612" t="str">
        <f t="shared" si="281"/>
        <v>theater</v>
      </c>
      <c r="R3612" t="str">
        <f t="shared" si="282"/>
        <v>plays</v>
      </c>
      <c r="S3612" s="12">
        <f t="shared" si="283"/>
        <v>42203.432129629626</v>
      </c>
      <c r="T3612" s="12">
        <f t="shared" si="284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7">
        <f t="shared" si="280"/>
        <v>136</v>
      </c>
      <c r="P3613" s="8">
        <f>(E3613/L3613)</f>
        <v>66.666666666666671</v>
      </c>
      <c r="Q3613" t="str">
        <f t="shared" si="281"/>
        <v>theater</v>
      </c>
      <c r="R3613" t="str">
        <f t="shared" si="282"/>
        <v>plays</v>
      </c>
      <c r="S3613" s="12">
        <f t="shared" si="283"/>
        <v>42072.370381944449</v>
      </c>
      <c r="T3613" s="12">
        <f t="shared" si="284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7">
        <f t="shared" si="280"/>
        <v>144.4</v>
      </c>
      <c r="P3614" s="8">
        <f>(E3614/L3614)</f>
        <v>126.66666666666667</v>
      </c>
      <c r="Q3614" t="str">
        <f t="shared" si="281"/>
        <v>theater</v>
      </c>
      <c r="R3614" t="str">
        <f t="shared" si="282"/>
        <v>plays</v>
      </c>
      <c r="S3614" s="12">
        <f t="shared" si="283"/>
        <v>41789.726979166669</v>
      </c>
      <c r="T3614" s="12">
        <f t="shared" si="284"/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7">
        <f t="shared" si="280"/>
        <v>100</v>
      </c>
      <c r="P3615" s="8">
        <f>(E3615/L3615)</f>
        <v>62.5</v>
      </c>
      <c r="Q3615" t="str">
        <f t="shared" si="281"/>
        <v>theater</v>
      </c>
      <c r="R3615" t="str">
        <f t="shared" si="282"/>
        <v>plays</v>
      </c>
      <c r="S3615" s="12">
        <f t="shared" si="283"/>
        <v>41788.58997685185</v>
      </c>
      <c r="T3615" s="12">
        <f t="shared" si="284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7">
        <f t="shared" si="280"/>
        <v>100.8</v>
      </c>
      <c r="P3616" s="8">
        <f>(E3616/L3616)</f>
        <v>35.492957746478872</v>
      </c>
      <c r="Q3616" t="str">
        <f t="shared" si="281"/>
        <v>theater</v>
      </c>
      <c r="R3616" t="str">
        <f t="shared" si="282"/>
        <v>plays</v>
      </c>
      <c r="S3616" s="12">
        <f t="shared" si="283"/>
        <v>42144.041851851856</v>
      </c>
      <c r="T3616" s="12">
        <f t="shared" si="284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7">
        <f t="shared" si="280"/>
        <v>106.80000000000001</v>
      </c>
      <c r="P3617" s="8">
        <f>(E3617/L3617)</f>
        <v>37.083333333333336</v>
      </c>
      <c r="Q3617" t="str">
        <f t="shared" si="281"/>
        <v>theater</v>
      </c>
      <c r="R3617" t="str">
        <f t="shared" si="282"/>
        <v>plays</v>
      </c>
      <c r="S3617" s="12">
        <f t="shared" si="283"/>
        <v>42318.593703703707</v>
      </c>
      <c r="T3617" s="12">
        <f t="shared" si="284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7">
        <f t="shared" si="280"/>
        <v>124.8</v>
      </c>
      <c r="P3618" s="8">
        <f>(E3618/L3618)</f>
        <v>69.333333333333329</v>
      </c>
      <c r="Q3618" t="str">
        <f t="shared" si="281"/>
        <v>theater</v>
      </c>
      <c r="R3618" t="str">
        <f t="shared" si="282"/>
        <v>plays</v>
      </c>
      <c r="S3618" s="12">
        <f t="shared" si="283"/>
        <v>42052.949814814812</v>
      </c>
      <c r="T3618" s="12">
        <f t="shared" si="284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7">
        <f t="shared" si="280"/>
        <v>118.91891891891892</v>
      </c>
      <c r="P3619" s="8">
        <f>(E3619/L3619)</f>
        <v>17.254901960784313</v>
      </c>
      <c r="Q3619" t="str">
        <f t="shared" si="281"/>
        <v>theater</v>
      </c>
      <c r="R3619" t="str">
        <f t="shared" si="282"/>
        <v>plays</v>
      </c>
      <c r="S3619" s="12">
        <f t="shared" si="283"/>
        <v>42779.610289351855</v>
      </c>
      <c r="T3619" s="12">
        <f t="shared" si="284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7">
        <f t="shared" si="280"/>
        <v>101</v>
      </c>
      <c r="P3620" s="8">
        <f>(E3620/L3620)</f>
        <v>36.071428571428569</v>
      </c>
      <c r="Q3620" t="str">
        <f t="shared" si="281"/>
        <v>theater</v>
      </c>
      <c r="R3620" t="str">
        <f t="shared" si="282"/>
        <v>plays</v>
      </c>
      <c r="S3620" s="12">
        <f t="shared" si="283"/>
        <v>42128.627893518518</v>
      </c>
      <c r="T3620" s="12">
        <f t="shared" si="284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">
        <f t="shared" si="280"/>
        <v>112.99999999999999</v>
      </c>
      <c r="P3621" s="8">
        <f>(E3621/L3621)</f>
        <v>66.470588235294116</v>
      </c>
      <c r="Q3621" t="str">
        <f t="shared" si="281"/>
        <v>theater</v>
      </c>
      <c r="R3621" t="str">
        <f t="shared" si="282"/>
        <v>plays</v>
      </c>
      <c r="S3621" s="12">
        <f t="shared" si="283"/>
        <v>42661.132245370376</v>
      </c>
      <c r="T3621" s="12">
        <f t="shared" si="284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7">
        <f t="shared" si="280"/>
        <v>105.19047619047619</v>
      </c>
      <c r="P3622" s="8">
        <f>(E3622/L3622)</f>
        <v>56.065989847715734</v>
      </c>
      <c r="Q3622" t="str">
        <f t="shared" si="281"/>
        <v>theater</v>
      </c>
      <c r="R3622" t="str">
        <f t="shared" si="282"/>
        <v>plays</v>
      </c>
      <c r="S3622" s="12">
        <f t="shared" si="283"/>
        <v>42037.938206018516</v>
      </c>
      <c r="T3622" s="12">
        <f t="shared" si="284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7">
        <f t="shared" si="280"/>
        <v>109.73333333333332</v>
      </c>
      <c r="P3623" s="8">
        <f>(E3623/L3623)</f>
        <v>47.028571428571432</v>
      </c>
      <c r="Q3623" t="str">
        <f t="shared" si="281"/>
        <v>theater</v>
      </c>
      <c r="R3623" t="str">
        <f t="shared" si="282"/>
        <v>plays</v>
      </c>
      <c r="S3623" s="12">
        <f t="shared" si="283"/>
        <v>42619.935694444444</v>
      </c>
      <c r="T3623" s="12">
        <f t="shared" si="284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7">
        <f t="shared" si="280"/>
        <v>100.099</v>
      </c>
      <c r="P3624" s="8">
        <f>(E3624/L3624)</f>
        <v>47.666190476190479</v>
      </c>
      <c r="Q3624" t="str">
        <f t="shared" si="281"/>
        <v>theater</v>
      </c>
      <c r="R3624" t="str">
        <f t="shared" si="282"/>
        <v>plays</v>
      </c>
      <c r="S3624" s="12">
        <f t="shared" si="283"/>
        <v>41877.221886574072</v>
      </c>
      <c r="T3624" s="12">
        <f t="shared" si="284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7">
        <f t="shared" si="280"/>
        <v>120</v>
      </c>
      <c r="P3625" s="8">
        <f>(E3625/L3625)</f>
        <v>88.235294117647058</v>
      </c>
      <c r="Q3625" t="str">
        <f t="shared" si="281"/>
        <v>theater</v>
      </c>
      <c r="R3625" t="str">
        <f t="shared" si="282"/>
        <v>plays</v>
      </c>
      <c r="S3625" s="12">
        <f t="shared" si="283"/>
        <v>41828.736921296295</v>
      </c>
      <c r="T3625" s="12">
        <f t="shared" si="284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7">
        <f t="shared" si="280"/>
        <v>104.93333333333332</v>
      </c>
      <c r="P3626" s="8">
        <f>(E3626/L3626)</f>
        <v>80.717948717948715</v>
      </c>
      <c r="Q3626" t="str">
        <f t="shared" si="281"/>
        <v>theater</v>
      </c>
      <c r="R3626" t="str">
        <f t="shared" si="282"/>
        <v>plays</v>
      </c>
      <c r="S3626" s="12">
        <f t="shared" si="283"/>
        <v>42545.774189814809</v>
      </c>
      <c r="T3626" s="12">
        <f t="shared" si="284"/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7">
        <f t="shared" si="280"/>
        <v>102.66666666666666</v>
      </c>
      <c r="P3627" s="8">
        <f>(E3627/L3627)</f>
        <v>39.487179487179489</v>
      </c>
      <c r="Q3627" t="str">
        <f t="shared" si="281"/>
        <v>theater</v>
      </c>
      <c r="R3627" t="str">
        <f t="shared" si="282"/>
        <v>plays</v>
      </c>
      <c r="S3627" s="12">
        <f t="shared" si="283"/>
        <v>42157.652511574073</v>
      </c>
      <c r="T3627" s="12">
        <f t="shared" si="284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7">
        <f t="shared" si="280"/>
        <v>101.82500000000002</v>
      </c>
      <c r="P3628" s="8">
        <f>(E3628/L3628)</f>
        <v>84.854166666666671</v>
      </c>
      <c r="Q3628" t="str">
        <f t="shared" si="281"/>
        <v>theater</v>
      </c>
      <c r="R3628" t="str">
        <f t="shared" si="282"/>
        <v>plays</v>
      </c>
      <c r="S3628" s="12">
        <f t="shared" si="283"/>
        <v>41846.667326388888</v>
      </c>
      <c r="T3628" s="12">
        <f t="shared" si="284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7">
        <f t="shared" si="280"/>
        <v>100</v>
      </c>
      <c r="P3629" s="8">
        <f>(E3629/L3629)</f>
        <v>68.965517241379317</v>
      </c>
      <c r="Q3629" t="str">
        <f t="shared" si="281"/>
        <v>theater</v>
      </c>
      <c r="R3629" t="str">
        <f t="shared" si="282"/>
        <v>plays</v>
      </c>
      <c r="S3629" s="12">
        <f t="shared" si="283"/>
        <v>42460.741747685184</v>
      </c>
      <c r="T3629" s="12">
        <f t="shared" si="284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7">
        <f t="shared" si="280"/>
        <v>0</v>
      </c>
      <c r="P3630" s="8" t="e">
        <f>(E3630/L3630)</f>
        <v>#DIV/0!</v>
      </c>
      <c r="Q3630" t="str">
        <f t="shared" si="281"/>
        <v>theater</v>
      </c>
      <c r="R3630" t="str">
        <f t="shared" si="282"/>
        <v>musical</v>
      </c>
      <c r="S3630" s="12">
        <f t="shared" si="283"/>
        <v>42291.833287037036</v>
      </c>
      <c r="T3630" s="12">
        <f t="shared" si="284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7">
        <f t="shared" si="280"/>
        <v>1.9999999999999998E-4</v>
      </c>
      <c r="P3631" s="8">
        <f>(E3631/L3631)</f>
        <v>1</v>
      </c>
      <c r="Q3631" t="str">
        <f t="shared" si="281"/>
        <v>theater</v>
      </c>
      <c r="R3631" t="str">
        <f t="shared" si="282"/>
        <v>musical</v>
      </c>
      <c r="S3631" s="12">
        <f t="shared" si="283"/>
        <v>42437.094490740739</v>
      </c>
      <c r="T3631" s="12">
        <f t="shared" si="284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7">
        <f t="shared" si="280"/>
        <v>3.3333333333333333E-2</v>
      </c>
      <c r="P3632" s="8">
        <f>(E3632/L3632)</f>
        <v>1</v>
      </c>
      <c r="Q3632" t="str">
        <f t="shared" si="281"/>
        <v>theater</v>
      </c>
      <c r="R3632" t="str">
        <f t="shared" si="282"/>
        <v>musical</v>
      </c>
      <c r="S3632" s="12">
        <f t="shared" si="283"/>
        <v>41942.84710648148</v>
      </c>
      <c r="T3632" s="12">
        <f t="shared" si="284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7">
        <f t="shared" si="280"/>
        <v>51.023391812865491</v>
      </c>
      <c r="P3633" s="8">
        <f>(E3633/L3633)</f>
        <v>147.88135593220338</v>
      </c>
      <c r="Q3633" t="str">
        <f t="shared" si="281"/>
        <v>theater</v>
      </c>
      <c r="R3633" t="str">
        <f t="shared" si="282"/>
        <v>musical</v>
      </c>
      <c r="S3633" s="12">
        <f t="shared" si="283"/>
        <v>41880.753437499996</v>
      </c>
      <c r="T3633" s="12">
        <f t="shared" si="284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7">
        <f t="shared" si="280"/>
        <v>20</v>
      </c>
      <c r="P3634" s="8">
        <f>(E3634/L3634)</f>
        <v>100</v>
      </c>
      <c r="Q3634" t="str">
        <f t="shared" si="281"/>
        <v>theater</v>
      </c>
      <c r="R3634" t="str">
        <f t="shared" si="282"/>
        <v>musical</v>
      </c>
      <c r="S3634" s="12">
        <f t="shared" si="283"/>
        <v>41946.936909722222</v>
      </c>
      <c r="T3634" s="12">
        <f t="shared" si="284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7">
        <f t="shared" si="280"/>
        <v>35.24</v>
      </c>
      <c r="P3635" s="8">
        <f>(E3635/L3635)</f>
        <v>56.838709677419352</v>
      </c>
      <c r="Q3635" t="str">
        <f t="shared" si="281"/>
        <v>theater</v>
      </c>
      <c r="R3635" t="str">
        <f t="shared" si="282"/>
        <v>musical</v>
      </c>
      <c r="S3635" s="12">
        <f t="shared" si="283"/>
        <v>42649.623460648145</v>
      </c>
      <c r="T3635" s="12">
        <f t="shared" si="284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7">
        <f t="shared" si="280"/>
        <v>4.246666666666667</v>
      </c>
      <c r="P3636" s="8">
        <f>(E3636/L3636)</f>
        <v>176.94444444444446</v>
      </c>
      <c r="Q3636" t="str">
        <f t="shared" si="281"/>
        <v>theater</v>
      </c>
      <c r="R3636" t="str">
        <f t="shared" si="282"/>
        <v>musical</v>
      </c>
      <c r="S3636" s="12">
        <f t="shared" si="283"/>
        <v>42701.166365740741</v>
      </c>
      <c r="T3636" s="12">
        <f t="shared" si="284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7">
        <f t="shared" si="280"/>
        <v>36.457142857142856</v>
      </c>
      <c r="P3637" s="8">
        <f>(E3637/L3637)</f>
        <v>127.6</v>
      </c>
      <c r="Q3637" t="str">
        <f t="shared" si="281"/>
        <v>theater</v>
      </c>
      <c r="R3637" t="str">
        <f t="shared" si="282"/>
        <v>musical</v>
      </c>
      <c r="S3637" s="12">
        <f t="shared" si="283"/>
        <v>42450.88282407407</v>
      </c>
      <c r="T3637" s="12">
        <f t="shared" si="284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7">
        <f t="shared" si="280"/>
        <v>0</v>
      </c>
      <c r="P3638" s="8" t="e">
        <f>(E3638/L3638)</f>
        <v>#DIV/0!</v>
      </c>
      <c r="Q3638" t="str">
        <f t="shared" si="281"/>
        <v>theater</v>
      </c>
      <c r="R3638" t="str">
        <f t="shared" si="282"/>
        <v>musical</v>
      </c>
      <c r="S3638" s="12">
        <f t="shared" si="283"/>
        <v>42226.694780092599</v>
      </c>
      <c r="T3638" s="12">
        <f t="shared" si="284"/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7">
        <f t="shared" si="280"/>
        <v>30.866666666666664</v>
      </c>
      <c r="P3639" s="8">
        <f>(E3639/L3639)</f>
        <v>66.142857142857139</v>
      </c>
      <c r="Q3639" t="str">
        <f t="shared" si="281"/>
        <v>theater</v>
      </c>
      <c r="R3639" t="str">
        <f t="shared" si="282"/>
        <v>musical</v>
      </c>
      <c r="S3639" s="12">
        <f t="shared" si="283"/>
        <v>41975.700636574074</v>
      </c>
      <c r="T3639" s="12">
        <f t="shared" si="284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7">
        <f t="shared" si="280"/>
        <v>6.5454545454545459</v>
      </c>
      <c r="P3640" s="8">
        <f>(E3640/L3640)</f>
        <v>108</v>
      </c>
      <c r="Q3640" t="str">
        <f t="shared" si="281"/>
        <v>theater</v>
      </c>
      <c r="R3640" t="str">
        <f t="shared" si="282"/>
        <v>musical</v>
      </c>
      <c r="S3640" s="12">
        <f t="shared" si="283"/>
        <v>42053.672824074078</v>
      </c>
      <c r="T3640" s="12">
        <f t="shared" si="284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7">
        <f t="shared" si="280"/>
        <v>4.0000000000000001E-3</v>
      </c>
      <c r="P3641" s="8">
        <f>(E3641/L3641)</f>
        <v>1</v>
      </c>
      <c r="Q3641" t="str">
        <f t="shared" si="281"/>
        <v>theater</v>
      </c>
      <c r="R3641" t="str">
        <f t="shared" si="282"/>
        <v>musical</v>
      </c>
      <c r="S3641" s="12">
        <f t="shared" si="283"/>
        <v>42590.677152777775</v>
      </c>
      <c r="T3641" s="12">
        <f t="shared" si="284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7">
        <f t="shared" si="280"/>
        <v>5.5</v>
      </c>
      <c r="P3642" s="8">
        <f>(E3642/L3642)</f>
        <v>18.333333333333332</v>
      </c>
      <c r="Q3642" t="str">
        <f t="shared" si="281"/>
        <v>theater</v>
      </c>
      <c r="R3642" t="str">
        <f t="shared" si="282"/>
        <v>musical</v>
      </c>
      <c r="S3642" s="12">
        <f t="shared" si="283"/>
        <v>42104.781597222223</v>
      </c>
      <c r="T3642" s="12">
        <f t="shared" si="284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7">
        <f t="shared" si="280"/>
        <v>0</v>
      </c>
      <c r="P3643" s="8" t="e">
        <f>(E3643/L3643)</f>
        <v>#DIV/0!</v>
      </c>
      <c r="Q3643" t="str">
        <f t="shared" si="281"/>
        <v>theater</v>
      </c>
      <c r="R3643" t="str">
        <f t="shared" si="282"/>
        <v>musical</v>
      </c>
      <c r="S3643" s="12">
        <f t="shared" si="283"/>
        <v>41899.627071759263</v>
      </c>
      <c r="T3643" s="12">
        <f t="shared" si="284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7">
        <f t="shared" si="280"/>
        <v>2.1428571428571428</v>
      </c>
      <c r="P3644" s="8">
        <f>(E3644/L3644)</f>
        <v>7.5</v>
      </c>
      <c r="Q3644" t="str">
        <f t="shared" si="281"/>
        <v>theater</v>
      </c>
      <c r="R3644" t="str">
        <f t="shared" si="282"/>
        <v>musical</v>
      </c>
      <c r="S3644" s="12">
        <f t="shared" si="283"/>
        <v>42297.816284722227</v>
      </c>
      <c r="T3644" s="12">
        <f t="shared" si="284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7">
        <f t="shared" si="280"/>
        <v>0</v>
      </c>
      <c r="P3645" s="8" t="e">
        <f>(E3645/L3645)</f>
        <v>#DIV/0!</v>
      </c>
      <c r="Q3645" t="str">
        <f t="shared" si="281"/>
        <v>theater</v>
      </c>
      <c r="R3645" t="str">
        <f t="shared" si="282"/>
        <v>musical</v>
      </c>
      <c r="S3645" s="12">
        <f t="shared" si="283"/>
        <v>42285.143969907411</v>
      </c>
      <c r="T3645" s="12">
        <f t="shared" si="284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7">
        <f t="shared" si="280"/>
        <v>16.420000000000002</v>
      </c>
      <c r="P3646" s="8">
        <f>(E3646/L3646)</f>
        <v>68.416666666666671</v>
      </c>
      <c r="Q3646" t="str">
        <f t="shared" si="281"/>
        <v>theater</v>
      </c>
      <c r="R3646" t="str">
        <f t="shared" si="282"/>
        <v>musical</v>
      </c>
      <c r="S3646" s="12">
        <f t="shared" si="283"/>
        <v>42409.241747685184</v>
      </c>
      <c r="T3646" s="12">
        <f t="shared" si="284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7">
        <f t="shared" si="280"/>
        <v>0.1</v>
      </c>
      <c r="P3647" s="8">
        <f>(E3647/L3647)</f>
        <v>1</v>
      </c>
      <c r="Q3647" t="str">
        <f t="shared" si="281"/>
        <v>theater</v>
      </c>
      <c r="R3647" t="str">
        <f t="shared" si="282"/>
        <v>musical</v>
      </c>
      <c r="S3647" s="12">
        <f t="shared" si="283"/>
        <v>42665.970347222217</v>
      </c>
      <c r="T3647" s="12">
        <f t="shared" si="284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7">
        <f t="shared" si="280"/>
        <v>4.8099999999999996</v>
      </c>
      <c r="P3648" s="8">
        <f>(E3648/L3648)</f>
        <v>60.125</v>
      </c>
      <c r="Q3648" t="str">
        <f t="shared" si="281"/>
        <v>theater</v>
      </c>
      <c r="R3648" t="str">
        <f t="shared" si="282"/>
        <v>musical</v>
      </c>
      <c r="S3648" s="12">
        <f t="shared" si="283"/>
        <v>42140.421319444446</v>
      </c>
      <c r="T3648" s="12">
        <f t="shared" si="284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7">
        <f t="shared" si="280"/>
        <v>6</v>
      </c>
      <c r="P3649" s="8">
        <f>(E3649/L3649)</f>
        <v>15</v>
      </c>
      <c r="Q3649" t="str">
        <f t="shared" si="281"/>
        <v>theater</v>
      </c>
      <c r="R3649" t="str">
        <f t="shared" si="282"/>
        <v>musical</v>
      </c>
      <c r="S3649" s="12">
        <f t="shared" si="283"/>
        <v>42598.749155092592</v>
      </c>
      <c r="T3649" s="12">
        <f t="shared" si="284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7">
        <f t="shared" si="280"/>
        <v>100.38249999999999</v>
      </c>
      <c r="P3650" s="8">
        <f>(E3650/L3650)</f>
        <v>550.04109589041093</v>
      </c>
      <c r="Q3650" t="str">
        <f t="shared" si="281"/>
        <v>theater</v>
      </c>
      <c r="R3650" t="str">
        <f t="shared" si="282"/>
        <v>plays</v>
      </c>
      <c r="S3650" s="12">
        <f t="shared" si="283"/>
        <v>41887.292187500003</v>
      </c>
      <c r="T3650" s="12">
        <f t="shared" si="284"/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7">
        <f t="shared" ref="O3651:O3714" si="285">((E3651/D3651)*100)</f>
        <v>104</v>
      </c>
      <c r="P3651" s="8">
        <f>(E3651/L3651)</f>
        <v>97.5</v>
      </c>
      <c r="Q3651" t="str">
        <f t="shared" ref="Q3651:Q3714" si="286">LEFT(N3651,FIND("/",N3651)-1)</f>
        <v>theater</v>
      </c>
      <c r="R3651" t="str">
        <f t="shared" ref="R3651:R3714" si="287">RIGHT(N3651,LEN(N3651)-FIND("/",N3651))</f>
        <v>plays</v>
      </c>
      <c r="S3651" s="12">
        <f t="shared" ref="S3651:S3714" si="288">(((J3651/60)/60)/24)+DATE(1970,1,1)</f>
        <v>41780.712893518517</v>
      </c>
      <c r="T3651" s="12">
        <f t="shared" ref="T3651:T3714" si="289">(((I3651/60)/60)/24)+DATE(1970,1,1)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7">
        <f t="shared" si="285"/>
        <v>100</v>
      </c>
      <c r="P3652" s="8">
        <f>(E3652/L3652)</f>
        <v>29.411764705882351</v>
      </c>
      <c r="Q3652" t="str">
        <f t="shared" si="286"/>
        <v>theater</v>
      </c>
      <c r="R3652" t="str">
        <f t="shared" si="287"/>
        <v>plays</v>
      </c>
      <c r="S3652" s="12">
        <f t="shared" si="288"/>
        <v>42381.478981481487</v>
      </c>
      <c r="T3652" s="12">
        <f t="shared" si="289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7">
        <f t="shared" si="285"/>
        <v>104</v>
      </c>
      <c r="P3653" s="8">
        <f>(E3653/L3653)</f>
        <v>57.777777777777779</v>
      </c>
      <c r="Q3653" t="str">
        <f t="shared" si="286"/>
        <v>theater</v>
      </c>
      <c r="R3653" t="str">
        <f t="shared" si="287"/>
        <v>plays</v>
      </c>
      <c r="S3653" s="12">
        <f t="shared" si="288"/>
        <v>41828.646319444444</v>
      </c>
      <c r="T3653" s="12">
        <f t="shared" si="289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7">
        <f t="shared" si="285"/>
        <v>250.66666666666669</v>
      </c>
      <c r="P3654" s="8">
        <f>(E3654/L3654)</f>
        <v>44.235294117647058</v>
      </c>
      <c r="Q3654" t="str">
        <f t="shared" si="286"/>
        <v>theater</v>
      </c>
      <c r="R3654" t="str">
        <f t="shared" si="287"/>
        <v>plays</v>
      </c>
      <c r="S3654" s="12">
        <f t="shared" si="288"/>
        <v>42596.644699074073</v>
      </c>
      <c r="T3654" s="12">
        <f t="shared" si="289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7">
        <f t="shared" si="285"/>
        <v>100.49999999999999</v>
      </c>
      <c r="P3655" s="8">
        <f>(E3655/L3655)</f>
        <v>60.909090909090907</v>
      </c>
      <c r="Q3655" t="str">
        <f t="shared" si="286"/>
        <v>theater</v>
      </c>
      <c r="R3655" t="str">
        <f t="shared" si="287"/>
        <v>plays</v>
      </c>
      <c r="S3655" s="12">
        <f t="shared" si="288"/>
        <v>42191.363506944443</v>
      </c>
      <c r="T3655" s="12">
        <f t="shared" si="289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7">
        <f t="shared" si="285"/>
        <v>174.4</v>
      </c>
      <c r="P3656" s="8">
        <f>(E3656/L3656)</f>
        <v>68.84210526315789</v>
      </c>
      <c r="Q3656" t="str">
        <f t="shared" si="286"/>
        <v>theater</v>
      </c>
      <c r="R3656" t="str">
        <f t="shared" si="287"/>
        <v>plays</v>
      </c>
      <c r="S3656" s="12">
        <f t="shared" si="288"/>
        <v>42440.416504629626</v>
      </c>
      <c r="T3656" s="12">
        <f t="shared" si="289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7">
        <f t="shared" si="285"/>
        <v>116.26</v>
      </c>
      <c r="P3657" s="8">
        <f>(E3657/L3657)</f>
        <v>73.582278481012665</v>
      </c>
      <c r="Q3657" t="str">
        <f t="shared" si="286"/>
        <v>theater</v>
      </c>
      <c r="R3657" t="str">
        <f t="shared" si="287"/>
        <v>plays</v>
      </c>
      <c r="S3657" s="12">
        <f t="shared" si="288"/>
        <v>42173.803217592591</v>
      </c>
      <c r="T3657" s="12">
        <f t="shared" si="289"/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7">
        <f t="shared" si="285"/>
        <v>105.82000000000001</v>
      </c>
      <c r="P3658" s="8">
        <f>(E3658/L3658)</f>
        <v>115.02173913043478</v>
      </c>
      <c r="Q3658" t="str">
        <f t="shared" si="286"/>
        <v>theater</v>
      </c>
      <c r="R3658" t="str">
        <f t="shared" si="287"/>
        <v>plays</v>
      </c>
      <c r="S3658" s="12">
        <f t="shared" si="288"/>
        <v>42737.910138888896</v>
      </c>
      <c r="T3658" s="12">
        <f t="shared" si="289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7">
        <f t="shared" si="285"/>
        <v>110.75</v>
      </c>
      <c r="P3659" s="8">
        <f>(E3659/L3659)</f>
        <v>110.75</v>
      </c>
      <c r="Q3659" t="str">
        <f t="shared" si="286"/>
        <v>theater</v>
      </c>
      <c r="R3659" t="str">
        <f t="shared" si="287"/>
        <v>plays</v>
      </c>
      <c r="S3659" s="12">
        <f t="shared" si="288"/>
        <v>42499.629849537043</v>
      </c>
      <c r="T3659" s="12">
        <f t="shared" si="289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7">
        <f t="shared" si="285"/>
        <v>100.66666666666666</v>
      </c>
      <c r="P3660" s="8">
        <f>(E3660/L3660)</f>
        <v>75.5</v>
      </c>
      <c r="Q3660" t="str">
        <f t="shared" si="286"/>
        <v>theater</v>
      </c>
      <c r="R3660" t="str">
        <f t="shared" si="287"/>
        <v>plays</v>
      </c>
      <c r="S3660" s="12">
        <f t="shared" si="288"/>
        <v>41775.858564814815</v>
      </c>
      <c r="T3660" s="12">
        <f t="shared" si="289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7">
        <f t="shared" si="285"/>
        <v>102.03333333333333</v>
      </c>
      <c r="P3661" s="8">
        <f>(E3661/L3661)</f>
        <v>235.46153846153845</v>
      </c>
      <c r="Q3661" t="str">
        <f t="shared" si="286"/>
        <v>theater</v>
      </c>
      <c r="R3661" t="str">
        <f t="shared" si="287"/>
        <v>plays</v>
      </c>
      <c r="S3661" s="12">
        <f t="shared" si="288"/>
        <v>42055.277199074073</v>
      </c>
      <c r="T3661" s="12">
        <f t="shared" si="289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7">
        <f t="shared" si="285"/>
        <v>100</v>
      </c>
      <c r="P3662" s="8">
        <f>(E3662/L3662)</f>
        <v>11.363636363636363</v>
      </c>
      <c r="Q3662" t="str">
        <f t="shared" si="286"/>
        <v>theater</v>
      </c>
      <c r="R3662" t="str">
        <f t="shared" si="287"/>
        <v>plays</v>
      </c>
      <c r="S3662" s="12">
        <f t="shared" si="288"/>
        <v>41971.881076388891</v>
      </c>
      <c r="T3662" s="12">
        <f t="shared" si="289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7">
        <f t="shared" si="285"/>
        <v>111.00000000000001</v>
      </c>
      <c r="P3663" s="8">
        <f>(E3663/L3663)</f>
        <v>92.5</v>
      </c>
      <c r="Q3663" t="str">
        <f t="shared" si="286"/>
        <v>theater</v>
      </c>
      <c r="R3663" t="str">
        <f t="shared" si="287"/>
        <v>plays</v>
      </c>
      <c r="S3663" s="12">
        <f t="shared" si="288"/>
        <v>42447.896666666667</v>
      </c>
      <c r="T3663" s="12">
        <f t="shared" si="289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7">
        <f t="shared" si="285"/>
        <v>101.42500000000001</v>
      </c>
      <c r="P3664" s="8">
        <f>(E3664/L3664)</f>
        <v>202.85</v>
      </c>
      <c r="Q3664" t="str">
        <f t="shared" si="286"/>
        <v>theater</v>
      </c>
      <c r="R3664" t="str">
        <f t="shared" si="287"/>
        <v>plays</v>
      </c>
      <c r="S3664" s="12">
        <f t="shared" si="288"/>
        <v>42064.220069444447</v>
      </c>
      <c r="T3664" s="12">
        <f t="shared" si="289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7">
        <f t="shared" si="285"/>
        <v>104</v>
      </c>
      <c r="P3665" s="8">
        <f>(E3665/L3665)</f>
        <v>26</v>
      </c>
      <c r="Q3665" t="str">
        <f t="shared" si="286"/>
        <v>theater</v>
      </c>
      <c r="R3665" t="str">
        <f t="shared" si="287"/>
        <v>plays</v>
      </c>
      <c r="S3665" s="12">
        <f t="shared" si="288"/>
        <v>42665.451736111107</v>
      </c>
      <c r="T3665" s="12">
        <f t="shared" si="289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7">
        <f t="shared" si="285"/>
        <v>109.375</v>
      </c>
      <c r="P3666" s="8">
        <f>(E3666/L3666)</f>
        <v>46.05263157894737</v>
      </c>
      <c r="Q3666" t="str">
        <f t="shared" si="286"/>
        <v>theater</v>
      </c>
      <c r="R3666" t="str">
        <f t="shared" si="287"/>
        <v>plays</v>
      </c>
      <c r="S3666" s="12">
        <f t="shared" si="288"/>
        <v>42523.248715277776</v>
      </c>
      <c r="T3666" s="12">
        <f t="shared" si="289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">
        <f t="shared" si="285"/>
        <v>115.16129032258064</v>
      </c>
      <c r="P3667" s="8">
        <f>(E3667/L3667)</f>
        <v>51</v>
      </c>
      <c r="Q3667" t="str">
        <f t="shared" si="286"/>
        <v>theater</v>
      </c>
      <c r="R3667" t="str">
        <f t="shared" si="287"/>
        <v>plays</v>
      </c>
      <c r="S3667" s="12">
        <f t="shared" si="288"/>
        <v>42294.808124999996</v>
      </c>
      <c r="T3667" s="12">
        <f t="shared" si="289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7">
        <f t="shared" si="285"/>
        <v>100</v>
      </c>
      <c r="P3668" s="8">
        <f>(E3668/L3668)</f>
        <v>31.578947368421051</v>
      </c>
      <c r="Q3668" t="str">
        <f t="shared" si="286"/>
        <v>theater</v>
      </c>
      <c r="R3668" t="str">
        <f t="shared" si="287"/>
        <v>plays</v>
      </c>
      <c r="S3668" s="12">
        <f t="shared" si="288"/>
        <v>41822.90488425926</v>
      </c>
      <c r="T3668" s="12">
        <f t="shared" si="289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7">
        <f t="shared" si="285"/>
        <v>103.17033333333335</v>
      </c>
      <c r="P3669" s="8">
        <f>(E3669/L3669)</f>
        <v>53.363965517241382</v>
      </c>
      <c r="Q3669" t="str">
        <f t="shared" si="286"/>
        <v>theater</v>
      </c>
      <c r="R3669" t="str">
        <f t="shared" si="287"/>
        <v>plays</v>
      </c>
      <c r="S3669" s="12">
        <f t="shared" si="288"/>
        <v>42173.970127314817</v>
      </c>
      <c r="T3669" s="12">
        <f t="shared" si="289"/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7">
        <f t="shared" si="285"/>
        <v>103.49999999999999</v>
      </c>
      <c r="P3670" s="8">
        <f>(E3670/L3670)</f>
        <v>36.964285714285715</v>
      </c>
      <c r="Q3670" t="str">
        <f t="shared" si="286"/>
        <v>theater</v>
      </c>
      <c r="R3670" t="str">
        <f t="shared" si="287"/>
        <v>plays</v>
      </c>
      <c r="S3670" s="12">
        <f t="shared" si="288"/>
        <v>42185.556157407409</v>
      </c>
      <c r="T3670" s="12">
        <f t="shared" si="289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7">
        <f t="shared" si="285"/>
        <v>138.19999999999999</v>
      </c>
      <c r="P3671" s="8">
        <f>(E3671/L3671)</f>
        <v>81.294117647058826</v>
      </c>
      <c r="Q3671" t="str">
        <f t="shared" si="286"/>
        <v>theater</v>
      </c>
      <c r="R3671" t="str">
        <f t="shared" si="287"/>
        <v>plays</v>
      </c>
      <c r="S3671" s="12">
        <f t="shared" si="288"/>
        <v>42136.675196759257</v>
      </c>
      <c r="T3671" s="12">
        <f t="shared" si="289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7">
        <f t="shared" si="285"/>
        <v>109.54545454545455</v>
      </c>
      <c r="P3672" s="8">
        <f>(E3672/L3672)</f>
        <v>20.083333333333332</v>
      </c>
      <c r="Q3672" t="str">
        <f t="shared" si="286"/>
        <v>theater</v>
      </c>
      <c r="R3672" t="str">
        <f t="shared" si="287"/>
        <v>plays</v>
      </c>
      <c r="S3672" s="12">
        <f t="shared" si="288"/>
        <v>42142.514016203699</v>
      </c>
      <c r="T3672" s="12">
        <f t="shared" si="289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7">
        <f t="shared" si="285"/>
        <v>100.85714285714286</v>
      </c>
      <c r="P3673" s="8">
        <f>(E3673/L3673)</f>
        <v>88.25</v>
      </c>
      <c r="Q3673" t="str">
        <f t="shared" si="286"/>
        <v>theater</v>
      </c>
      <c r="R3673" t="str">
        <f t="shared" si="287"/>
        <v>plays</v>
      </c>
      <c r="S3673" s="12">
        <f t="shared" si="288"/>
        <v>41820.62809027778</v>
      </c>
      <c r="T3673" s="12">
        <f t="shared" si="289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7">
        <f t="shared" si="285"/>
        <v>101.53333333333335</v>
      </c>
      <c r="P3674" s="8">
        <f>(E3674/L3674)</f>
        <v>53.438596491228068</v>
      </c>
      <c r="Q3674" t="str">
        <f t="shared" si="286"/>
        <v>theater</v>
      </c>
      <c r="R3674" t="str">
        <f t="shared" si="287"/>
        <v>plays</v>
      </c>
      <c r="S3674" s="12">
        <f t="shared" si="288"/>
        <v>41878.946574074071</v>
      </c>
      <c r="T3674" s="12">
        <f t="shared" si="289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7">
        <f t="shared" si="285"/>
        <v>113.625</v>
      </c>
      <c r="P3675" s="8">
        <f>(E3675/L3675)</f>
        <v>39.868421052631582</v>
      </c>
      <c r="Q3675" t="str">
        <f t="shared" si="286"/>
        <v>theater</v>
      </c>
      <c r="R3675" t="str">
        <f t="shared" si="287"/>
        <v>plays</v>
      </c>
      <c r="S3675" s="12">
        <f t="shared" si="288"/>
        <v>41914.295104166667</v>
      </c>
      <c r="T3675" s="12">
        <f t="shared" si="289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7">
        <f t="shared" si="285"/>
        <v>100</v>
      </c>
      <c r="P3676" s="8">
        <f>(E3676/L3676)</f>
        <v>145.16129032258064</v>
      </c>
      <c r="Q3676" t="str">
        <f t="shared" si="286"/>
        <v>theater</v>
      </c>
      <c r="R3676" t="str">
        <f t="shared" si="287"/>
        <v>plays</v>
      </c>
      <c r="S3676" s="12">
        <f t="shared" si="288"/>
        <v>42556.873020833329</v>
      </c>
      <c r="T3676" s="12">
        <f t="shared" si="289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7">
        <f t="shared" si="285"/>
        <v>140</v>
      </c>
      <c r="P3677" s="8">
        <f>(E3677/L3677)</f>
        <v>23.333333333333332</v>
      </c>
      <c r="Q3677" t="str">
        <f t="shared" si="286"/>
        <v>theater</v>
      </c>
      <c r="R3677" t="str">
        <f t="shared" si="287"/>
        <v>plays</v>
      </c>
      <c r="S3677" s="12">
        <f t="shared" si="288"/>
        <v>42493.597013888888</v>
      </c>
      <c r="T3677" s="12">
        <f t="shared" si="289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7">
        <f t="shared" si="285"/>
        <v>128.75</v>
      </c>
      <c r="P3678" s="8">
        <f>(E3678/L3678)</f>
        <v>64.375</v>
      </c>
      <c r="Q3678" t="str">
        <f t="shared" si="286"/>
        <v>theater</v>
      </c>
      <c r="R3678" t="str">
        <f t="shared" si="287"/>
        <v>plays</v>
      </c>
      <c r="S3678" s="12">
        <f t="shared" si="288"/>
        <v>41876.815787037034</v>
      </c>
      <c r="T3678" s="12">
        <f t="shared" si="289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7">
        <f t="shared" si="285"/>
        <v>102.90416666666667</v>
      </c>
      <c r="P3679" s="8">
        <f>(E3679/L3679)</f>
        <v>62.052763819095475</v>
      </c>
      <c r="Q3679" t="str">
        <f t="shared" si="286"/>
        <v>theater</v>
      </c>
      <c r="R3679" t="str">
        <f t="shared" si="287"/>
        <v>plays</v>
      </c>
      <c r="S3679" s="12">
        <f t="shared" si="288"/>
        <v>41802.574282407404</v>
      </c>
      <c r="T3679" s="12">
        <f t="shared" si="289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">
        <f t="shared" si="285"/>
        <v>102.49999999999999</v>
      </c>
      <c r="P3680" s="8">
        <f>(E3680/L3680)</f>
        <v>66.129032258064512</v>
      </c>
      <c r="Q3680" t="str">
        <f t="shared" si="286"/>
        <v>theater</v>
      </c>
      <c r="R3680" t="str">
        <f t="shared" si="287"/>
        <v>plays</v>
      </c>
      <c r="S3680" s="12">
        <f t="shared" si="288"/>
        <v>42120.531226851846</v>
      </c>
      <c r="T3680" s="12">
        <f t="shared" si="289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7">
        <f t="shared" si="285"/>
        <v>110.1</v>
      </c>
      <c r="P3681" s="8">
        <f>(E3681/L3681)</f>
        <v>73.400000000000006</v>
      </c>
      <c r="Q3681" t="str">
        <f t="shared" si="286"/>
        <v>theater</v>
      </c>
      <c r="R3681" t="str">
        <f t="shared" si="287"/>
        <v>plays</v>
      </c>
      <c r="S3681" s="12">
        <f t="shared" si="288"/>
        <v>41786.761354166665</v>
      </c>
      <c r="T3681" s="12">
        <f t="shared" si="289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">
        <f t="shared" si="285"/>
        <v>112.76666666666667</v>
      </c>
      <c r="P3682" s="8">
        <f>(E3682/L3682)</f>
        <v>99.5</v>
      </c>
      <c r="Q3682" t="str">
        <f t="shared" si="286"/>
        <v>theater</v>
      </c>
      <c r="R3682" t="str">
        <f t="shared" si="287"/>
        <v>plays</v>
      </c>
      <c r="S3682" s="12">
        <f t="shared" si="288"/>
        <v>42627.454097222217</v>
      </c>
      <c r="T3682" s="12">
        <f t="shared" si="289"/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7">
        <f t="shared" si="285"/>
        <v>111.9</v>
      </c>
      <c r="P3683" s="8">
        <f>(E3683/L3683)</f>
        <v>62.166666666666664</v>
      </c>
      <c r="Q3683" t="str">
        <f t="shared" si="286"/>
        <v>theater</v>
      </c>
      <c r="R3683" t="str">
        <f t="shared" si="287"/>
        <v>plays</v>
      </c>
      <c r="S3683" s="12">
        <f t="shared" si="288"/>
        <v>42374.651504629626</v>
      </c>
      <c r="T3683" s="12">
        <f t="shared" si="289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7">
        <f t="shared" si="285"/>
        <v>139.19999999999999</v>
      </c>
      <c r="P3684" s="8">
        <f>(E3684/L3684)</f>
        <v>62.328358208955223</v>
      </c>
      <c r="Q3684" t="str">
        <f t="shared" si="286"/>
        <v>theater</v>
      </c>
      <c r="R3684" t="str">
        <f t="shared" si="287"/>
        <v>plays</v>
      </c>
      <c r="S3684" s="12">
        <f t="shared" si="288"/>
        <v>41772.685393518521</v>
      </c>
      <c r="T3684" s="12">
        <f t="shared" si="289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7">
        <f t="shared" si="285"/>
        <v>110.85714285714286</v>
      </c>
      <c r="P3685" s="8">
        <f>(E3685/L3685)</f>
        <v>58.787878787878789</v>
      </c>
      <c r="Q3685" t="str">
        <f t="shared" si="286"/>
        <v>theater</v>
      </c>
      <c r="R3685" t="str">
        <f t="shared" si="287"/>
        <v>plays</v>
      </c>
      <c r="S3685" s="12">
        <f t="shared" si="288"/>
        <v>42633.116851851853</v>
      </c>
      <c r="T3685" s="12">
        <f t="shared" si="289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7">
        <f t="shared" si="285"/>
        <v>139.06666666666666</v>
      </c>
      <c r="P3686" s="8">
        <f>(E3686/L3686)</f>
        <v>45.347826086956523</v>
      </c>
      <c r="Q3686" t="str">
        <f t="shared" si="286"/>
        <v>theater</v>
      </c>
      <c r="R3686" t="str">
        <f t="shared" si="287"/>
        <v>plays</v>
      </c>
      <c r="S3686" s="12">
        <f t="shared" si="288"/>
        <v>42219.180393518516</v>
      </c>
      <c r="T3686" s="12">
        <f t="shared" si="289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7">
        <f t="shared" si="285"/>
        <v>105.69999999999999</v>
      </c>
      <c r="P3687" s="8">
        <f>(E3687/L3687)</f>
        <v>41.944444444444443</v>
      </c>
      <c r="Q3687" t="str">
        <f t="shared" si="286"/>
        <v>theater</v>
      </c>
      <c r="R3687" t="str">
        <f t="shared" si="287"/>
        <v>plays</v>
      </c>
      <c r="S3687" s="12">
        <f t="shared" si="288"/>
        <v>41753.593275462961</v>
      </c>
      <c r="T3687" s="12">
        <f t="shared" si="289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7">
        <f t="shared" si="285"/>
        <v>101.42857142857142</v>
      </c>
      <c r="P3688" s="8">
        <f>(E3688/L3688)</f>
        <v>59.166666666666664</v>
      </c>
      <c r="Q3688" t="str">
        <f t="shared" si="286"/>
        <v>theater</v>
      </c>
      <c r="R3688" t="str">
        <f t="shared" si="287"/>
        <v>plays</v>
      </c>
      <c r="S3688" s="12">
        <f t="shared" si="288"/>
        <v>42230.662731481483</v>
      </c>
      <c r="T3688" s="12">
        <f t="shared" si="289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7">
        <f t="shared" si="285"/>
        <v>100.245</v>
      </c>
      <c r="P3689" s="8">
        <f>(E3689/L3689)</f>
        <v>200.49</v>
      </c>
      <c r="Q3689" t="str">
        <f t="shared" si="286"/>
        <v>theater</v>
      </c>
      <c r="R3689" t="str">
        <f t="shared" si="287"/>
        <v>plays</v>
      </c>
      <c r="S3689" s="12">
        <f t="shared" si="288"/>
        <v>41787.218229166669</v>
      </c>
      <c r="T3689" s="12">
        <f t="shared" si="289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7">
        <f t="shared" si="285"/>
        <v>109.16666666666666</v>
      </c>
      <c r="P3690" s="8">
        <f>(E3690/L3690)</f>
        <v>83.974358974358978</v>
      </c>
      <c r="Q3690" t="str">
        <f t="shared" si="286"/>
        <v>theater</v>
      </c>
      <c r="R3690" t="str">
        <f t="shared" si="287"/>
        <v>plays</v>
      </c>
      <c r="S3690" s="12">
        <f t="shared" si="288"/>
        <v>41829.787083333329</v>
      </c>
      <c r="T3690" s="12">
        <f t="shared" si="289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7">
        <f t="shared" si="285"/>
        <v>118.33333333333333</v>
      </c>
      <c r="P3691" s="8">
        <f>(E3691/L3691)</f>
        <v>57.258064516129032</v>
      </c>
      <c r="Q3691" t="str">
        <f t="shared" si="286"/>
        <v>theater</v>
      </c>
      <c r="R3691" t="str">
        <f t="shared" si="287"/>
        <v>plays</v>
      </c>
      <c r="S3691" s="12">
        <f t="shared" si="288"/>
        <v>42147.826840277776</v>
      </c>
      <c r="T3691" s="12">
        <f t="shared" si="289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7">
        <f t="shared" si="285"/>
        <v>120</v>
      </c>
      <c r="P3692" s="8">
        <f>(E3692/L3692)</f>
        <v>58.064516129032256</v>
      </c>
      <c r="Q3692" t="str">
        <f t="shared" si="286"/>
        <v>theater</v>
      </c>
      <c r="R3692" t="str">
        <f t="shared" si="287"/>
        <v>plays</v>
      </c>
      <c r="S3692" s="12">
        <f t="shared" si="288"/>
        <v>41940.598182870373</v>
      </c>
      <c r="T3692" s="12">
        <f t="shared" si="289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7">
        <f t="shared" si="285"/>
        <v>127.96000000000001</v>
      </c>
      <c r="P3693" s="8">
        <f>(E3693/L3693)</f>
        <v>186.80291970802921</v>
      </c>
      <c r="Q3693" t="str">
        <f t="shared" si="286"/>
        <v>theater</v>
      </c>
      <c r="R3693" t="str">
        <f t="shared" si="287"/>
        <v>plays</v>
      </c>
      <c r="S3693" s="12">
        <f t="shared" si="288"/>
        <v>42020.700567129628</v>
      </c>
      <c r="T3693" s="12">
        <f t="shared" si="289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7">
        <f t="shared" si="285"/>
        <v>126</v>
      </c>
      <c r="P3694" s="8">
        <f>(E3694/L3694)</f>
        <v>74.117647058823536</v>
      </c>
      <c r="Q3694" t="str">
        <f t="shared" si="286"/>
        <v>theater</v>
      </c>
      <c r="R3694" t="str">
        <f t="shared" si="287"/>
        <v>plays</v>
      </c>
      <c r="S3694" s="12">
        <f t="shared" si="288"/>
        <v>41891.96503472222</v>
      </c>
      <c r="T3694" s="12">
        <f t="shared" si="289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7">
        <f t="shared" si="285"/>
        <v>129.12912912912913</v>
      </c>
      <c r="P3695" s="8">
        <f>(E3695/L3695)</f>
        <v>30.714285714285715</v>
      </c>
      <c r="Q3695" t="str">
        <f t="shared" si="286"/>
        <v>theater</v>
      </c>
      <c r="R3695" t="str">
        <f t="shared" si="287"/>
        <v>plays</v>
      </c>
      <c r="S3695" s="12">
        <f t="shared" si="288"/>
        <v>42309.191307870366</v>
      </c>
      <c r="T3695" s="12">
        <f t="shared" si="289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7">
        <f t="shared" si="285"/>
        <v>107.42857142857143</v>
      </c>
      <c r="P3696" s="8">
        <f>(E3696/L3696)</f>
        <v>62.666666666666664</v>
      </c>
      <c r="Q3696" t="str">
        <f t="shared" si="286"/>
        <v>theater</v>
      </c>
      <c r="R3696" t="str">
        <f t="shared" si="287"/>
        <v>plays</v>
      </c>
      <c r="S3696" s="12">
        <f t="shared" si="288"/>
        <v>42490.133877314816</v>
      </c>
      <c r="T3696" s="12">
        <f t="shared" si="289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7">
        <f t="shared" si="285"/>
        <v>100.125</v>
      </c>
      <c r="P3697" s="8">
        <f>(E3697/L3697)</f>
        <v>121.36363636363636</v>
      </c>
      <c r="Q3697" t="str">
        <f t="shared" si="286"/>
        <v>theater</v>
      </c>
      <c r="R3697" t="str">
        <f t="shared" si="287"/>
        <v>plays</v>
      </c>
      <c r="S3697" s="12">
        <f t="shared" si="288"/>
        <v>41995.870486111111</v>
      </c>
      <c r="T3697" s="12">
        <f t="shared" si="289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7">
        <f t="shared" si="285"/>
        <v>155</v>
      </c>
      <c r="P3698" s="8">
        <f>(E3698/L3698)</f>
        <v>39.743589743589745</v>
      </c>
      <c r="Q3698" t="str">
        <f t="shared" si="286"/>
        <v>theater</v>
      </c>
      <c r="R3698" t="str">
        <f t="shared" si="287"/>
        <v>plays</v>
      </c>
      <c r="S3698" s="12">
        <f t="shared" si="288"/>
        <v>41988.617083333331</v>
      </c>
      <c r="T3698" s="12">
        <f t="shared" si="289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7">
        <f t="shared" si="285"/>
        <v>108</v>
      </c>
      <c r="P3699" s="8">
        <f>(E3699/L3699)</f>
        <v>72</v>
      </c>
      <c r="Q3699" t="str">
        <f t="shared" si="286"/>
        <v>theater</v>
      </c>
      <c r="R3699" t="str">
        <f t="shared" si="287"/>
        <v>plays</v>
      </c>
      <c r="S3699" s="12">
        <f t="shared" si="288"/>
        <v>42479.465833333335</v>
      </c>
      <c r="T3699" s="12">
        <f t="shared" si="289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7">
        <f t="shared" si="285"/>
        <v>110.52</v>
      </c>
      <c r="P3700" s="8">
        <f>(E3700/L3700)</f>
        <v>40.632352941176471</v>
      </c>
      <c r="Q3700" t="str">
        <f t="shared" si="286"/>
        <v>theater</v>
      </c>
      <c r="R3700" t="str">
        <f t="shared" si="287"/>
        <v>plays</v>
      </c>
      <c r="S3700" s="12">
        <f t="shared" si="288"/>
        <v>42401.806562500002</v>
      </c>
      <c r="T3700" s="12">
        <f t="shared" si="289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7">
        <f t="shared" si="285"/>
        <v>100.8</v>
      </c>
      <c r="P3701" s="8">
        <f>(E3701/L3701)</f>
        <v>63</v>
      </c>
      <c r="Q3701" t="str">
        <f t="shared" si="286"/>
        <v>theater</v>
      </c>
      <c r="R3701" t="str">
        <f t="shared" si="287"/>
        <v>plays</v>
      </c>
      <c r="S3701" s="12">
        <f t="shared" si="288"/>
        <v>41897.602037037039</v>
      </c>
      <c r="T3701" s="12">
        <f t="shared" si="289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7">
        <f t="shared" si="285"/>
        <v>121.2</v>
      </c>
      <c r="P3702" s="8">
        <f>(E3702/L3702)</f>
        <v>33.666666666666664</v>
      </c>
      <c r="Q3702" t="str">
        <f t="shared" si="286"/>
        <v>theater</v>
      </c>
      <c r="R3702" t="str">
        <f t="shared" si="287"/>
        <v>plays</v>
      </c>
      <c r="S3702" s="12">
        <f t="shared" si="288"/>
        <v>41882.585648148146</v>
      </c>
      <c r="T3702" s="12">
        <f t="shared" si="289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7">
        <f t="shared" si="285"/>
        <v>100.33333333333334</v>
      </c>
      <c r="P3703" s="8">
        <f>(E3703/L3703)</f>
        <v>38.589743589743591</v>
      </c>
      <c r="Q3703" t="str">
        <f t="shared" si="286"/>
        <v>theater</v>
      </c>
      <c r="R3703" t="str">
        <f t="shared" si="287"/>
        <v>plays</v>
      </c>
      <c r="S3703" s="12">
        <f t="shared" si="288"/>
        <v>42129.541585648149</v>
      </c>
      <c r="T3703" s="12">
        <f t="shared" si="289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7">
        <f t="shared" si="285"/>
        <v>109.16666666666666</v>
      </c>
      <c r="P3704" s="8">
        <f>(E3704/L3704)</f>
        <v>155.95238095238096</v>
      </c>
      <c r="Q3704" t="str">
        <f t="shared" si="286"/>
        <v>theater</v>
      </c>
      <c r="R3704" t="str">
        <f t="shared" si="287"/>
        <v>plays</v>
      </c>
      <c r="S3704" s="12">
        <f t="shared" si="288"/>
        <v>42524.53800925926</v>
      </c>
      <c r="T3704" s="12">
        <f t="shared" si="289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7">
        <f t="shared" si="285"/>
        <v>123.42857142857142</v>
      </c>
      <c r="P3705" s="8">
        <f>(E3705/L3705)</f>
        <v>43.2</v>
      </c>
      <c r="Q3705" t="str">
        <f t="shared" si="286"/>
        <v>theater</v>
      </c>
      <c r="R3705" t="str">
        <f t="shared" si="287"/>
        <v>plays</v>
      </c>
      <c r="S3705" s="12">
        <f t="shared" si="288"/>
        <v>42556.504490740743</v>
      </c>
      <c r="T3705" s="12">
        <f t="shared" si="289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7">
        <f t="shared" si="285"/>
        <v>136.33666666666667</v>
      </c>
      <c r="P3706" s="8">
        <f>(E3706/L3706)</f>
        <v>15.148518518518518</v>
      </c>
      <c r="Q3706" t="str">
        <f t="shared" si="286"/>
        <v>theater</v>
      </c>
      <c r="R3706" t="str">
        <f t="shared" si="287"/>
        <v>plays</v>
      </c>
      <c r="S3706" s="12">
        <f t="shared" si="288"/>
        <v>42461.689745370371</v>
      </c>
      <c r="T3706" s="12">
        <f t="shared" si="289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7">
        <f t="shared" si="285"/>
        <v>103.46657233816768</v>
      </c>
      <c r="P3707" s="8">
        <f>(E3707/L3707)</f>
        <v>83.571428571428569</v>
      </c>
      <c r="Q3707" t="str">
        <f t="shared" si="286"/>
        <v>theater</v>
      </c>
      <c r="R3707" t="str">
        <f t="shared" si="287"/>
        <v>plays</v>
      </c>
      <c r="S3707" s="12">
        <f t="shared" si="288"/>
        <v>41792.542986111112</v>
      </c>
      <c r="T3707" s="12">
        <f t="shared" si="289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7">
        <f t="shared" si="285"/>
        <v>121.33333333333334</v>
      </c>
      <c r="P3708" s="8">
        <f>(E3708/L3708)</f>
        <v>140</v>
      </c>
      <c r="Q3708" t="str">
        <f t="shared" si="286"/>
        <v>theater</v>
      </c>
      <c r="R3708" t="str">
        <f t="shared" si="287"/>
        <v>plays</v>
      </c>
      <c r="S3708" s="12">
        <f t="shared" si="288"/>
        <v>41879.913761574076</v>
      </c>
      <c r="T3708" s="12">
        <f t="shared" si="289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7">
        <f t="shared" si="285"/>
        <v>186</v>
      </c>
      <c r="P3709" s="8">
        <f>(E3709/L3709)</f>
        <v>80.869565217391298</v>
      </c>
      <c r="Q3709" t="str">
        <f t="shared" si="286"/>
        <v>theater</v>
      </c>
      <c r="R3709" t="str">
        <f t="shared" si="287"/>
        <v>plays</v>
      </c>
      <c r="S3709" s="12">
        <f t="shared" si="288"/>
        <v>42552.048356481479</v>
      </c>
      <c r="T3709" s="12">
        <f t="shared" si="289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7">
        <f t="shared" si="285"/>
        <v>300</v>
      </c>
      <c r="P3710" s="8">
        <f>(E3710/L3710)</f>
        <v>53.846153846153847</v>
      </c>
      <c r="Q3710" t="str">
        <f t="shared" si="286"/>
        <v>theater</v>
      </c>
      <c r="R3710" t="str">
        <f t="shared" si="287"/>
        <v>plays</v>
      </c>
      <c r="S3710" s="12">
        <f t="shared" si="288"/>
        <v>41810.142199074071</v>
      </c>
      <c r="T3710" s="12">
        <f t="shared" si="289"/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">
        <f t="shared" si="285"/>
        <v>108.25</v>
      </c>
      <c r="P3711" s="8">
        <f>(E3711/L3711)</f>
        <v>30.928571428571427</v>
      </c>
      <c r="Q3711" t="str">
        <f t="shared" si="286"/>
        <v>theater</v>
      </c>
      <c r="R3711" t="str">
        <f t="shared" si="287"/>
        <v>plays</v>
      </c>
      <c r="S3711" s="12">
        <f t="shared" si="288"/>
        <v>41785.707708333335</v>
      </c>
      <c r="T3711" s="12">
        <f t="shared" si="289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7">
        <f t="shared" si="285"/>
        <v>141.15384615384616</v>
      </c>
      <c r="P3712" s="8">
        <f>(E3712/L3712)</f>
        <v>67.962962962962962</v>
      </c>
      <c r="Q3712" t="str">
        <f t="shared" si="286"/>
        <v>theater</v>
      </c>
      <c r="R3712" t="str">
        <f t="shared" si="287"/>
        <v>plays</v>
      </c>
      <c r="S3712" s="12">
        <f t="shared" si="288"/>
        <v>42072.576249999998</v>
      </c>
      <c r="T3712" s="12">
        <f t="shared" si="289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7">
        <f t="shared" si="285"/>
        <v>113.99999999999999</v>
      </c>
      <c r="P3713" s="8">
        <f>(E3713/L3713)</f>
        <v>27.142857142857142</v>
      </c>
      <c r="Q3713" t="str">
        <f t="shared" si="286"/>
        <v>theater</v>
      </c>
      <c r="R3713" t="str">
        <f t="shared" si="287"/>
        <v>plays</v>
      </c>
      <c r="S3713" s="12">
        <f t="shared" si="288"/>
        <v>41779.724224537036</v>
      </c>
      <c r="T3713" s="12">
        <f t="shared" si="289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7">
        <f t="shared" si="285"/>
        <v>153.73333333333335</v>
      </c>
      <c r="P3714" s="8">
        <f>(E3714/L3714)</f>
        <v>110.86538461538461</v>
      </c>
      <c r="Q3714" t="str">
        <f t="shared" si="286"/>
        <v>theater</v>
      </c>
      <c r="R3714" t="str">
        <f t="shared" si="287"/>
        <v>plays</v>
      </c>
      <c r="S3714" s="12">
        <f t="shared" si="288"/>
        <v>42134.172071759262</v>
      </c>
      <c r="T3714" s="12">
        <f t="shared" si="289"/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7">
        <f t="shared" ref="O3715:O3778" si="290">((E3715/D3715)*100)</f>
        <v>101.49999999999999</v>
      </c>
      <c r="P3715" s="8">
        <f>(E3715/L3715)</f>
        <v>106.84210526315789</v>
      </c>
      <c r="Q3715" t="str">
        <f t="shared" ref="Q3715:Q3778" si="291">LEFT(N3715,FIND("/",N3715)-1)</f>
        <v>theater</v>
      </c>
      <c r="R3715" t="str">
        <f t="shared" ref="R3715:R3778" si="292">RIGHT(N3715,LEN(N3715)-FIND("/",N3715))</f>
        <v>plays</v>
      </c>
      <c r="S3715" s="12">
        <f t="shared" ref="S3715:S3778" si="293">(((J3715/60)/60)/24)+DATE(1970,1,1)</f>
        <v>42505.738032407404</v>
      </c>
      <c r="T3715" s="12">
        <f t="shared" ref="T3715:T3778" si="294">(((I3715/60)/60)/24)+DATE(1970,1,1)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">
        <f t="shared" si="290"/>
        <v>102.35000000000001</v>
      </c>
      <c r="P3716" s="8">
        <f>(E3716/L3716)</f>
        <v>105.51546391752578</v>
      </c>
      <c r="Q3716" t="str">
        <f t="shared" si="291"/>
        <v>theater</v>
      </c>
      <c r="R3716" t="str">
        <f t="shared" si="292"/>
        <v>plays</v>
      </c>
      <c r="S3716" s="12">
        <f t="shared" si="293"/>
        <v>42118.556331018524</v>
      </c>
      <c r="T3716" s="12">
        <f t="shared" si="294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7">
        <f t="shared" si="290"/>
        <v>102.57142857142858</v>
      </c>
      <c r="P3717" s="8">
        <f>(E3717/L3717)</f>
        <v>132.96296296296296</v>
      </c>
      <c r="Q3717" t="str">
        <f t="shared" si="291"/>
        <v>theater</v>
      </c>
      <c r="R3717" t="str">
        <f t="shared" si="292"/>
        <v>plays</v>
      </c>
      <c r="S3717" s="12">
        <f t="shared" si="293"/>
        <v>42036.995590277773</v>
      </c>
      <c r="T3717" s="12">
        <f t="shared" si="294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7">
        <f t="shared" si="290"/>
        <v>155.75</v>
      </c>
      <c r="P3718" s="8">
        <f>(E3718/L3718)</f>
        <v>51.916666666666664</v>
      </c>
      <c r="Q3718" t="str">
        <f t="shared" si="291"/>
        <v>theater</v>
      </c>
      <c r="R3718" t="str">
        <f t="shared" si="292"/>
        <v>plays</v>
      </c>
      <c r="S3718" s="12">
        <f t="shared" si="293"/>
        <v>42360.887835648144</v>
      </c>
      <c r="T3718" s="12">
        <f t="shared" si="294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7">
        <f t="shared" si="290"/>
        <v>100.75</v>
      </c>
      <c r="P3719" s="8">
        <f>(E3719/L3719)</f>
        <v>310</v>
      </c>
      <c r="Q3719" t="str">
        <f t="shared" si="291"/>
        <v>theater</v>
      </c>
      <c r="R3719" t="str">
        <f t="shared" si="292"/>
        <v>plays</v>
      </c>
      <c r="S3719" s="12">
        <f t="shared" si="293"/>
        <v>42102.866307870368</v>
      </c>
      <c r="T3719" s="12">
        <f t="shared" si="294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7">
        <f t="shared" si="290"/>
        <v>239.4</v>
      </c>
      <c r="P3720" s="8">
        <f>(E3720/L3720)</f>
        <v>26.021739130434781</v>
      </c>
      <c r="Q3720" t="str">
        <f t="shared" si="291"/>
        <v>theater</v>
      </c>
      <c r="R3720" t="str">
        <f t="shared" si="292"/>
        <v>plays</v>
      </c>
      <c r="S3720" s="12">
        <f t="shared" si="293"/>
        <v>42032.716145833328</v>
      </c>
      <c r="T3720" s="12">
        <f t="shared" si="294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7">
        <f t="shared" si="290"/>
        <v>210</v>
      </c>
      <c r="P3721" s="8">
        <f>(E3721/L3721)</f>
        <v>105</v>
      </c>
      <c r="Q3721" t="str">
        <f t="shared" si="291"/>
        <v>theater</v>
      </c>
      <c r="R3721" t="str">
        <f t="shared" si="292"/>
        <v>plays</v>
      </c>
      <c r="S3721" s="12">
        <f t="shared" si="293"/>
        <v>42147.729930555557</v>
      </c>
      <c r="T3721" s="12">
        <f t="shared" si="294"/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">
        <f t="shared" si="290"/>
        <v>104.51515151515152</v>
      </c>
      <c r="P3722" s="8">
        <f>(E3722/L3722)</f>
        <v>86.224999999999994</v>
      </c>
      <c r="Q3722" t="str">
        <f t="shared" si="291"/>
        <v>theater</v>
      </c>
      <c r="R3722" t="str">
        <f t="shared" si="292"/>
        <v>plays</v>
      </c>
      <c r="S3722" s="12">
        <f t="shared" si="293"/>
        <v>42165.993125000001</v>
      </c>
      <c r="T3722" s="12">
        <f t="shared" si="294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7">
        <f t="shared" si="290"/>
        <v>100.8</v>
      </c>
      <c r="P3723" s="8">
        <f>(E3723/L3723)</f>
        <v>114.54545454545455</v>
      </c>
      <c r="Q3723" t="str">
        <f t="shared" si="291"/>
        <v>theater</v>
      </c>
      <c r="R3723" t="str">
        <f t="shared" si="292"/>
        <v>plays</v>
      </c>
      <c r="S3723" s="12">
        <f t="shared" si="293"/>
        <v>41927.936157407406</v>
      </c>
      <c r="T3723" s="12">
        <f t="shared" si="294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7">
        <f t="shared" si="290"/>
        <v>111.20000000000002</v>
      </c>
      <c r="P3724" s="8">
        <f>(E3724/L3724)</f>
        <v>47.657142857142858</v>
      </c>
      <c r="Q3724" t="str">
        <f t="shared" si="291"/>
        <v>theater</v>
      </c>
      <c r="R3724" t="str">
        <f t="shared" si="292"/>
        <v>plays</v>
      </c>
      <c r="S3724" s="12">
        <f t="shared" si="293"/>
        <v>42381.671840277777</v>
      </c>
      <c r="T3724" s="12">
        <f t="shared" si="294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7">
        <f t="shared" si="290"/>
        <v>102.04444444444445</v>
      </c>
      <c r="P3725" s="8">
        <f>(E3725/L3725)</f>
        <v>72.888888888888886</v>
      </c>
      <c r="Q3725" t="str">
        <f t="shared" si="291"/>
        <v>theater</v>
      </c>
      <c r="R3725" t="str">
        <f t="shared" si="292"/>
        <v>plays</v>
      </c>
      <c r="S3725" s="12">
        <f t="shared" si="293"/>
        <v>41943.753032407411</v>
      </c>
      <c r="T3725" s="12">
        <f t="shared" si="294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">
        <f t="shared" si="290"/>
        <v>102.54767441860466</v>
      </c>
      <c r="P3726" s="8">
        <f>(E3726/L3726)</f>
        <v>49.545505617977533</v>
      </c>
      <c r="Q3726" t="str">
        <f t="shared" si="291"/>
        <v>theater</v>
      </c>
      <c r="R3726" t="str">
        <f t="shared" si="292"/>
        <v>plays</v>
      </c>
      <c r="S3726" s="12">
        <f t="shared" si="293"/>
        <v>42465.491435185191</v>
      </c>
      <c r="T3726" s="12">
        <f t="shared" si="294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7">
        <f t="shared" si="290"/>
        <v>127</v>
      </c>
      <c r="P3727" s="8">
        <f>(E3727/L3727)</f>
        <v>25.4</v>
      </c>
      <c r="Q3727" t="str">
        <f t="shared" si="291"/>
        <v>theater</v>
      </c>
      <c r="R3727" t="str">
        <f t="shared" si="292"/>
        <v>plays</v>
      </c>
      <c r="S3727" s="12">
        <f t="shared" si="293"/>
        <v>42401.945219907408</v>
      </c>
      <c r="T3727" s="12">
        <f t="shared" si="294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7">
        <f t="shared" si="290"/>
        <v>338.70588235294122</v>
      </c>
      <c r="P3728" s="8">
        <f>(E3728/L3728)</f>
        <v>62.586956521739133</v>
      </c>
      <c r="Q3728" t="str">
        <f t="shared" si="291"/>
        <v>theater</v>
      </c>
      <c r="R3728" t="str">
        <f t="shared" si="292"/>
        <v>plays</v>
      </c>
      <c r="S3728" s="12">
        <f t="shared" si="293"/>
        <v>42462.140868055561</v>
      </c>
      <c r="T3728" s="12">
        <f t="shared" si="294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7">
        <f t="shared" si="290"/>
        <v>100.75</v>
      </c>
      <c r="P3729" s="8">
        <f>(E3729/L3729)</f>
        <v>61.060606060606062</v>
      </c>
      <c r="Q3729" t="str">
        <f t="shared" si="291"/>
        <v>theater</v>
      </c>
      <c r="R3729" t="str">
        <f t="shared" si="292"/>
        <v>plays</v>
      </c>
      <c r="S3729" s="12">
        <f t="shared" si="293"/>
        <v>42632.348310185189</v>
      </c>
      <c r="T3729" s="12">
        <f t="shared" si="294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7">
        <f t="shared" si="290"/>
        <v>9.31</v>
      </c>
      <c r="P3730" s="8">
        <f>(E3730/L3730)</f>
        <v>60.064516129032256</v>
      </c>
      <c r="Q3730" t="str">
        <f t="shared" si="291"/>
        <v>theater</v>
      </c>
      <c r="R3730" t="str">
        <f t="shared" si="292"/>
        <v>plays</v>
      </c>
      <c r="S3730" s="12">
        <f t="shared" si="293"/>
        <v>42205.171018518522</v>
      </c>
      <c r="T3730" s="12">
        <f t="shared" si="294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7">
        <f t="shared" si="290"/>
        <v>7.24</v>
      </c>
      <c r="P3731" s="8">
        <f>(E3731/L3731)</f>
        <v>72.400000000000006</v>
      </c>
      <c r="Q3731" t="str">
        <f t="shared" si="291"/>
        <v>theater</v>
      </c>
      <c r="R3731" t="str">
        <f t="shared" si="292"/>
        <v>plays</v>
      </c>
      <c r="S3731" s="12">
        <f t="shared" si="293"/>
        <v>42041.205000000002</v>
      </c>
      <c r="T3731" s="12">
        <f t="shared" si="294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7">
        <f t="shared" si="290"/>
        <v>10</v>
      </c>
      <c r="P3732" s="8">
        <f>(E3732/L3732)</f>
        <v>100</v>
      </c>
      <c r="Q3732" t="str">
        <f t="shared" si="291"/>
        <v>theater</v>
      </c>
      <c r="R3732" t="str">
        <f t="shared" si="292"/>
        <v>plays</v>
      </c>
      <c r="S3732" s="12">
        <f t="shared" si="293"/>
        <v>42203.677766203706</v>
      </c>
      <c r="T3732" s="12">
        <f t="shared" si="294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7">
        <f t="shared" si="290"/>
        <v>11.272727272727273</v>
      </c>
      <c r="P3733" s="8">
        <f>(E3733/L3733)</f>
        <v>51.666666666666664</v>
      </c>
      <c r="Q3733" t="str">
        <f t="shared" si="291"/>
        <v>theater</v>
      </c>
      <c r="R3733" t="str">
        <f t="shared" si="292"/>
        <v>plays</v>
      </c>
      <c r="S3733" s="12">
        <f t="shared" si="293"/>
        <v>41983.752847222218</v>
      </c>
      <c r="T3733" s="12">
        <f t="shared" si="294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7">
        <f t="shared" si="290"/>
        <v>15.411764705882353</v>
      </c>
      <c r="P3734" s="8">
        <f>(E3734/L3734)</f>
        <v>32.75</v>
      </c>
      <c r="Q3734" t="str">
        <f t="shared" si="291"/>
        <v>theater</v>
      </c>
      <c r="R3734" t="str">
        <f t="shared" si="292"/>
        <v>plays</v>
      </c>
      <c r="S3734" s="12">
        <f t="shared" si="293"/>
        <v>41968.677465277782</v>
      </c>
      <c r="T3734" s="12">
        <f t="shared" si="294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7">
        <f t="shared" si="290"/>
        <v>0</v>
      </c>
      <c r="P3735" s="8" t="e">
        <f>(E3735/L3735)</f>
        <v>#DIV/0!</v>
      </c>
      <c r="Q3735" t="str">
        <f t="shared" si="291"/>
        <v>theater</v>
      </c>
      <c r="R3735" t="str">
        <f t="shared" si="292"/>
        <v>plays</v>
      </c>
      <c r="S3735" s="12">
        <f t="shared" si="293"/>
        <v>42103.024398148147</v>
      </c>
      <c r="T3735" s="12">
        <f t="shared" si="294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7">
        <f t="shared" si="290"/>
        <v>28.466666666666669</v>
      </c>
      <c r="P3736" s="8">
        <f>(E3736/L3736)</f>
        <v>61</v>
      </c>
      <c r="Q3736" t="str">
        <f t="shared" si="291"/>
        <v>theater</v>
      </c>
      <c r="R3736" t="str">
        <f t="shared" si="292"/>
        <v>plays</v>
      </c>
      <c r="S3736" s="12">
        <f t="shared" si="293"/>
        <v>42089.901574074072</v>
      </c>
      <c r="T3736" s="12">
        <f t="shared" si="294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7">
        <f t="shared" si="290"/>
        <v>13.333333333333334</v>
      </c>
      <c r="P3737" s="8">
        <f>(E3737/L3737)</f>
        <v>10</v>
      </c>
      <c r="Q3737" t="str">
        <f t="shared" si="291"/>
        <v>theater</v>
      </c>
      <c r="R3737" t="str">
        <f t="shared" si="292"/>
        <v>plays</v>
      </c>
      <c r="S3737" s="12">
        <f t="shared" si="293"/>
        <v>42122.693159722221</v>
      </c>
      <c r="T3737" s="12">
        <f t="shared" si="294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7">
        <f t="shared" si="290"/>
        <v>0.66666666666666674</v>
      </c>
      <c r="P3738" s="8">
        <f>(E3738/L3738)</f>
        <v>10</v>
      </c>
      <c r="Q3738" t="str">
        <f t="shared" si="291"/>
        <v>theater</v>
      </c>
      <c r="R3738" t="str">
        <f t="shared" si="292"/>
        <v>plays</v>
      </c>
      <c r="S3738" s="12">
        <f t="shared" si="293"/>
        <v>42048.711724537032</v>
      </c>
      <c r="T3738" s="12">
        <f t="shared" si="294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7">
        <f t="shared" si="290"/>
        <v>21.428571428571427</v>
      </c>
      <c r="P3739" s="8">
        <f>(E3739/L3739)</f>
        <v>37.5</v>
      </c>
      <c r="Q3739" t="str">
        <f t="shared" si="291"/>
        <v>theater</v>
      </c>
      <c r="R3739" t="str">
        <f t="shared" si="292"/>
        <v>plays</v>
      </c>
      <c r="S3739" s="12">
        <f t="shared" si="293"/>
        <v>42297.691006944442</v>
      </c>
      <c r="T3739" s="12">
        <f t="shared" si="294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7">
        <f t="shared" si="290"/>
        <v>18</v>
      </c>
      <c r="P3740" s="8">
        <f>(E3740/L3740)</f>
        <v>45</v>
      </c>
      <c r="Q3740" t="str">
        <f t="shared" si="291"/>
        <v>theater</v>
      </c>
      <c r="R3740" t="str">
        <f t="shared" si="292"/>
        <v>plays</v>
      </c>
      <c r="S3740" s="12">
        <f t="shared" si="293"/>
        <v>41813.938715277778</v>
      </c>
      <c r="T3740" s="12">
        <f t="shared" si="294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7">
        <f t="shared" si="290"/>
        <v>20.125</v>
      </c>
      <c r="P3741" s="8">
        <f>(E3741/L3741)</f>
        <v>100.625</v>
      </c>
      <c r="Q3741" t="str">
        <f t="shared" si="291"/>
        <v>theater</v>
      </c>
      <c r="R3741" t="str">
        <f t="shared" si="292"/>
        <v>plays</v>
      </c>
      <c r="S3741" s="12">
        <f t="shared" si="293"/>
        <v>42548.449861111112</v>
      </c>
      <c r="T3741" s="12">
        <f t="shared" si="294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7">
        <f t="shared" si="290"/>
        <v>17.899999999999999</v>
      </c>
      <c r="P3742" s="8">
        <f>(E3742/L3742)</f>
        <v>25.571428571428573</v>
      </c>
      <c r="Q3742" t="str">
        <f t="shared" si="291"/>
        <v>theater</v>
      </c>
      <c r="R3742" t="str">
        <f t="shared" si="292"/>
        <v>plays</v>
      </c>
      <c r="S3742" s="12">
        <f t="shared" si="293"/>
        <v>41833.089756944442</v>
      </c>
      <c r="T3742" s="12">
        <f t="shared" si="294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7">
        <f t="shared" si="290"/>
        <v>0</v>
      </c>
      <c r="P3743" s="8" t="e">
        <f>(E3743/L3743)</f>
        <v>#DIV/0!</v>
      </c>
      <c r="Q3743" t="str">
        <f t="shared" si="291"/>
        <v>theater</v>
      </c>
      <c r="R3743" t="str">
        <f t="shared" si="292"/>
        <v>plays</v>
      </c>
      <c r="S3743" s="12">
        <f t="shared" si="293"/>
        <v>42325.920717592591</v>
      </c>
      <c r="T3743" s="12">
        <f t="shared" si="294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7">
        <f t="shared" si="290"/>
        <v>2</v>
      </c>
      <c r="P3744" s="8">
        <f>(E3744/L3744)</f>
        <v>25</v>
      </c>
      <c r="Q3744" t="str">
        <f t="shared" si="291"/>
        <v>theater</v>
      </c>
      <c r="R3744" t="str">
        <f t="shared" si="292"/>
        <v>plays</v>
      </c>
      <c r="S3744" s="12">
        <f t="shared" si="293"/>
        <v>41858.214629629627</v>
      </c>
      <c r="T3744" s="12">
        <f t="shared" si="294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7">
        <f t="shared" si="290"/>
        <v>0</v>
      </c>
      <c r="P3745" s="8" t="e">
        <f>(E3745/L3745)</f>
        <v>#DIV/0!</v>
      </c>
      <c r="Q3745" t="str">
        <f t="shared" si="291"/>
        <v>theater</v>
      </c>
      <c r="R3745" t="str">
        <f t="shared" si="292"/>
        <v>plays</v>
      </c>
      <c r="S3745" s="12">
        <f t="shared" si="293"/>
        <v>41793.710231481484</v>
      </c>
      <c r="T3745" s="12">
        <f t="shared" si="294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7">
        <f t="shared" si="290"/>
        <v>0</v>
      </c>
      <c r="P3746" s="8" t="e">
        <f>(E3746/L3746)</f>
        <v>#DIV/0!</v>
      </c>
      <c r="Q3746" t="str">
        <f t="shared" si="291"/>
        <v>theater</v>
      </c>
      <c r="R3746" t="str">
        <f t="shared" si="292"/>
        <v>plays</v>
      </c>
      <c r="S3746" s="12">
        <f t="shared" si="293"/>
        <v>41793.814259259263</v>
      </c>
      <c r="T3746" s="12">
        <f t="shared" si="294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7">
        <f t="shared" si="290"/>
        <v>10</v>
      </c>
      <c r="P3747" s="8">
        <f>(E3747/L3747)</f>
        <v>10</v>
      </c>
      <c r="Q3747" t="str">
        <f t="shared" si="291"/>
        <v>theater</v>
      </c>
      <c r="R3747" t="str">
        <f t="shared" si="292"/>
        <v>plays</v>
      </c>
      <c r="S3747" s="12">
        <f t="shared" si="293"/>
        <v>41831.697939814818</v>
      </c>
      <c r="T3747" s="12">
        <f t="shared" si="294"/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7">
        <f t="shared" si="290"/>
        <v>2.3764705882352941</v>
      </c>
      <c r="P3748" s="8">
        <f>(E3748/L3748)</f>
        <v>202</v>
      </c>
      <c r="Q3748" t="str">
        <f t="shared" si="291"/>
        <v>theater</v>
      </c>
      <c r="R3748" t="str">
        <f t="shared" si="292"/>
        <v>plays</v>
      </c>
      <c r="S3748" s="12">
        <f t="shared" si="293"/>
        <v>42621.389340277776</v>
      </c>
      <c r="T3748" s="12">
        <f t="shared" si="294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7">
        <f t="shared" si="290"/>
        <v>1</v>
      </c>
      <c r="P3749" s="8">
        <f>(E3749/L3749)</f>
        <v>25</v>
      </c>
      <c r="Q3749" t="str">
        <f t="shared" si="291"/>
        <v>theater</v>
      </c>
      <c r="R3749" t="str">
        <f t="shared" si="292"/>
        <v>plays</v>
      </c>
      <c r="S3749" s="12">
        <f t="shared" si="293"/>
        <v>42164.299722222218</v>
      </c>
      <c r="T3749" s="12">
        <f t="shared" si="294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7">
        <f t="shared" si="290"/>
        <v>103.52</v>
      </c>
      <c r="P3750" s="8">
        <f>(E3750/L3750)</f>
        <v>99.538461538461533</v>
      </c>
      <c r="Q3750" t="str">
        <f t="shared" si="291"/>
        <v>theater</v>
      </c>
      <c r="R3750" t="str">
        <f t="shared" si="292"/>
        <v>musical</v>
      </c>
      <c r="S3750" s="12">
        <f t="shared" si="293"/>
        <v>42395.706435185188</v>
      </c>
      <c r="T3750" s="12">
        <f t="shared" si="294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7">
        <f t="shared" si="290"/>
        <v>105</v>
      </c>
      <c r="P3751" s="8">
        <f>(E3751/L3751)</f>
        <v>75</v>
      </c>
      <c r="Q3751" t="str">
        <f t="shared" si="291"/>
        <v>theater</v>
      </c>
      <c r="R3751" t="str">
        <f t="shared" si="292"/>
        <v>musical</v>
      </c>
      <c r="S3751" s="12">
        <f t="shared" si="293"/>
        <v>42458.127175925925</v>
      </c>
      <c r="T3751" s="12">
        <f t="shared" si="294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7">
        <f t="shared" si="290"/>
        <v>100.44999999999999</v>
      </c>
      <c r="P3752" s="8">
        <f>(E3752/L3752)</f>
        <v>215.25</v>
      </c>
      <c r="Q3752" t="str">
        <f t="shared" si="291"/>
        <v>theater</v>
      </c>
      <c r="R3752" t="str">
        <f t="shared" si="292"/>
        <v>musical</v>
      </c>
      <c r="S3752" s="12">
        <f t="shared" si="293"/>
        <v>42016.981574074074</v>
      </c>
      <c r="T3752" s="12">
        <f t="shared" si="294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7">
        <f t="shared" si="290"/>
        <v>132.6</v>
      </c>
      <c r="P3753" s="8">
        <f>(E3753/L3753)</f>
        <v>120.54545454545455</v>
      </c>
      <c r="Q3753" t="str">
        <f t="shared" si="291"/>
        <v>theater</v>
      </c>
      <c r="R3753" t="str">
        <f t="shared" si="292"/>
        <v>musical</v>
      </c>
      <c r="S3753" s="12">
        <f t="shared" si="293"/>
        <v>42403.035567129627</v>
      </c>
      <c r="T3753" s="12">
        <f t="shared" si="294"/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">
        <f t="shared" si="290"/>
        <v>112.99999999999999</v>
      </c>
      <c r="P3754" s="8">
        <f>(E3754/L3754)</f>
        <v>37.666666666666664</v>
      </c>
      <c r="Q3754" t="str">
        <f t="shared" si="291"/>
        <v>theater</v>
      </c>
      <c r="R3754" t="str">
        <f t="shared" si="292"/>
        <v>musical</v>
      </c>
      <c r="S3754" s="12">
        <f t="shared" si="293"/>
        <v>42619.802488425921</v>
      </c>
      <c r="T3754" s="12">
        <f t="shared" si="294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7">
        <f t="shared" si="290"/>
        <v>103.34</v>
      </c>
      <c r="P3755" s="8">
        <f>(E3755/L3755)</f>
        <v>172.23333333333332</v>
      </c>
      <c r="Q3755" t="str">
        <f t="shared" si="291"/>
        <v>theater</v>
      </c>
      <c r="R3755" t="str">
        <f t="shared" si="292"/>
        <v>musical</v>
      </c>
      <c r="S3755" s="12">
        <f t="shared" si="293"/>
        <v>42128.824074074073</v>
      </c>
      <c r="T3755" s="12">
        <f t="shared" si="294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7">
        <f t="shared" si="290"/>
        <v>120</v>
      </c>
      <c r="P3756" s="8">
        <f>(E3756/L3756)</f>
        <v>111.11111111111111</v>
      </c>
      <c r="Q3756" t="str">
        <f t="shared" si="291"/>
        <v>theater</v>
      </c>
      <c r="R3756" t="str">
        <f t="shared" si="292"/>
        <v>musical</v>
      </c>
      <c r="S3756" s="12">
        <f t="shared" si="293"/>
        <v>41808.881215277775</v>
      </c>
      <c r="T3756" s="12">
        <f t="shared" si="294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7">
        <f t="shared" si="290"/>
        <v>129.63636363636363</v>
      </c>
      <c r="P3757" s="8">
        <f>(E3757/L3757)</f>
        <v>25.464285714285715</v>
      </c>
      <c r="Q3757" t="str">
        <f t="shared" si="291"/>
        <v>theater</v>
      </c>
      <c r="R3757" t="str">
        <f t="shared" si="292"/>
        <v>musical</v>
      </c>
      <c r="S3757" s="12">
        <f t="shared" si="293"/>
        <v>42445.866979166662</v>
      </c>
      <c r="T3757" s="12">
        <f t="shared" si="294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7">
        <f t="shared" si="290"/>
        <v>101.11111111111111</v>
      </c>
      <c r="P3758" s="8">
        <f>(E3758/L3758)</f>
        <v>267.64705882352939</v>
      </c>
      <c r="Q3758" t="str">
        <f t="shared" si="291"/>
        <v>theater</v>
      </c>
      <c r="R3758" t="str">
        <f t="shared" si="292"/>
        <v>musical</v>
      </c>
      <c r="S3758" s="12">
        <f t="shared" si="293"/>
        <v>41771.814791666664</v>
      </c>
      <c r="T3758" s="12">
        <f t="shared" si="294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7">
        <f t="shared" si="290"/>
        <v>108.51428571428572</v>
      </c>
      <c r="P3759" s="8">
        <f>(E3759/L3759)</f>
        <v>75.959999999999994</v>
      </c>
      <c r="Q3759" t="str">
        <f t="shared" si="291"/>
        <v>theater</v>
      </c>
      <c r="R3759" t="str">
        <f t="shared" si="292"/>
        <v>musical</v>
      </c>
      <c r="S3759" s="12">
        <f t="shared" si="293"/>
        <v>41954.850868055553</v>
      </c>
      <c r="T3759" s="12">
        <f t="shared" si="294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">
        <f t="shared" si="290"/>
        <v>102.33333333333334</v>
      </c>
      <c r="P3760" s="8">
        <f>(E3760/L3760)</f>
        <v>59.03846153846154</v>
      </c>
      <c r="Q3760" t="str">
        <f t="shared" si="291"/>
        <v>theater</v>
      </c>
      <c r="R3760" t="str">
        <f t="shared" si="292"/>
        <v>musical</v>
      </c>
      <c r="S3760" s="12">
        <f t="shared" si="293"/>
        <v>41747.471504629626</v>
      </c>
      <c r="T3760" s="12">
        <f t="shared" si="294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7">
        <f t="shared" si="290"/>
        <v>110.24425000000002</v>
      </c>
      <c r="P3761" s="8">
        <f>(E3761/L3761)</f>
        <v>50.111022727272733</v>
      </c>
      <c r="Q3761" t="str">
        <f t="shared" si="291"/>
        <v>theater</v>
      </c>
      <c r="R3761" t="str">
        <f t="shared" si="292"/>
        <v>musical</v>
      </c>
      <c r="S3761" s="12">
        <f t="shared" si="293"/>
        <v>42182.108252314814</v>
      </c>
      <c r="T3761" s="12">
        <f t="shared" si="294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7">
        <f t="shared" si="290"/>
        <v>101.0154</v>
      </c>
      <c r="P3762" s="8">
        <f>(E3762/L3762)</f>
        <v>55.502967032967035</v>
      </c>
      <c r="Q3762" t="str">
        <f t="shared" si="291"/>
        <v>theater</v>
      </c>
      <c r="R3762" t="str">
        <f t="shared" si="292"/>
        <v>musical</v>
      </c>
      <c r="S3762" s="12">
        <f t="shared" si="293"/>
        <v>41739.525300925925</v>
      </c>
      <c r="T3762" s="12">
        <f t="shared" si="294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7">
        <f t="shared" si="290"/>
        <v>100</v>
      </c>
      <c r="P3763" s="8">
        <f>(E3763/L3763)</f>
        <v>166.66666666666666</v>
      </c>
      <c r="Q3763" t="str">
        <f t="shared" si="291"/>
        <v>theater</v>
      </c>
      <c r="R3763" t="str">
        <f t="shared" si="292"/>
        <v>musical</v>
      </c>
      <c r="S3763" s="12">
        <f t="shared" si="293"/>
        <v>42173.466863425929</v>
      </c>
      <c r="T3763" s="12">
        <f t="shared" si="294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7">
        <f t="shared" si="290"/>
        <v>106.24</v>
      </c>
      <c r="P3764" s="8">
        <f>(E3764/L3764)</f>
        <v>47.428571428571431</v>
      </c>
      <c r="Q3764" t="str">
        <f t="shared" si="291"/>
        <v>theater</v>
      </c>
      <c r="R3764" t="str">
        <f t="shared" si="292"/>
        <v>musical</v>
      </c>
      <c r="S3764" s="12">
        <f t="shared" si="293"/>
        <v>42193.813530092593</v>
      </c>
      <c r="T3764" s="12">
        <f t="shared" si="294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7">
        <f t="shared" si="290"/>
        <v>100</v>
      </c>
      <c r="P3765" s="8">
        <f>(E3765/L3765)</f>
        <v>64.935064935064929</v>
      </c>
      <c r="Q3765" t="str">
        <f t="shared" si="291"/>
        <v>theater</v>
      </c>
      <c r="R3765" t="str">
        <f t="shared" si="292"/>
        <v>musical</v>
      </c>
      <c r="S3765" s="12">
        <f t="shared" si="293"/>
        <v>42065.750300925924</v>
      </c>
      <c r="T3765" s="12">
        <f t="shared" si="294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7">
        <f t="shared" si="290"/>
        <v>100</v>
      </c>
      <c r="P3766" s="8">
        <f>(E3766/L3766)</f>
        <v>55.555555555555557</v>
      </c>
      <c r="Q3766" t="str">
        <f t="shared" si="291"/>
        <v>theater</v>
      </c>
      <c r="R3766" t="str">
        <f t="shared" si="292"/>
        <v>musical</v>
      </c>
      <c r="S3766" s="12">
        <f t="shared" si="293"/>
        <v>42499.842962962968</v>
      </c>
      <c r="T3766" s="12">
        <f t="shared" si="294"/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7">
        <f t="shared" si="290"/>
        <v>113.45714285714286</v>
      </c>
      <c r="P3767" s="8">
        <f>(E3767/L3767)</f>
        <v>74.224299065420567</v>
      </c>
      <c r="Q3767" t="str">
        <f t="shared" si="291"/>
        <v>theater</v>
      </c>
      <c r="R3767" t="str">
        <f t="shared" si="292"/>
        <v>musical</v>
      </c>
      <c r="S3767" s="12">
        <f t="shared" si="293"/>
        <v>41820.776412037041</v>
      </c>
      <c r="T3767" s="12">
        <f t="shared" si="294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7">
        <f t="shared" si="290"/>
        <v>102.65010000000001</v>
      </c>
      <c r="P3768" s="8">
        <f>(E3768/L3768)</f>
        <v>106.9271875</v>
      </c>
      <c r="Q3768" t="str">
        <f t="shared" si="291"/>
        <v>theater</v>
      </c>
      <c r="R3768" t="str">
        <f t="shared" si="292"/>
        <v>musical</v>
      </c>
      <c r="S3768" s="12">
        <f t="shared" si="293"/>
        <v>41788.167187500003</v>
      </c>
      <c r="T3768" s="12">
        <f t="shared" si="294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7">
        <f t="shared" si="290"/>
        <v>116.75</v>
      </c>
      <c r="P3769" s="8">
        <f>(E3769/L3769)</f>
        <v>41.696428571428569</v>
      </c>
      <c r="Q3769" t="str">
        <f t="shared" si="291"/>
        <v>theater</v>
      </c>
      <c r="R3769" t="str">
        <f t="shared" si="292"/>
        <v>musical</v>
      </c>
      <c r="S3769" s="12">
        <f t="shared" si="293"/>
        <v>42050.019641203704</v>
      </c>
      <c r="T3769" s="12">
        <f t="shared" si="294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7">
        <f t="shared" si="290"/>
        <v>107.65274999999998</v>
      </c>
      <c r="P3770" s="8">
        <f>(E3770/L3770)</f>
        <v>74.243275862068955</v>
      </c>
      <c r="Q3770" t="str">
        <f t="shared" si="291"/>
        <v>theater</v>
      </c>
      <c r="R3770" t="str">
        <f t="shared" si="292"/>
        <v>musical</v>
      </c>
      <c r="S3770" s="12">
        <f t="shared" si="293"/>
        <v>41772.727893518517</v>
      </c>
      <c r="T3770" s="12">
        <f t="shared" si="294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7">
        <f t="shared" si="290"/>
        <v>100</v>
      </c>
      <c r="P3771" s="8">
        <f>(E3771/L3771)</f>
        <v>73.333333333333329</v>
      </c>
      <c r="Q3771" t="str">
        <f t="shared" si="291"/>
        <v>theater</v>
      </c>
      <c r="R3771" t="str">
        <f t="shared" si="292"/>
        <v>musical</v>
      </c>
      <c r="S3771" s="12">
        <f t="shared" si="293"/>
        <v>42445.598136574074</v>
      </c>
      <c r="T3771" s="12">
        <f t="shared" si="294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7">
        <f t="shared" si="290"/>
        <v>100</v>
      </c>
      <c r="P3772" s="8">
        <f>(E3772/L3772)</f>
        <v>100</v>
      </c>
      <c r="Q3772" t="str">
        <f t="shared" si="291"/>
        <v>theater</v>
      </c>
      <c r="R3772" t="str">
        <f t="shared" si="292"/>
        <v>musical</v>
      </c>
      <c r="S3772" s="12">
        <f t="shared" si="293"/>
        <v>42138.930671296301</v>
      </c>
      <c r="T3772" s="12">
        <f t="shared" si="294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7">
        <f t="shared" si="290"/>
        <v>146</v>
      </c>
      <c r="P3773" s="8">
        <f>(E3773/L3773)</f>
        <v>38.421052631578945</v>
      </c>
      <c r="Q3773" t="str">
        <f t="shared" si="291"/>
        <v>theater</v>
      </c>
      <c r="R3773" t="str">
        <f t="shared" si="292"/>
        <v>musical</v>
      </c>
      <c r="S3773" s="12">
        <f t="shared" si="293"/>
        <v>42493.857083333336</v>
      </c>
      <c r="T3773" s="12">
        <f t="shared" si="294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7">
        <f t="shared" si="290"/>
        <v>110.2</v>
      </c>
      <c r="P3774" s="8">
        <f>(E3774/L3774)</f>
        <v>166.96969696969697</v>
      </c>
      <c r="Q3774" t="str">
        <f t="shared" si="291"/>
        <v>theater</v>
      </c>
      <c r="R3774" t="str">
        <f t="shared" si="292"/>
        <v>musical</v>
      </c>
      <c r="S3774" s="12">
        <f t="shared" si="293"/>
        <v>42682.616967592592</v>
      </c>
      <c r="T3774" s="12">
        <f t="shared" si="294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">
        <f t="shared" si="290"/>
        <v>108.2</v>
      </c>
      <c r="P3775" s="8">
        <f>(E3775/L3775)</f>
        <v>94.912280701754383</v>
      </c>
      <c r="Q3775" t="str">
        <f t="shared" si="291"/>
        <v>theater</v>
      </c>
      <c r="R3775" t="str">
        <f t="shared" si="292"/>
        <v>musical</v>
      </c>
      <c r="S3775" s="12">
        <f t="shared" si="293"/>
        <v>42656.005173611105</v>
      </c>
      <c r="T3775" s="12">
        <f t="shared" si="294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7">
        <f t="shared" si="290"/>
        <v>100</v>
      </c>
      <c r="P3776" s="8">
        <f>(E3776/L3776)</f>
        <v>100</v>
      </c>
      <c r="Q3776" t="str">
        <f t="shared" si="291"/>
        <v>theater</v>
      </c>
      <c r="R3776" t="str">
        <f t="shared" si="292"/>
        <v>musical</v>
      </c>
      <c r="S3776" s="12">
        <f t="shared" si="293"/>
        <v>42087.792303240742</v>
      </c>
      <c r="T3776" s="12">
        <f t="shared" si="294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7">
        <f t="shared" si="290"/>
        <v>100.25</v>
      </c>
      <c r="P3777" s="8">
        <f>(E3777/L3777)</f>
        <v>143.21428571428572</v>
      </c>
      <c r="Q3777" t="str">
        <f t="shared" si="291"/>
        <v>theater</v>
      </c>
      <c r="R3777" t="str">
        <f t="shared" si="292"/>
        <v>musical</v>
      </c>
      <c r="S3777" s="12">
        <f t="shared" si="293"/>
        <v>42075.942627314813</v>
      </c>
      <c r="T3777" s="12">
        <f t="shared" si="294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7">
        <f t="shared" si="290"/>
        <v>106.71250000000001</v>
      </c>
      <c r="P3778" s="8">
        <f>(E3778/L3778)</f>
        <v>90.819148936170208</v>
      </c>
      <c r="Q3778" t="str">
        <f t="shared" si="291"/>
        <v>theater</v>
      </c>
      <c r="R3778" t="str">
        <f t="shared" si="292"/>
        <v>musical</v>
      </c>
      <c r="S3778" s="12">
        <f t="shared" si="293"/>
        <v>41814.367800925924</v>
      </c>
      <c r="T3778" s="12">
        <f t="shared" si="294"/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7">
        <f t="shared" ref="O3779:O3842" si="295">((E3779/D3779)*100)</f>
        <v>143.19999999999999</v>
      </c>
      <c r="P3779" s="8">
        <f>(E3779/L3779)</f>
        <v>48.542372881355931</v>
      </c>
      <c r="Q3779" t="str">
        <f t="shared" ref="Q3779:Q3842" si="296">LEFT(N3779,FIND("/",N3779)-1)</f>
        <v>theater</v>
      </c>
      <c r="R3779" t="str">
        <f t="shared" ref="R3779:R3842" si="297">RIGHT(N3779,LEN(N3779)-FIND("/",N3779))</f>
        <v>musical</v>
      </c>
      <c r="S3779" s="12">
        <f t="shared" ref="S3779:S3842" si="298">(((J3779/60)/60)/24)+DATE(1970,1,1)</f>
        <v>41887.111354166671</v>
      </c>
      <c r="T3779" s="12">
        <f t="shared" ref="T3779:T3842" si="299">(((I3779/60)/60)/24)+DATE(1970,1,1)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7">
        <f t="shared" si="295"/>
        <v>105.04166666666667</v>
      </c>
      <c r="P3780" s="8">
        <f>(E3780/L3780)</f>
        <v>70.027777777777771</v>
      </c>
      <c r="Q3780" t="str">
        <f t="shared" si="296"/>
        <v>theater</v>
      </c>
      <c r="R3780" t="str">
        <f t="shared" si="297"/>
        <v>musical</v>
      </c>
      <c r="S3780" s="12">
        <f t="shared" si="298"/>
        <v>41989.819212962961</v>
      </c>
      <c r="T3780" s="12">
        <f t="shared" si="299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7">
        <f t="shared" si="295"/>
        <v>103.98</v>
      </c>
      <c r="P3781" s="8">
        <f>(E3781/L3781)</f>
        <v>135.62608695652173</v>
      </c>
      <c r="Q3781" t="str">
        <f t="shared" si="296"/>
        <v>theater</v>
      </c>
      <c r="R3781" t="str">
        <f t="shared" si="297"/>
        <v>musical</v>
      </c>
      <c r="S3781" s="12">
        <f t="shared" si="298"/>
        <v>42425.735416666663</v>
      </c>
      <c r="T3781" s="12">
        <f t="shared" si="299"/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7">
        <f t="shared" si="295"/>
        <v>120</v>
      </c>
      <c r="P3782" s="8">
        <f>(E3782/L3782)</f>
        <v>100</v>
      </c>
      <c r="Q3782" t="str">
        <f t="shared" si="296"/>
        <v>theater</v>
      </c>
      <c r="R3782" t="str">
        <f t="shared" si="297"/>
        <v>musical</v>
      </c>
      <c r="S3782" s="12">
        <f t="shared" si="298"/>
        <v>42166.219733796301</v>
      </c>
      <c r="T3782" s="12">
        <f t="shared" si="299"/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7">
        <f t="shared" si="295"/>
        <v>109.66666666666667</v>
      </c>
      <c r="P3783" s="8">
        <f>(E3783/L3783)</f>
        <v>94.90384615384616</v>
      </c>
      <c r="Q3783" t="str">
        <f t="shared" si="296"/>
        <v>theater</v>
      </c>
      <c r="R3783" t="str">
        <f t="shared" si="297"/>
        <v>musical</v>
      </c>
      <c r="S3783" s="12">
        <f t="shared" si="298"/>
        <v>41865.882928240739</v>
      </c>
      <c r="T3783" s="12">
        <f t="shared" si="299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7">
        <f t="shared" si="295"/>
        <v>101.75</v>
      </c>
      <c r="P3784" s="8">
        <f>(E3784/L3784)</f>
        <v>75.370370370370367</v>
      </c>
      <c r="Q3784" t="str">
        <f t="shared" si="296"/>
        <v>theater</v>
      </c>
      <c r="R3784" t="str">
        <f t="shared" si="297"/>
        <v>musical</v>
      </c>
      <c r="S3784" s="12">
        <f t="shared" si="298"/>
        <v>42546.862233796302</v>
      </c>
      <c r="T3784" s="12">
        <f t="shared" si="299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7">
        <f t="shared" si="295"/>
        <v>128.91666666666666</v>
      </c>
      <c r="P3785" s="8">
        <f>(E3785/L3785)</f>
        <v>64.458333333333329</v>
      </c>
      <c r="Q3785" t="str">
        <f t="shared" si="296"/>
        <v>theater</v>
      </c>
      <c r="R3785" t="str">
        <f t="shared" si="297"/>
        <v>musical</v>
      </c>
      <c r="S3785" s="12">
        <f t="shared" si="298"/>
        <v>42420.140277777777</v>
      </c>
      <c r="T3785" s="12">
        <f t="shared" si="299"/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">
        <f t="shared" si="295"/>
        <v>114.99999999999999</v>
      </c>
      <c r="P3786" s="8">
        <f>(E3786/L3786)</f>
        <v>115</v>
      </c>
      <c r="Q3786" t="str">
        <f t="shared" si="296"/>
        <v>theater</v>
      </c>
      <c r="R3786" t="str">
        <f t="shared" si="297"/>
        <v>musical</v>
      </c>
      <c r="S3786" s="12">
        <f t="shared" si="298"/>
        <v>42531.980694444443</v>
      </c>
      <c r="T3786" s="12">
        <f t="shared" si="299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7">
        <f t="shared" si="295"/>
        <v>150.75</v>
      </c>
      <c r="P3787" s="8">
        <f>(E3787/L3787)</f>
        <v>100.5</v>
      </c>
      <c r="Q3787" t="str">
        <f t="shared" si="296"/>
        <v>theater</v>
      </c>
      <c r="R3787" t="str">
        <f t="shared" si="297"/>
        <v>musical</v>
      </c>
      <c r="S3787" s="12">
        <f t="shared" si="298"/>
        <v>42548.63853009259</v>
      </c>
      <c r="T3787" s="12">
        <f t="shared" si="299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7">
        <f t="shared" si="295"/>
        <v>110.96666666666665</v>
      </c>
      <c r="P3788" s="8">
        <f>(E3788/L3788)</f>
        <v>93.774647887323937</v>
      </c>
      <c r="Q3788" t="str">
        <f t="shared" si="296"/>
        <v>theater</v>
      </c>
      <c r="R3788" t="str">
        <f t="shared" si="297"/>
        <v>musical</v>
      </c>
      <c r="S3788" s="12">
        <f t="shared" si="298"/>
        <v>42487.037905092591</v>
      </c>
      <c r="T3788" s="12">
        <f t="shared" si="299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7">
        <f t="shared" si="295"/>
        <v>100.28571428571429</v>
      </c>
      <c r="P3789" s="8">
        <f>(E3789/L3789)</f>
        <v>35.1</v>
      </c>
      <c r="Q3789" t="str">
        <f t="shared" si="296"/>
        <v>theater</v>
      </c>
      <c r="R3789" t="str">
        <f t="shared" si="297"/>
        <v>musical</v>
      </c>
      <c r="S3789" s="12">
        <f t="shared" si="298"/>
        <v>42167.534791666665</v>
      </c>
      <c r="T3789" s="12">
        <f t="shared" si="299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7">
        <f t="shared" si="295"/>
        <v>0.66666666666666674</v>
      </c>
      <c r="P3790" s="8">
        <f>(E3790/L3790)</f>
        <v>500</v>
      </c>
      <c r="Q3790" t="str">
        <f t="shared" si="296"/>
        <v>theater</v>
      </c>
      <c r="R3790" t="str">
        <f t="shared" si="297"/>
        <v>musical</v>
      </c>
      <c r="S3790" s="12">
        <f t="shared" si="298"/>
        <v>42333.695821759262</v>
      </c>
      <c r="T3790" s="12">
        <f t="shared" si="299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7">
        <f t="shared" si="295"/>
        <v>3.267605633802817</v>
      </c>
      <c r="P3791" s="8">
        <f>(E3791/L3791)</f>
        <v>29</v>
      </c>
      <c r="Q3791" t="str">
        <f t="shared" si="296"/>
        <v>theater</v>
      </c>
      <c r="R3791" t="str">
        <f t="shared" si="297"/>
        <v>musical</v>
      </c>
      <c r="S3791" s="12">
        <f t="shared" si="298"/>
        <v>42138.798819444448</v>
      </c>
      <c r="T3791" s="12">
        <f t="shared" si="299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7">
        <f t="shared" si="295"/>
        <v>0</v>
      </c>
      <c r="P3792" s="8" t="e">
        <f>(E3792/L3792)</f>
        <v>#DIV/0!</v>
      </c>
      <c r="Q3792" t="str">
        <f t="shared" si="296"/>
        <v>theater</v>
      </c>
      <c r="R3792" t="str">
        <f t="shared" si="297"/>
        <v>musical</v>
      </c>
      <c r="S3792" s="12">
        <f t="shared" si="298"/>
        <v>42666.666932870372</v>
      </c>
      <c r="T3792" s="12">
        <f t="shared" si="299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7">
        <f t="shared" si="295"/>
        <v>0</v>
      </c>
      <c r="P3793" s="8" t="e">
        <f>(E3793/L3793)</f>
        <v>#DIV/0!</v>
      </c>
      <c r="Q3793" t="str">
        <f t="shared" si="296"/>
        <v>theater</v>
      </c>
      <c r="R3793" t="str">
        <f t="shared" si="297"/>
        <v>musical</v>
      </c>
      <c r="S3793" s="12">
        <f t="shared" si="298"/>
        <v>41766.692037037035</v>
      </c>
      <c r="T3793" s="12">
        <f t="shared" si="299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7">
        <f t="shared" si="295"/>
        <v>0.27999999999999997</v>
      </c>
      <c r="P3794" s="8">
        <f>(E3794/L3794)</f>
        <v>17.5</v>
      </c>
      <c r="Q3794" t="str">
        <f t="shared" si="296"/>
        <v>theater</v>
      </c>
      <c r="R3794" t="str">
        <f t="shared" si="297"/>
        <v>musical</v>
      </c>
      <c r="S3794" s="12">
        <f t="shared" si="298"/>
        <v>42170.447013888886</v>
      </c>
      <c r="T3794" s="12">
        <f t="shared" si="299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7">
        <f t="shared" si="295"/>
        <v>59.657142857142851</v>
      </c>
      <c r="P3795" s="8">
        <f>(E3795/L3795)</f>
        <v>174</v>
      </c>
      <c r="Q3795" t="str">
        <f t="shared" si="296"/>
        <v>theater</v>
      </c>
      <c r="R3795" t="str">
        <f t="shared" si="297"/>
        <v>musical</v>
      </c>
      <c r="S3795" s="12">
        <f t="shared" si="298"/>
        <v>41968.938993055555</v>
      </c>
      <c r="T3795" s="12">
        <f t="shared" si="299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7">
        <f t="shared" si="295"/>
        <v>1</v>
      </c>
      <c r="P3796" s="8">
        <f>(E3796/L3796)</f>
        <v>50</v>
      </c>
      <c r="Q3796" t="str">
        <f t="shared" si="296"/>
        <v>theater</v>
      </c>
      <c r="R3796" t="str">
        <f t="shared" si="297"/>
        <v>musical</v>
      </c>
      <c r="S3796" s="12">
        <f t="shared" si="298"/>
        <v>42132.58048611111</v>
      </c>
      <c r="T3796" s="12">
        <f t="shared" si="299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7">
        <f t="shared" si="295"/>
        <v>1.6666666666666667</v>
      </c>
      <c r="P3797" s="8">
        <f>(E3797/L3797)</f>
        <v>5</v>
      </c>
      <c r="Q3797" t="str">
        <f t="shared" si="296"/>
        <v>theater</v>
      </c>
      <c r="R3797" t="str">
        <f t="shared" si="297"/>
        <v>musical</v>
      </c>
      <c r="S3797" s="12">
        <f t="shared" si="298"/>
        <v>42201.436226851853</v>
      </c>
      <c r="T3797" s="12">
        <f t="shared" si="299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7">
        <f t="shared" si="295"/>
        <v>4.4444444444444444E-3</v>
      </c>
      <c r="P3798" s="8">
        <f>(E3798/L3798)</f>
        <v>1</v>
      </c>
      <c r="Q3798" t="str">
        <f t="shared" si="296"/>
        <v>theater</v>
      </c>
      <c r="R3798" t="str">
        <f t="shared" si="297"/>
        <v>musical</v>
      </c>
      <c r="S3798" s="12">
        <f t="shared" si="298"/>
        <v>42689.029583333337</v>
      </c>
      <c r="T3798" s="12">
        <f t="shared" si="299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7">
        <f t="shared" si="295"/>
        <v>89.666666666666657</v>
      </c>
      <c r="P3799" s="8">
        <f>(E3799/L3799)</f>
        <v>145.40540540540542</v>
      </c>
      <c r="Q3799" t="str">
        <f t="shared" si="296"/>
        <v>theater</v>
      </c>
      <c r="R3799" t="str">
        <f t="shared" si="297"/>
        <v>musical</v>
      </c>
      <c r="S3799" s="12">
        <f t="shared" si="298"/>
        <v>42084.881539351853</v>
      </c>
      <c r="T3799" s="12">
        <f t="shared" si="299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7">
        <f t="shared" si="295"/>
        <v>1.4642857142857144</v>
      </c>
      <c r="P3800" s="8">
        <f>(E3800/L3800)</f>
        <v>205</v>
      </c>
      <c r="Q3800" t="str">
        <f t="shared" si="296"/>
        <v>theater</v>
      </c>
      <c r="R3800" t="str">
        <f t="shared" si="297"/>
        <v>musical</v>
      </c>
      <c r="S3800" s="12">
        <f t="shared" si="298"/>
        <v>41831.722777777781</v>
      </c>
      <c r="T3800" s="12">
        <f t="shared" si="299"/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7">
        <f t="shared" si="295"/>
        <v>4.0199999999999996</v>
      </c>
      <c r="P3801" s="8">
        <f>(E3801/L3801)</f>
        <v>100.5</v>
      </c>
      <c r="Q3801" t="str">
        <f t="shared" si="296"/>
        <v>theater</v>
      </c>
      <c r="R3801" t="str">
        <f t="shared" si="297"/>
        <v>musical</v>
      </c>
      <c r="S3801" s="12">
        <f t="shared" si="298"/>
        <v>42410.93105324074</v>
      </c>
      <c r="T3801" s="12">
        <f t="shared" si="299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7">
        <f t="shared" si="295"/>
        <v>4.004545454545454</v>
      </c>
      <c r="P3802" s="8">
        <f>(E3802/L3802)</f>
        <v>55.0625</v>
      </c>
      <c r="Q3802" t="str">
        <f t="shared" si="296"/>
        <v>theater</v>
      </c>
      <c r="R3802" t="str">
        <f t="shared" si="297"/>
        <v>musical</v>
      </c>
      <c r="S3802" s="12">
        <f t="shared" si="298"/>
        <v>41982.737071759257</v>
      </c>
      <c r="T3802" s="12">
        <f t="shared" si="299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7">
        <f t="shared" si="295"/>
        <v>8.52</v>
      </c>
      <c r="P3803" s="8">
        <f>(E3803/L3803)</f>
        <v>47.333333333333336</v>
      </c>
      <c r="Q3803" t="str">
        <f t="shared" si="296"/>
        <v>theater</v>
      </c>
      <c r="R3803" t="str">
        <f t="shared" si="297"/>
        <v>musical</v>
      </c>
      <c r="S3803" s="12">
        <f t="shared" si="298"/>
        <v>41975.676111111112</v>
      </c>
      <c r="T3803" s="12">
        <f t="shared" si="299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7">
        <f t="shared" si="295"/>
        <v>0</v>
      </c>
      <c r="P3804" s="8" t="e">
        <f>(E3804/L3804)</f>
        <v>#DIV/0!</v>
      </c>
      <c r="Q3804" t="str">
        <f t="shared" si="296"/>
        <v>theater</v>
      </c>
      <c r="R3804" t="str">
        <f t="shared" si="297"/>
        <v>musical</v>
      </c>
      <c r="S3804" s="12">
        <f t="shared" si="298"/>
        <v>42269.126226851848</v>
      </c>
      <c r="T3804" s="12">
        <f t="shared" si="299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7">
        <f t="shared" si="295"/>
        <v>19.650000000000002</v>
      </c>
      <c r="P3805" s="8">
        <f>(E3805/L3805)</f>
        <v>58.95</v>
      </c>
      <c r="Q3805" t="str">
        <f t="shared" si="296"/>
        <v>theater</v>
      </c>
      <c r="R3805" t="str">
        <f t="shared" si="297"/>
        <v>musical</v>
      </c>
      <c r="S3805" s="12">
        <f t="shared" si="298"/>
        <v>42403.971851851849</v>
      </c>
      <c r="T3805" s="12">
        <f t="shared" si="299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7">
        <f t="shared" si="295"/>
        <v>0</v>
      </c>
      <c r="P3806" s="8" t="e">
        <f>(E3806/L3806)</f>
        <v>#DIV/0!</v>
      </c>
      <c r="Q3806" t="str">
        <f t="shared" si="296"/>
        <v>theater</v>
      </c>
      <c r="R3806" t="str">
        <f t="shared" si="297"/>
        <v>musical</v>
      </c>
      <c r="S3806" s="12">
        <f t="shared" si="298"/>
        <v>42527.00953703704</v>
      </c>
      <c r="T3806" s="12">
        <f t="shared" si="299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7">
        <f t="shared" si="295"/>
        <v>2E-3</v>
      </c>
      <c r="P3807" s="8">
        <f>(E3807/L3807)</f>
        <v>1.5</v>
      </c>
      <c r="Q3807" t="str">
        <f t="shared" si="296"/>
        <v>theater</v>
      </c>
      <c r="R3807" t="str">
        <f t="shared" si="297"/>
        <v>musical</v>
      </c>
      <c r="S3807" s="12">
        <f t="shared" si="298"/>
        <v>41849.887037037035</v>
      </c>
      <c r="T3807" s="12">
        <f t="shared" si="299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7">
        <f t="shared" si="295"/>
        <v>6.6666666666666666E-2</v>
      </c>
      <c r="P3808" s="8">
        <f>(E3808/L3808)</f>
        <v>5</v>
      </c>
      <c r="Q3808" t="str">
        <f t="shared" si="296"/>
        <v>theater</v>
      </c>
      <c r="R3808" t="str">
        <f t="shared" si="297"/>
        <v>musical</v>
      </c>
      <c r="S3808" s="12">
        <f t="shared" si="298"/>
        <v>41799.259039351848</v>
      </c>
      <c r="T3808" s="12">
        <f t="shared" si="299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7">
        <f t="shared" si="295"/>
        <v>30.333333333333336</v>
      </c>
      <c r="P3809" s="8">
        <f>(E3809/L3809)</f>
        <v>50.555555555555557</v>
      </c>
      <c r="Q3809" t="str">
        <f t="shared" si="296"/>
        <v>theater</v>
      </c>
      <c r="R3809" t="str">
        <f t="shared" si="297"/>
        <v>musical</v>
      </c>
      <c r="S3809" s="12">
        <f t="shared" si="298"/>
        <v>42090.909016203703</v>
      </c>
      <c r="T3809" s="12">
        <f t="shared" si="299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7">
        <f t="shared" si="295"/>
        <v>100</v>
      </c>
      <c r="P3810" s="8">
        <f>(E3810/L3810)</f>
        <v>41.666666666666664</v>
      </c>
      <c r="Q3810" t="str">
        <f t="shared" si="296"/>
        <v>theater</v>
      </c>
      <c r="R3810" t="str">
        <f t="shared" si="297"/>
        <v>plays</v>
      </c>
      <c r="S3810" s="12">
        <f t="shared" si="298"/>
        <v>42059.453923611116</v>
      </c>
      <c r="T3810" s="12">
        <f t="shared" si="299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7">
        <f t="shared" si="295"/>
        <v>101.25</v>
      </c>
      <c r="P3811" s="8">
        <f>(E3811/L3811)</f>
        <v>53.289473684210527</v>
      </c>
      <c r="Q3811" t="str">
        <f t="shared" si="296"/>
        <v>theater</v>
      </c>
      <c r="R3811" t="str">
        <f t="shared" si="297"/>
        <v>plays</v>
      </c>
      <c r="S3811" s="12">
        <f t="shared" si="298"/>
        <v>41800.526701388888</v>
      </c>
      <c r="T3811" s="12">
        <f t="shared" si="299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7">
        <f t="shared" si="295"/>
        <v>121.73333333333333</v>
      </c>
      <c r="P3812" s="8">
        <f>(E3812/L3812)</f>
        <v>70.230769230769226</v>
      </c>
      <c r="Q3812" t="str">
        <f t="shared" si="296"/>
        <v>theater</v>
      </c>
      <c r="R3812" t="str">
        <f t="shared" si="297"/>
        <v>plays</v>
      </c>
      <c r="S3812" s="12">
        <f t="shared" si="298"/>
        <v>42054.849050925928</v>
      </c>
      <c r="T3812" s="12">
        <f t="shared" si="299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7">
        <f t="shared" si="295"/>
        <v>330</v>
      </c>
      <c r="P3813" s="8">
        <f>(E3813/L3813)</f>
        <v>43.421052631578945</v>
      </c>
      <c r="Q3813" t="str">
        <f t="shared" si="296"/>
        <v>theater</v>
      </c>
      <c r="R3813" t="str">
        <f t="shared" si="297"/>
        <v>plays</v>
      </c>
      <c r="S3813" s="12">
        <f t="shared" si="298"/>
        <v>42487.62700231481</v>
      </c>
      <c r="T3813" s="12">
        <f t="shared" si="299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7">
        <f t="shared" si="295"/>
        <v>109.55</v>
      </c>
      <c r="P3814" s="8">
        <f>(E3814/L3814)</f>
        <v>199.18181818181819</v>
      </c>
      <c r="Q3814" t="str">
        <f t="shared" si="296"/>
        <v>theater</v>
      </c>
      <c r="R3814" t="str">
        <f t="shared" si="297"/>
        <v>plays</v>
      </c>
      <c r="S3814" s="12">
        <f t="shared" si="298"/>
        <v>42109.751250000001</v>
      </c>
      <c r="T3814" s="12">
        <f t="shared" si="299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7">
        <f t="shared" si="295"/>
        <v>100.95190476190474</v>
      </c>
      <c r="P3815" s="8">
        <f>(E3815/L3815)</f>
        <v>78.518148148148143</v>
      </c>
      <c r="Q3815" t="str">
        <f t="shared" si="296"/>
        <v>theater</v>
      </c>
      <c r="R3815" t="str">
        <f t="shared" si="297"/>
        <v>plays</v>
      </c>
      <c r="S3815" s="12">
        <f t="shared" si="298"/>
        <v>42497.275706018518</v>
      </c>
      <c r="T3815" s="12">
        <f t="shared" si="299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7">
        <f t="shared" si="295"/>
        <v>140.13333333333333</v>
      </c>
      <c r="P3816" s="8">
        <f>(E3816/L3816)</f>
        <v>61.823529411764703</v>
      </c>
      <c r="Q3816" t="str">
        <f t="shared" si="296"/>
        <v>theater</v>
      </c>
      <c r="R3816" t="str">
        <f t="shared" si="297"/>
        <v>plays</v>
      </c>
      <c r="S3816" s="12">
        <f t="shared" si="298"/>
        <v>42058.904074074075</v>
      </c>
      <c r="T3816" s="12">
        <f t="shared" si="299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7">
        <f t="shared" si="295"/>
        <v>100.001</v>
      </c>
      <c r="P3817" s="8">
        <f>(E3817/L3817)</f>
        <v>50.000500000000002</v>
      </c>
      <c r="Q3817" t="str">
        <f t="shared" si="296"/>
        <v>theater</v>
      </c>
      <c r="R3817" t="str">
        <f t="shared" si="297"/>
        <v>plays</v>
      </c>
      <c r="S3817" s="12">
        <f t="shared" si="298"/>
        <v>42207.259918981479</v>
      </c>
      <c r="T3817" s="12">
        <f t="shared" si="299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7">
        <f t="shared" si="295"/>
        <v>119.238</v>
      </c>
      <c r="P3818" s="8">
        <f>(E3818/L3818)</f>
        <v>48.339729729729726</v>
      </c>
      <c r="Q3818" t="str">
        <f t="shared" si="296"/>
        <v>theater</v>
      </c>
      <c r="R3818" t="str">
        <f t="shared" si="297"/>
        <v>plays</v>
      </c>
      <c r="S3818" s="12">
        <f t="shared" si="298"/>
        <v>41807.690081018518</v>
      </c>
      <c r="T3818" s="12">
        <f t="shared" si="299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">
        <f t="shared" si="295"/>
        <v>107.25</v>
      </c>
      <c r="P3819" s="8">
        <f>(E3819/L3819)</f>
        <v>107.25</v>
      </c>
      <c r="Q3819" t="str">
        <f t="shared" si="296"/>
        <v>theater</v>
      </c>
      <c r="R3819" t="str">
        <f t="shared" si="297"/>
        <v>plays</v>
      </c>
      <c r="S3819" s="12">
        <f t="shared" si="298"/>
        <v>42284.69694444444</v>
      </c>
      <c r="T3819" s="12">
        <f t="shared" si="299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7">
        <f t="shared" si="295"/>
        <v>227.99999999999997</v>
      </c>
      <c r="P3820" s="8">
        <f>(E3820/L3820)</f>
        <v>57</v>
      </c>
      <c r="Q3820" t="str">
        <f t="shared" si="296"/>
        <v>theater</v>
      </c>
      <c r="R3820" t="str">
        <f t="shared" si="297"/>
        <v>plays</v>
      </c>
      <c r="S3820" s="12">
        <f t="shared" si="298"/>
        <v>42045.84238425926</v>
      </c>
      <c r="T3820" s="12">
        <f t="shared" si="299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7">
        <f t="shared" si="295"/>
        <v>106.4</v>
      </c>
      <c r="P3821" s="8">
        <f>(E3821/L3821)</f>
        <v>40.92307692307692</v>
      </c>
      <c r="Q3821" t="str">
        <f t="shared" si="296"/>
        <v>theater</v>
      </c>
      <c r="R3821" t="str">
        <f t="shared" si="297"/>
        <v>plays</v>
      </c>
      <c r="S3821" s="12">
        <f t="shared" si="298"/>
        <v>42184.209537037037</v>
      </c>
      <c r="T3821" s="12">
        <f t="shared" si="299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7">
        <f t="shared" si="295"/>
        <v>143.33333333333334</v>
      </c>
      <c r="P3822" s="8">
        <f>(E3822/L3822)</f>
        <v>21.5</v>
      </c>
      <c r="Q3822" t="str">
        <f t="shared" si="296"/>
        <v>theater</v>
      </c>
      <c r="R3822" t="str">
        <f t="shared" si="297"/>
        <v>plays</v>
      </c>
      <c r="S3822" s="12">
        <f t="shared" si="298"/>
        <v>42160.651817129634</v>
      </c>
      <c r="T3822" s="12">
        <f t="shared" si="299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">
        <f t="shared" si="295"/>
        <v>104.54285714285714</v>
      </c>
      <c r="P3823" s="8">
        <f>(E3823/L3823)</f>
        <v>79.543478260869563</v>
      </c>
      <c r="Q3823" t="str">
        <f t="shared" si="296"/>
        <v>theater</v>
      </c>
      <c r="R3823" t="str">
        <f t="shared" si="297"/>
        <v>plays</v>
      </c>
      <c r="S3823" s="12">
        <f t="shared" si="298"/>
        <v>42341.180636574078</v>
      </c>
      <c r="T3823" s="12">
        <f t="shared" si="299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7">
        <f t="shared" si="295"/>
        <v>110.02000000000001</v>
      </c>
      <c r="P3824" s="8">
        <f>(E3824/L3824)</f>
        <v>72.381578947368425</v>
      </c>
      <c r="Q3824" t="str">
        <f t="shared" si="296"/>
        <v>theater</v>
      </c>
      <c r="R3824" t="str">
        <f t="shared" si="297"/>
        <v>plays</v>
      </c>
      <c r="S3824" s="12">
        <f t="shared" si="298"/>
        <v>42329.838159722218</v>
      </c>
      <c r="T3824" s="12">
        <f t="shared" si="299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7">
        <f t="shared" si="295"/>
        <v>106</v>
      </c>
      <c r="P3825" s="8">
        <f>(E3825/L3825)</f>
        <v>64.634146341463421</v>
      </c>
      <c r="Q3825" t="str">
        <f t="shared" si="296"/>
        <v>theater</v>
      </c>
      <c r="R3825" t="str">
        <f t="shared" si="297"/>
        <v>plays</v>
      </c>
      <c r="S3825" s="12">
        <f t="shared" si="298"/>
        <v>42170.910231481481</v>
      </c>
      <c r="T3825" s="12">
        <f t="shared" si="299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7">
        <f t="shared" si="295"/>
        <v>108</v>
      </c>
      <c r="P3826" s="8">
        <f>(E3826/L3826)</f>
        <v>38.571428571428569</v>
      </c>
      <c r="Q3826" t="str">
        <f t="shared" si="296"/>
        <v>theater</v>
      </c>
      <c r="R3826" t="str">
        <f t="shared" si="297"/>
        <v>plays</v>
      </c>
      <c r="S3826" s="12">
        <f t="shared" si="298"/>
        <v>42571.626192129625</v>
      </c>
      <c r="T3826" s="12">
        <f t="shared" si="299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7">
        <f t="shared" si="295"/>
        <v>105.42</v>
      </c>
      <c r="P3827" s="8">
        <f>(E3827/L3827)</f>
        <v>107.57142857142857</v>
      </c>
      <c r="Q3827" t="str">
        <f t="shared" si="296"/>
        <v>theater</v>
      </c>
      <c r="R3827" t="str">
        <f t="shared" si="297"/>
        <v>plays</v>
      </c>
      <c r="S3827" s="12">
        <f t="shared" si="298"/>
        <v>42151.069606481484</v>
      </c>
      <c r="T3827" s="12">
        <f t="shared" si="299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7">
        <f t="shared" si="295"/>
        <v>119.16666666666667</v>
      </c>
      <c r="P3828" s="8">
        <f>(E3828/L3828)</f>
        <v>27.5</v>
      </c>
      <c r="Q3828" t="str">
        <f t="shared" si="296"/>
        <v>theater</v>
      </c>
      <c r="R3828" t="str">
        <f t="shared" si="297"/>
        <v>plays</v>
      </c>
      <c r="S3828" s="12">
        <f t="shared" si="298"/>
        <v>42101.423541666663</v>
      </c>
      <c r="T3828" s="12">
        <f t="shared" si="299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7">
        <f t="shared" si="295"/>
        <v>152.66666666666666</v>
      </c>
      <c r="P3829" s="8">
        <f>(E3829/L3829)</f>
        <v>70.461538461538467</v>
      </c>
      <c r="Q3829" t="str">
        <f t="shared" si="296"/>
        <v>theater</v>
      </c>
      <c r="R3829" t="str">
        <f t="shared" si="297"/>
        <v>plays</v>
      </c>
      <c r="S3829" s="12">
        <f t="shared" si="298"/>
        <v>42034.928252314814</v>
      </c>
      <c r="T3829" s="12">
        <f t="shared" si="299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7">
        <f t="shared" si="295"/>
        <v>100</v>
      </c>
      <c r="P3830" s="8">
        <f>(E3830/L3830)</f>
        <v>178.57142857142858</v>
      </c>
      <c r="Q3830" t="str">
        <f t="shared" si="296"/>
        <v>theater</v>
      </c>
      <c r="R3830" t="str">
        <f t="shared" si="297"/>
        <v>plays</v>
      </c>
      <c r="S3830" s="12">
        <f t="shared" si="298"/>
        <v>41944.527627314819</v>
      </c>
      <c r="T3830" s="12">
        <f t="shared" si="299"/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7">
        <f t="shared" si="295"/>
        <v>100.2</v>
      </c>
      <c r="P3831" s="8">
        <f>(E3831/L3831)</f>
        <v>62.625</v>
      </c>
      <c r="Q3831" t="str">
        <f t="shared" si="296"/>
        <v>theater</v>
      </c>
      <c r="R3831" t="str">
        <f t="shared" si="297"/>
        <v>plays</v>
      </c>
      <c r="S3831" s="12">
        <f t="shared" si="298"/>
        <v>42593.865405092598</v>
      </c>
      <c r="T3831" s="12">
        <f t="shared" si="299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7">
        <f t="shared" si="295"/>
        <v>225</v>
      </c>
      <c r="P3832" s="8">
        <f>(E3832/L3832)</f>
        <v>75</v>
      </c>
      <c r="Q3832" t="str">
        <f t="shared" si="296"/>
        <v>theater</v>
      </c>
      <c r="R3832" t="str">
        <f t="shared" si="297"/>
        <v>plays</v>
      </c>
      <c r="S3832" s="12">
        <f t="shared" si="298"/>
        <v>42503.740868055553</v>
      </c>
      <c r="T3832" s="12">
        <f t="shared" si="299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7">
        <f t="shared" si="295"/>
        <v>106.02199999999999</v>
      </c>
      <c r="P3833" s="8">
        <f>(E3833/L3833)</f>
        <v>58.901111111111113</v>
      </c>
      <c r="Q3833" t="str">
        <f t="shared" si="296"/>
        <v>theater</v>
      </c>
      <c r="R3833" t="str">
        <f t="shared" si="297"/>
        <v>plays</v>
      </c>
      <c r="S3833" s="12">
        <f t="shared" si="298"/>
        <v>41927.848900462966</v>
      </c>
      <c r="T3833" s="12">
        <f t="shared" si="299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">
        <f t="shared" si="295"/>
        <v>104.66666666666666</v>
      </c>
      <c r="P3834" s="8">
        <f>(E3834/L3834)</f>
        <v>139.55555555555554</v>
      </c>
      <c r="Q3834" t="str">
        <f t="shared" si="296"/>
        <v>theater</v>
      </c>
      <c r="R3834" t="str">
        <f t="shared" si="297"/>
        <v>plays</v>
      </c>
      <c r="S3834" s="12">
        <f t="shared" si="298"/>
        <v>42375.114988425921</v>
      </c>
      <c r="T3834" s="12">
        <f t="shared" si="299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7">
        <f t="shared" si="295"/>
        <v>116.66666666666667</v>
      </c>
      <c r="P3835" s="8">
        <f>(E3835/L3835)</f>
        <v>70</v>
      </c>
      <c r="Q3835" t="str">
        <f t="shared" si="296"/>
        <v>theater</v>
      </c>
      <c r="R3835" t="str">
        <f t="shared" si="297"/>
        <v>plays</v>
      </c>
      <c r="S3835" s="12">
        <f t="shared" si="298"/>
        <v>41963.872361111105</v>
      </c>
      <c r="T3835" s="12">
        <f t="shared" si="299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7">
        <f t="shared" si="295"/>
        <v>109.03333333333333</v>
      </c>
      <c r="P3836" s="8">
        <f>(E3836/L3836)</f>
        <v>57.385964912280699</v>
      </c>
      <c r="Q3836" t="str">
        <f t="shared" si="296"/>
        <v>theater</v>
      </c>
      <c r="R3836" t="str">
        <f t="shared" si="297"/>
        <v>plays</v>
      </c>
      <c r="S3836" s="12">
        <f t="shared" si="298"/>
        <v>42143.445219907408</v>
      </c>
      <c r="T3836" s="12">
        <f t="shared" si="299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7">
        <f t="shared" si="295"/>
        <v>160</v>
      </c>
      <c r="P3837" s="8">
        <f>(E3837/L3837)</f>
        <v>40</v>
      </c>
      <c r="Q3837" t="str">
        <f t="shared" si="296"/>
        <v>theater</v>
      </c>
      <c r="R3837" t="str">
        <f t="shared" si="297"/>
        <v>plays</v>
      </c>
      <c r="S3837" s="12">
        <f t="shared" si="298"/>
        <v>42460.94222222222</v>
      </c>
      <c r="T3837" s="12">
        <f t="shared" si="299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7">
        <f t="shared" si="295"/>
        <v>112.5</v>
      </c>
      <c r="P3838" s="8">
        <f>(E3838/L3838)</f>
        <v>64.285714285714292</v>
      </c>
      <c r="Q3838" t="str">
        <f t="shared" si="296"/>
        <v>theater</v>
      </c>
      <c r="R3838" t="str">
        <f t="shared" si="297"/>
        <v>plays</v>
      </c>
      <c r="S3838" s="12">
        <f t="shared" si="298"/>
        <v>42553.926527777774</v>
      </c>
      <c r="T3838" s="12">
        <f t="shared" si="299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7">
        <f t="shared" si="295"/>
        <v>102.1</v>
      </c>
      <c r="P3839" s="8">
        <f>(E3839/L3839)</f>
        <v>120.11764705882354</v>
      </c>
      <c r="Q3839" t="str">
        <f t="shared" si="296"/>
        <v>theater</v>
      </c>
      <c r="R3839" t="str">
        <f t="shared" si="297"/>
        <v>plays</v>
      </c>
      <c r="S3839" s="12">
        <f t="shared" si="298"/>
        <v>42152.765717592592</v>
      </c>
      <c r="T3839" s="12">
        <f t="shared" si="299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7">
        <f t="shared" si="295"/>
        <v>100.824</v>
      </c>
      <c r="P3840" s="8">
        <f>(E3840/L3840)</f>
        <v>1008.24</v>
      </c>
      <c r="Q3840" t="str">
        <f t="shared" si="296"/>
        <v>theater</v>
      </c>
      <c r="R3840" t="str">
        <f t="shared" si="297"/>
        <v>plays</v>
      </c>
      <c r="S3840" s="12">
        <f t="shared" si="298"/>
        <v>42116.710752314815</v>
      </c>
      <c r="T3840" s="12">
        <f t="shared" si="299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7">
        <f t="shared" si="295"/>
        <v>101.25</v>
      </c>
      <c r="P3841" s="8">
        <f>(E3841/L3841)</f>
        <v>63.28125</v>
      </c>
      <c r="Q3841" t="str">
        <f t="shared" si="296"/>
        <v>theater</v>
      </c>
      <c r="R3841" t="str">
        <f t="shared" si="297"/>
        <v>plays</v>
      </c>
      <c r="S3841" s="12">
        <f t="shared" si="298"/>
        <v>42155.142638888887</v>
      </c>
      <c r="T3841" s="12">
        <f t="shared" si="299"/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7">
        <f t="shared" si="295"/>
        <v>6500</v>
      </c>
      <c r="P3842" s="8">
        <f>(E3842/L3842)</f>
        <v>21.666666666666668</v>
      </c>
      <c r="Q3842" t="str">
        <f t="shared" si="296"/>
        <v>theater</v>
      </c>
      <c r="R3842" t="str">
        <f t="shared" si="297"/>
        <v>plays</v>
      </c>
      <c r="S3842" s="12">
        <f t="shared" si="298"/>
        <v>42432.701724537037</v>
      </c>
      <c r="T3842" s="12">
        <f t="shared" si="299"/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7">
        <f t="shared" ref="O3843:O3906" si="300">((E3843/D3843)*100)</f>
        <v>8.7200000000000006</v>
      </c>
      <c r="P3843" s="8">
        <f>(E3843/L3843)</f>
        <v>25.647058823529413</v>
      </c>
      <c r="Q3843" t="str">
        <f t="shared" ref="Q3843:Q3906" si="301">LEFT(N3843,FIND("/",N3843)-1)</f>
        <v>theater</v>
      </c>
      <c r="R3843" t="str">
        <f t="shared" ref="R3843:R3906" si="302">RIGHT(N3843,LEN(N3843)-FIND("/",N3843))</f>
        <v>plays</v>
      </c>
      <c r="S3843" s="12">
        <f t="shared" ref="S3843:S3906" si="303">(((J3843/60)/60)/24)+DATE(1970,1,1)</f>
        <v>41780.785729166666</v>
      </c>
      <c r="T3843" s="12">
        <f t="shared" ref="T3843:T3906" si="304">(((I3843/60)/60)/24)+DATE(1970,1,1)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7">
        <f t="shared" si="300"/>
        <v>21.94</v>
      </c>
      <c r="P3844" s="8">
        <f>(E3844/L3844)</f>
        <v>47.695652173913047</v>
      </c>
      <c r="Q3844" t="str">
        <f t="shared" si="301"/>
        <v>theater</v>
      </c>
      <c r="R3844" t="str">
        <f t="shared" si="302"/>
        <v>plays</v>
      </c>
      <c r="S3844" s="12">
        <f t="shared" si="303"/>
        <v>41740.493657407409</v>
      </c>
      <c r="T3844" s="12">
        <f t="shared" si="304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7">
        <f t="shared" si="300"/>
        <v>21.3</v>
      </c>
      <c r="P3845" s="8">
        <f>(E3845/L3845)</f>
        <v>56.05263157894737</v>
      </c>
      <c r="Q3845" t="str">
        <f t="shared" si="301"/>
        <v>theater</v>
      </c>
      <c r="R3845" t="str">
        <f t="shared" si="302"/>
        <v>plays</v>
      </c>
      <c r="S3845" s="12">
        <f t="shared" si="303"/>
        <v>41766.072500000002</v>
      </c>
      <c r="T3845" s="12">
        <f t="shared" si="304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7">
        <f t="shared" si="300"/>
        <v>41.489795918367342</v>
      </c>
      <c r="P3846" s="8">
        <f>(E3846/L3846)</f>
        <v>81.319999999999993</v>
      </c>
      <c r="Q3846" t="str">
        <f t="shared" si="301"/>
        <v>theater</v>
      </c>
      <c r="R3846" t="str">
        <f t="shared" si="302"/>
        <v>plays</v>
      </c>
      <c r="S3846" s="12">
        <f t="shared" si="303"/>
        <v>41766.617291666669</v>
      </c>
      <c r="T3846" s="12">
        <f t="shared" si="304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7">
        <f t="shared" si="300"/>
        <v>2.105</v>
      </c>
      <c r="P3847" s="8">
        <f>(E3847/L3847)</f>
        <v>70.166666666666671</v>
      </c>
      <c r="Q3847" t="str">
        <f t="shared" si="301"/>
        <v>theater</v>
      </c>
      <c r="R3847" t="str">
        <f t="shared" si="302"/>
        <v>plays</v>
      </c>
      <c r="S3847" s="12">
        <f t="shared" si="303"/>
        <v>42248.627013888887</v>
      </c>
      <c r="T3847" s="12">
        <f t="shared" si="304"/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7">
        <f t="shared" si="300"/>
        <v>2.7</v>
      </c>
      <c r="P3848" s="8">
        <f>(E3848/L3848)</f>
        <v>23.625</v>
      </c>
      <c r="Q3848" t="str">
        <f t="shared" si="301"/>
        <v>theater</v>
      </c>
      <c r="R3848" t="str">
        <f t="shared" si="302"/>
        <v>plays</v>
      </c>
      <c r="S3848" s="12">
        <f t="shared" si="303"/>
        <v>41885.221550925926</v>
      </c>
      <c r="T3848" s="12">
        <f t="shared" si="304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7">
        <f t="shared" si="300"/>
        <v>16.161904761904761</v>
      </c>
      <c r="P3849" s="8">
        <f>(E3849/L3849)</f>
        <v>188.55555555555554</v>
      </c>
      <c r="Q3849" t="str">
        <f t="shared" si="301"/>
        <v>theater</v>
      </c>
      <c r="R3849" t="str">
        <f t="shared" si="302"/>
        <v>plays</v>
      </c>
      <c r="S3849" s="12">
        <f t="shared" si="303"/>
        <v>42159.224432870367</v>
      </c>
      <c r="T3849" s="12">
        <f t="shared" si="304"/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7">
        <f t="shared" si="300"/>
        <v>16.376923076923077</v>
      </c>
      <c r="P3850" s="8">
        <f>(E3850/L3850)</f>
        <v>49.511627906976742</v>
      </c>
      <c r="Q3850" t="str">
        <f t="shared" si="301"/>
        <v>theater</v>
      </c>
      <c r="R3850" t="str">
        <f t="shared" si="302"/>
        <v>plays</v>
      </c>
      <c r="S3850" s="12">
        <f t="shared" si="303"/>
        <v>42265.817002314812</v>
      </c>
      <c r="T3850" s="12">
        <f t="shared" si="304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7">
        <f t="shared" si="300"/>
        <v>7.043333333333333</v>
      </c>
      <c r="P3851" s="8">
        <f>(E3851/L3851)</f>
        <v>75.464285714285708</v>
      </c>
      <c r="Q3851" t="str">
        <f t="shared" si="301"/>
        <v>theater</v>
      </c>
      <c r="R3851" t="str">
        <f t="shared" si="302"/>
        <v>plays</v>
      </c>
      <c r="S3851" s="12">
        <f t="shared" si="303"/>
        <v>42136.767175925925</v>
      </c>
      <c r="T3851" s="12">
        <f t="shared" si="304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7">
        <f t="shared" si="300"/>
        <v>3.8</v>
      </c>
      <c r="P3852" s="8">
        <f>(E3852/L3852)</f>
        <v>9.5</v>
      </c>
      <c r="Q3852" t="str">
        <f t="shared" si="301"/>
        <v>theater</v>
      </c>
      <c r="R3852" t="str">
        <f t="shared" si="302"/>
        <v>plays</v>
      </c>
      <c r="S3852" s="12">
        <f t="shared" si="303"/>
        <v>41975.124340277776</v>
      </c>
      <c r="T3852" s="12">
        <f t="shared" si="304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7">
        <f t="shared" si="300"/>
        <v>34.08</v>
      </c>
      <c r="P3853" s="8">
        <f>(E3853/L3853)</f>
        <v>35.5</v>
      </c>
      <c r="Q3853" t="str">
        <f t="shared" si="301"/>
        <v>theater</v>
      </c>
      <c r="R3853" t="str">
        <f t="shared" si="302"/>
        <v>plays</v>
      </c>
      <c r="S3853" s="12">
        <f t="shared" si="303"/>
        <v>42172.439571759256</v>
      </c>
      <c r="T3853" s="12">
        <f t="shared" si="304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7">
        <f t="shared" si="300"/>
        <v>0.2</v>
      </c>
      <c r="P3854" s="8">
        <f>(E3854/L3854)</f>
        <v>10</v>
      </c>
      <c r="Q3854" t="str">
        <f t="shared" si="301"/>
        <v>theater</v>
      </c>
      <c r="R3854" t="str">
        <f t="shared" si="302"/>
        <v>plays</v>
      </c>
      <c r="S3854" s="12">
        <f t="shared" si="303"/>
        <v>42065.190694444449</v>
      </c>
      <c r="T3854" s="12">
        <f t="shared" si="304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7">
        <f t="shared" si="300"/>
        <v>2.5999999999999999E-2</v>
      </c>
      <c r="P3855" s="8">
        <f>(E3855/L3855)</f>
        <v>13</v>
      </c>
      <c r="Q3855" t="str">
        <f t="shared" si="301"/>
        <v>theater</v>
      </c>
      <c r="R3855" t="str">
        <f t="shared" si="302"/>
        <v>plays</v>
      </c>
      <c r="S3855" s="12">
        <f t="shared" si="303"/>
        <v>41848.84002314815</v>
      </c>
      <c r="T3855" s="12">
        <f t="shared" si="304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7">
        <f t="shared" si="300"/>
        <v>16.254545454545454</v>
      </c>
      <c r="P3856" s="8">
        <f>(E3856/L3856)</f>
        <v>89.4</v>
      </c>
      <c r="Q3856" t="str">
        <f t="shared" si="301"/>
        <v>theater</v>
      </c>
      <c r="R3856" t="str">
        <f t="shared" si="302"/>
        <v>plays</v>
      </c>
      <c r="S3856" s="12">
        <f t="shared" si="303"/>
        <v>42103.884930555556</v>
      </c>
      <c r="T3856" s="12">
        <f t="shared" si="304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7">
        <f t="shared" si="300"/>
        <v>2.5</v>
      </c>
      <c r="P3857" s="8">
        <f>(E3857/L3857)</f>
        <v>25</v>
      </c>
      <c r="Q3857" t="str">
        <f t="shared" si="301"/>
        <v>theater</v>
      </c>
      <c r="R3857" t="str">
        <f t="shared" si="302"/>
        <v>plays</v>
      </c>
      <c r="S3857" s="12">
        <f t="shared" si="303"/>
        <v>42059.970729166671</v>
      </c>
      <c r="T3857" s="12">
        <f t="shared" si="304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7">
        <f t="shared" si="300"/>
        <v>0.02</v>
      </c>
      <c r="P3858" s="8">
        <f>(E3858/L3858)</f>
        <v>1</v>
      </c>
      <c r="Q3858" t="str">
        <f t="shared" si="301"/>
        <v>theater</v>
      </c>
      <c r="R3858" t="str">
        <f t="shared" si="302"/>
        <v>plays</v>
      </c>
      <c r="S3858" s="12">
        <f t="shared" si="303"/>
        <v>42041.743090277778</v>
      </c>
      <c r="T3858" s="12">
        <f t="shared" si="304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7">
        <f t="shared" si="300"/>
        <v>5.2</v>
      </c>
      <c r="P3859" s="8">
        <f>(E3859/L3859)</f>
        <v>65</v>
      </c>
      <c r="Q3859" t="str">
        <f t="shared" si="301"/>
        <v>theater</v>
      </c>
      <c r="R3859" t="str">
        <f t="shared" si="302"/>
        <v>plays</v>
      </c>
      <c r="S3859" s="12">
        <f t="shared" si="303"/>
        <v>41829.73715277778</v>
      </c>
      <c r="T3859" s="12">
        <f t="shared" si="304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7">
        <f t="shared" si="300"/>
        <v>2</v>
      </c>
      <c r="P3860" s="8">
        <f>(E3860/L3860)</f>
        <v>10</v>
      </c>
      <c r="Q3860" t="str">
        <f t="shared" si="301"/>
        <v>theater</v>
      </c>
      <c r="R3860" t="str">
        <f t="shared" si="302"/>
        <v>plays</v>
      </c>
      <c r="S3860" s="12">
        <f t="shared" si="303"/>
        <v>42128.431064814817</v>
      </c>
      <c r="T3860" s="12">
        <f t="shared" si="304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7">
        <f t="shared" si="300"/>
        <v>0.04</v>
      </c>
      <c r="P3861" s="8">
        <f>(E3861/L3861)</f>
        <v>1</v>
      </c>
      <c r="Q3861" t="str">
        <f t="shared" si="301"/>
        <v>theater</v>
      </c>
      <c r="R3861" t="str">
        <f t="shared" si="302"/>
        <v>plays</v>
      </c>
      <c r="S3861" s="12">
        <f t="shared" si="303"/>
        <v>41789.893599537041</v>
      </c>
      <c r="T3861" s="12">
        <f t="shared" si="304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7">
        <f t="shared" si="300"/>
        <v>17.666666666666668</v>
      </c>
      <c r="P3862" s="8">
        <f>(E3862/L3862)</f>
        <v>81.538461538461533</v>
      </c>
      <c r="Q3862" t="str">
        <f t="shared" si="301"/>
        <v>theater</v>
      </c>
      <c r="R3862" t="str">
        <f t="shared" si="302"/>
        <v>plays</v>
      </c>
      <c r="S3862" s="12">
        <f t="shared" si="303"/>
        <v>41833.660995370366</v>
      </c>
      <c r="T3862" s="12">
        <f t="shared" si="304"/>
        <v>41863.660995370366</v>
      </c>
    </row>
    <row r="3863" spans="1:20" ht="15.75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7">
        <f t="shared" si="300"/>
        <v>5</v>
      </c>
      <c r="P3863" s="8">
        <f>(E3863/L3863)</f>
        <v>100</v>
      </c>
      <c r="Q3863" t="str">
        <f t="shared" si="301"/>
        <v>theater</v>
      </c>
      <c r="R3863" t="str">
        <f t="shared" si="302"/>
        <v>plays</v>
      </c>
      <c r="S3863" s="12">
        <f t="shared" si="303"/>
        <v>41914.590011574073</v>
      </c>
      <c r="T3863" s="12">
        <f t="shared" si="304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7">
        <f t="shared" si="300"/>
        <v>1.3333333333333334E-2</v>
      </c>
      <c r="P3864" s="8">
        <f>(E3864/L3864)</f>
        <v>1</v>
      </c>
      <c r="Q3864" t="str">
        <f t="shared" si="301"/>
        <v>theater</v>
      </c>
      <c r="R3864" t="str">
        <f t="shared" si="302"/>
        <v>plays</v>
      </c>
      <c r="S3864" s="12">
        <f t="shared" si="303"/>
        <v>42611.261064814811</v>
      </c>
      <c r="T3864" s="12">
        <f t="shared" si="304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7">
        <f t="shared" si="300"/>
        <v>0</v>
      </c>
      <c r="P3865" s="8" t="e">
        <f>(E3865/L3865)</f>
        <v>#DIV/0!</v>
      </c>
      <c r="Q3865" t="str">
        <f t="shared" si="301"/>
        <v>theater</v>
      </c>
      <c r="R3865" t="str">
        <f t="shared" si="302"/>
        <v>plays</v>
      </c>
      <c r="S3865" s="12">
        <f t="shared" si="303"/>
        <v>42253.633159722223</v>
      </c>
      <c r="T3865" s="12">
        <f t="shared" si="304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7">
        <f t="shared" si="300"/>
        <v>1.2</v>
      </c>
      <c r="P3866" s="8">
        <f>(E3866/L3866)</f>
        <v>20</v>
      </c>
      <c r="Q3866" t="str">
        <f t="shared" si="301"/>
        <v>theater</v>
      </c>
      <c r="R3866" t="str">
        <f t="shared" si="302"/>
        <v>plays</v>
      </c>
      <c r="S3866" s="12">
        <f t="shared" si="303"/>
        <v>42295.891828703709</v>
      </c>
      <c r="T3866" s="12">
        <f t="shared" si="304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7">
        <f t="shared" si="300"/>
        <v>26.937422295897225</v>
      </c>
      <c r="P3867" s="8">
        <f>(E3867/L3867)</f>
        <v>46.428571428571431</v>
      </c>
      <c r="Q3867" t="str">
        <f t="shared" si="301"/>
        <v>theater</v>
      </c>
      <c r="R3867" t="str">
        <f t="shared" si="302"/>
        <v>plays</v>
      </c>
      <c r="S3867" s="12">
        <f t="shared" si="303"/>
        <v>41841.651597222226</v>
      </c>
      <c r="T3867" s="12">
        <f t="shared" si="304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7">
        <f t="shared" si="300"/>
        <v>0.54999999999999993</v>
      </c>
      <c r="P3868" s="8">
        <f>(E3868/L3868)</f>
        <v>5.5</v>
      </c>
      <c r="Q3868" t="str">
        <f t="shared" si="301"/>
        <v>theater</v>
      </c>
      <c r="R3868" t="str">
        <f t="shared" si="302"/>
        <v>plays</v>
      </c>
      <c r="S3868" s="12">
        <f t="shared" si="303"/>
        <v>42402.947002314817</v>
      </c>
      <c r="T3868" s="12">
        <f t="shared" si="304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7">
        <f t="shared" si="300"/>
        <v>12.55</v>
      </c>
      <c r="P3869" s="8">
        <f>(E3869/L3869)</f>
        <v>50.2</v>
      </c>
      <c r="Q3869" t="str">
        <f t="shared" si="301"/>
        <v>theater</v>
      </c>
      <c r="R3869" t="str">
        <f t="shared" si="302"/>
        <v>plays</v>
      </c>
      <c r="S3869" s="12">
        <f t="shared" si="303"/>
        <v>42509.814108796301</v>
      </c>
      <c r="T3869" s="12">
        <f t="shared" si="304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7">
        <f t="shared" si="300"/>
        <v>0.2</v>
      </c>
      <c r="P3870" s="8">
        <f>(E3870/L3870)</f>
        <v>10</v>
      </c>
      <c r="Q3870" t="str">
        <f t="shared" si="301"/>
        <v>theater</v>
      </c>
      <c r="R3870" t="str">
        <f t="shared" si="302"/>
        <v>musical</v>
      </c>
      <c r="S3870" s="12">
        <f t="shared" si="303"/>
        <v>41865.659780092588</v>
      </c>
      <c r="T3870" s="12">
        <f t="shared" si="304"/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7">
        <f t="shared" si="300"/>
        <v>3.4474868431088401</v>
      </c>
      <c r="P3871" s="8">
        <f>(E3871/L3871)</f>
        <v>30.133333333333333</v>
      </c>
      <c r="Q3871" t="str">
        <f t="shared" si="301"/>
        <v>theater</v>
      </c>
      <c r="R3871" t="str">
        <f t="shared" si="302"/>
        <v>musical</v>
      </c>
      <c r="S3871" s="12">
        <f t="shared" si="303"/>
        <v>42047.724444444444</v>
      </c>
      <c r="T3871" s="12">
        <f t="shared" si="304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7">
        <f t="shared" si="300"/>
        <v>15</v>
      </c>
      <c r="P3872" s="8">
        <f>(E3872/L3872)</f>
        <v>150</v>
      </c>
      <c r="Q3872" t="str">
        <f t="shared" si="301"/>
        <v>theater</v>
      </c>
      <c r="R3872" t="str">
        <f t="shared" si="302"/>
        <v>musical</v>
      </c>
      <c r="S3872" s="12">
        <f t="shared" si="303"/>
        <v>41793.17219907407</v>
      </c>
      <c r="T3872" s="12">
        <f t="shared" si="304"/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7">
        <f t="shared" si="300"/>
        <v>2.666666666666667</v>
      </c>
      <c r="P3873" s="8">
        <f>(E3873/L3873)</f>
        <v>13.333333333333334</v>
      </c>
      <c r="Q3873" t="str">
        <f t="shared" si="301"/>
        <v>theater</v>
      </c>
      <c r="R3873" t="str">
        <f t="shared" si="302"/>
        <v>musical</v>
      </c>
      <c r="S3873" s="12">
        <f t="shared" si="303"/>
        <v>42763.780671296292</v>
      </c>
      <c r="T3873" s="12">
        <f t="shared" si="304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7">
        <f t="shared" si="300"/>
        <v>0</v>
      </c>
      <c r="P3874" s="8" t="e">
        <f>(E3874/L3874)</f>
        <v>#DIV/0!</v>
      </c>
      <c r="Q3874" t="str">
        <f t="shared" si="301"/>
        <v>theater</v>
      </c>
      <c r="R3874" t="str">
        <f t="shared" si="302"/>
        <v>musical</v>
      </c>
      <c r="S3874" s="12">
        <f t="shared" si="303"/>
        <v>42180.145787037036</v>
      </c>
      <c r="T3874" s="12">
        <f t="shared" si="304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7">
        <f t="shared" si="300"/>
        <v>0</v>
      </c>
      <c r="P3875" s="8" t="e">
        <f>(E3875/L3875)</f>
        <v>#DIV/0!</v>
      </c>
      <c r="Q3875" t="str">
        <f t="shared" si="301"/>
        <v>theater</v>
      </c>
      <c r="R3875" t="str">
        <f t="shared" si="302"/>
        <v>musical</v>
      </c>
      <c r="S3875" s="12">
        <f t="shared" si="303"/>
        <v>42255.696006944447</v>
      </c>
      <c r="T3875" s="12">
        <f t="shared" si="304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7">
        <f t="shared" si="300"/>
        <v>0</v>
      </c>
      <c r="P3876" s="8" t="e">
        <f>(E3876/L3876)</f>
        <v>#DIV/0!</v>
      </c>
      <c r="Q3876" t="str">
        <f t="shared" si="301"/>
        <v>theater</v>
      </c>
      <c r="R3876" t="str">
        <f t="shared" si="302"/>
        <v>musical</v>
      </c>
      <c r="S3876" s="12">
        <f t="shared" si="303"/>
        <v>42007.016458333332</v>
      </c>
      <c r="T3876" s="12">
        <f t="shared" si="304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7">
        <f t="shared" si="300"/>
        <v>0</v>
      </c>
      <c r="P3877" s="8" t="e">
        <f>(E3877/L3877)</f>
        <v>#DIV/0!</v>
      </c>
      <c r="Q3877" t="str">
        <f t="shared" si="301"/>
        <v>theater</v>
      </c>
      <c r="R3877" t="str">
        <f t="shared" si="302"/>
        <v>musical</v>
      </c>
      <c r="S3877" s="12">
        <f t="shared" si="303"/>
        <v>42615.346817129626</v>
      </c>
      <c r="T3877" s="12">
        <f t="shared" si="304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7">
        <f t="shared" si="300"/>
        <v>52.794871794871788</v>
      </c>
      <c r="P3878" s="8">
        <f>(E3878/L3878)</f>
        <v>44.760869565217391</v>
      </c>
      <c r="Q3878" t="str">
        <f t="shared" si="301"/>
        <v>theater</v>
      </c>
      <c r="R3878" t="str">
        <f t="shared" si="302"/>
        <v>musical</v>
      </c>
      <c r="S3878" s="12">
        <f t="shared" si="303"/>
        <v>42372.624166666668</v>
      </c>
      <c r="T3878" s="12">
        <f t="shared" si="304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7">
        <f t="shared" si="300"/>
        <v>4.9639999999999995</v>
      </c>
      <c r="P3879" s="8">
        <f>(E3879/L3879)</f>
        <v>88.642857142857139</v>
      </c>
      <c r="Q3879" t="str">
        <f t="shared" si="301"/>
        <v>theater</v>
      </c>
      <c r="R3879" t="str">
        <f t="shared" si="302"/>
        <v>musical</v>
      </c>
      <c r="S3879" s="12">
        <f t="shared" si="303"/>
        <v>42682.67768518519</v>
      </c>
      <c r="T3879" s="12">
        <f t="shared" si="304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7">
        <f t="shared" si="300"/>
        <v>5.5555555555555552E-2</v>
      </c>
      <c r="P3880" s="8">
        <f>(E3880/L3880)</f>
        <v>10</v>
      </c>
      <c r="Q3880" t="str">
        <f t="shared" si="301"/>
        <v>theater</v>
      </c>
      <c r="R3880" t="str">
        <f t="shared" si="302"/>
        <v>musical</v>
      </c>
      <c r="S3880" s="12">
        <f t="shared" si="303"/>
        <v>42154.818819444445</v>
      </c>
      <c r="T3880" s="12">
        <f t="shared" si="304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7">
        <f t="shared" si="300"/>
        <v>0</v>
      </c>
      <c r="P3881" s="8" t="e">
        <f>(E3881/L3881)</f>
        <v>#DIV/0!</v>
      </c>
      <c r="Q3881" t="str">
        <f t="shared" si="301"/>
        <v>theater</v>
      </c>
      <c r="R3881" t="str">
        <f t="shared" si="302"/>
        <v>musical</v>
      </c>
      <c r="S3881" s="12">
        <f t="shared" si="303"/>
        <v>41999.861064814817</v>
      </c>
      <c r="T3881" s="12">
        <f t="shared" si="304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7">
        <f t="shared" si="300"/>
        <v>13.066666666666665</v>
      </c>
      <c r="P3882" s="8">
        <f>(E3882/L3882)</f>
        <v>57.647058823529413</v>
      </c>
      <c r="Q3882" t="str">
        <f t="shared" si="301"/>
        <v>theater</v>
      </c>
      <c r="R3882" t="str">
        <f t="shared" si="302"/>
        <v>musical</v>
      </c>
      <c r="S3882" s="12">
        <f t="shared" si="303"/>
        <v>41815.815046296295</v>
      </c>
      <c r="T3882" s="12">
        <f t="shared" si="304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7">
        <f t="shared" si="300"/>
        <v>5</v>
      </c>
      <c r="P3883" s="8">
        <f>(E3883/L3883)</f>
        <v>25</v>
      </c>
      <c r="Q3883" t="str">
        <f t="shared" si="301"/>
        <v>theater</v>
      </c>
      <c r="R3883" t="str">
        <f t="shared" si="302"/>
        <v>musical</v>
      </c>
      <c r="S3883" s="12">
        <f t="shared" si="303"/>
        <v>42756.018506944441</v>
      </c>
      <c r="T3883" s="12">
        <f t="shared" si="304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7">
        <f t="shared" si="300"/>
        <v>0</v>
      </c>
      <c r="P3884" s="8" t="e">
        <f>(E3884/L3884)</f>
        <v>#DIV/0!</v>
      </c>
      <c r="Q3884" t="str">
        <f t="shared" si="301"/>
        <v>theater</v>
      </c>
      <c r="R3884" t="str">
        <f t="shared" si="302"/>
        <v>musical</v>
      </c>
      <c r="S3884" s="12">
        <f t="shared" si="303"/>
        <v>42373.983449074076</v>
      </c>
      <c r="T3884" s="12">
        <f t="shared" si="304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7">
        <f t="shared" si="300"/>
        <v>0</v>
      </c>
      <c r="P3885" s="8" t="e">
        <f>(E3885/L3885)</f>
        <v>#DIV/0!</v>
      </c>
      <c r="Q3885" t="str">
        <f t="shared" si="301"/>
        <v>theater</v>
      </c>
      <c r="R3885" t="str">
        <f t="shared" si="302"/>
        <v>musical</v>
      </c>
      <c r="S3885" s="12">
        <f t="shared" si="303"/>
        <v>41854.602650462963</v>
      </c>
      <c r="T3885" s="12">
        <f t="shared" si="304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7">
        <f t="shared" si="300"/>
        <v>0</v>
      </c>
      <c r="P3886" s="8" t="e">
        <f>(E3886/L3886)</f>
        <v>#DIV/0!</v>
      </c>
      <c r="Q3886" t="str">
        <f t="shared" si="301"/>
        <v>theater</v>
      </c>
      <c r="R3886" t="str">
        <f t="shared" si="302"/>
        <v>musical</v>
      </c>
      <c r="S3886" s="12">
        <f t="shared" si="303"/>
        <v>42065.791574074072</v>
      </c>
      <c r="T3886" s="12">
        <f t="shared" si="304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7">
        <f t="shared" si="300"/>
        <v>0</v>
      </c>
      <c r="P3887" s="8" t="e">
        <f>(E3887/L3887)</f>
        <v>#DIV/0!</v>
      </c>
      <c r="Q3887" t="str">
        <f t="shared" si="301"/>
        <v>theater</v>
      </c>
      <c r="R3887" t="str">
        <f t="shared" si="302"/>
        <v>musical</v>
      </c>
      <c r="S3887" s="12">
        <f t="shared" si="303"/>
        <v>42469.951284722221</v>
      </c>
      <c r="T3887" s="12">
        <f t="shared" si="304"/>
        <v>42499.951284722221</v>
      </c>
    </row>
    <row r="3888" spans="1:20" ht="15.75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7">
        <f t="shared" si="300"/>
        <v>0</v>
      </c>
      <c r="P3888" s="8" t="e">
        <f>(E3888/L3888)</f>
        <v>#DIV/0!</v>
      </c>
      <c r="Q3888" t="str">
        <f t="shared" si="301"/>
        <v>theater</v>
      </c>
      <c r="R3888" t="str">
        <f t="shared" si="302"/>
        <v>musical</v>
      </c>
      <c r="S3888" s="12">
        <f t="shared" si="303"/>
        <v>41954.228032407409</v>
      </c>
      <c r="T3888" s="12">
        <f t="shared" si="304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7">
        <f t="shared" si="300"/>
        <v>1.7500000000000002</v>
      </c>
      <c r="P3889" s="8">
        <f>(E3889/L3889)</f>
        <v>17.5</v>
      </c>
      <c r="Q3889" t="str">
        <f t="shared" si="301"/>
        <v>theater</v>
      </c>
      <c r="R3889" t="str">
        <f t="shared" si="302"/>
        <v>musical</v>
      </c>
      <c r="S3889" s="12">
        <f t="shared" si="303"/>
        <v>42079.857974537037</v>
      </c>
      <c r="T3889" s="12">
        <f t="shared" si="304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7">
        <f t="shared" si="300"/>
        <v>27.1</v>
      </c>
      <c r="P3890" s="8">
        <f>(E3890/L3890)</f>
        <v>38.714285714285715</v>
      </c>
      <c r="Q3890" t="str">
        <f t="shared" si="301"/>
        <v>theater</v>
      </c>
      <c r="R3890" t="str">
        <f t="shared" si="302"/>
        <v>plays</v>
      </c>
      <c r="S3890" s="12">
        <f t="shared" si="303"/>
        <v>42762.545810185184</v>
      </c>
      <c r="T3890" s="12">
        <f t="shared" si="304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7">
        <f t="shared" si="300"/>
        <v>1.4749999999999999</v>
      </c>
      <c r="P3891" s="8">
        <f>(E3891/L3891)</f>
        <v>13.111111111111111</v>
      </c>
      <c r="Q3891" t="str">
        <f t="shared" si="301"/>
        <v>theater</v>
      </c>
      <c r="R3891" t="str">
        <f t="shared" si="302"/>
        <v>plays</v>
      </c>
      <c r="S3891" s="12">
        <f t="shared" si="303"/>
        <v>41977.004976851851</v>
      </c>
      <c r="T3891" s="12">
        <f t="shared" si="304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7">
        <f t="shared" si="300"/>
        <v>16.826666666666668</v>
      </c>
      <c r="P3892" s="8">
        <f>(E3892/L3892)</f>
        <v>315.5</v>
      </c>
      <c r="Q3892" t="str">
        <f t="shared" si="301"/>
        <v>theater</v>
      </c>
      <c r="R3892" t="str">
        <f t="shared" si="302"/>
        <v>plays</v>
      </c>
      <c r="S3892" s="12">
        <f t="shared" si="303"/>
        <v>42171.758611111116</v>
      </c>
      <c r="T3892" s="12">
        <f t="shared" si="304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7">
        <f t="shared" si="300"/>
        <v>32.5</v>
      </c>
      <c r="P3893" s="8">
        <f>(E3893/L3893)</f>
        <v>37.142857142857146</v>
      </c>
      <c r="Q3893" t="str">
        <f t="shared" si="301"/>
        <v>theater</v>
      </c>
      <c r="R3893" t="str">
        <f t="shared" si="302"/>
        <v>plays</v>
      </c>
      <c r="S3893" s="12">
        <f t="shared" si="303"/>
        <v>42056.1324537037</v>
      </c>
      <c r="T3893" s="12">
        <f t="shared" si="304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7">
        <f t="shared" si="300"/>
        <v>0</v>
      </c>
      <c r="P3894" s="8" t="e">
        <f>(E3894/L3894)</f>
        <v>#DIV/0!</v>
      </c>
      <c r="Q3894" t="str">
        <f t="shared" si="301"/>
        <v>theater</v>
      </c>
      <c r="R3894" t="str">
        <f t="shared" si="302"/>
        <v>plays</v>
      </c>
      <c r="S3894" s="12">
        <f t="shared" si="303"/>
        <v>41867.652280092596</v>
      </c>
      <c r="T3894" s="12">
        <f t="shared" si="304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7">
        <f t="shared" si="300"/>
        <v>21.55</v>
      </c>
      <c r="P3895" s="8">
        <f>(E3895/L3895)</f>
        <v>128.27380952380952</v>
      </c>
      <c r="Q3895" t="str">
        <f t="shared" si="301"/>
        <v>theater</v>
      </c>
      <c r="R3895" t="str">
        <f t="shared" si="302"/>
        <v>plays</v>
      </c>
      <c r="S3895" s="12">
        <f t="shared" si="303"/>
        <v>41779.657870370371</v>
      </c>
      <c r="T3895" s="12">
        <f t="shared" si="304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7">
        <f t="shared" si="300"/>
        <v>3.4666666666666663</v>
      </c>
      <c r="P3896" s="8">
        <f>(E3896/L3896)</f>
        <v>47.272727272727273</v>
      </c>
      <c r="Q3896" t="str">
        <f t="shared" si="301"/>
        <v>theater</v>
      </c>
      <c r="R3896" t="str">
        <f t="shared" si="302"/>
        <v>plays</v>
      </c>
      <c r="S3896" s="12">
        <f t="shared" si="303"/>
        <v>42679.958472222221</v>
      </c>
      <c r="T3896" s="12">
        <f t="shared" si="304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7">
        <f t="shared" si="300"/>
        <v>5</v>
      </c>
      <c r="P3897" s="8">
        <f>(E3897/L3897)</f>
        <v>50</v>
      </c>
      <c r="Q3897" t="str">
        <f t="shared" si="301"/>
        <v>theater</v>
      </c>
      <c r="R3897" t="str">
        <f t="shared" si="302"/>
        <v>plays</v>
      </c>
      <c r="S3897" s="12">
        <f t="shared" si="303"/>
        <v>42032.250208333338</v>
      </c>
      <c r="T3897" s="12">
        <f t="shared" si="304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7">
        <f t="shared" si="300"/>
        <v>10.625</v>
      </c>
      <c r="P3898" s="8">
        <f>(E3898/L3898)</f>
        <v>42.5</v>
      </c>
      <c r="Q3898" t="str">
        <f t="shared" si="301"/>
        <v>theater</v>
      </c>
      <c r="R3898" t="str">
        <f t="shared" si="302"/>
        <v>plays</v>
      </c>
      <c r="S3898" s="12">
        <f t="shared" si="303"/>
        <v>41793.191875000004</v>
      </c>
      <c r="T3898" s="12">
        <f t="shared" si="304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7">
        <f t="shared" si="300"/>
        <v>17.599999999999998</v>
      </c>
      <c r="P3899" s="8">
        <f>(E3899/L3899)</f>
        <v>44</v>
      </c>
      <c r="Q3899" t="str">
        <f t="shared" si="301"/>
        <v>theater</v>
      </c>
      <c r="R3899" t="str">
        <f t="shared" si="302"/>
        <v>plays</v>
      </c>
      <c r="S3899" s="12">
        <f t="shared" si="303"/>
        <v>41982.87364583333</v>
      </c>
      <c r="T3899" s="12">
        <f t="shared" si="304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7">
        <f t="shared" si="300"/>
        <v>32.56</v>
      </c>
      <c r="P3900" s="8">
        <f>(E3900/L3900)</f>
        <v>50.875</v>
      </c>
      <c r="Q3900" t="str">
        <f t="shared" si="301"/>
        <v>theater</v>
      </c>
      <c r="R3900" t="str">
        <f t="shared" si="302"/>
        <v>plays</v>
      </c>
      <c r="S3900" s="12">
        <f t="shared" si="303"/>
        <v>42193.482291666667</v>
      </c>
      <c r="T3900" s="12">
        <f t="shared" si="304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7">
        <f t="shared" si="300"/>
        <v>1.25</v>
      </c>
      <c r="P3901" s="8">
        <f>(E3901/L3901)</f>
        <v>62.5</v>
      </c>
      <c r="Q3901" t="str">
        <f t="shared" si="301"/>
        <v>theater</v>
      </c>
      <c r="R3901" t="str">
        <f t="shared" si="302"/>
        <v>plays</v>
      </c>
      <c r="S3901" s="12">
        <f t="shared" si="303"/>
        <v>41843.775011574071</v>
      </c>
      <c r="T3901" s="12">
        <f t="shared" si="304"/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7">
        <f t="shared" si="300"/>
        <v>5.4</v>
      </c>
      <c r="P3902" s="8">
        <f>(E3902/L3902)</f>
        <v>27</v>
      </c>
      <c r="Q3902" t="str">
        <f t="shared" si="301"/>
        <v>theater</v>
      </c>
      <c r="R3902" t="str">
        <f t="shared" si="302"/>
        <v>plays</v>
      </c>
      <c r="S3902" s="12">
        <f t="shared" si="303"/>
        <v>42136.092488425929</v>
      </c>
      <c r="T3902" s="12">
        <f t="shared" si="304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7">
        <f t="shared" si="300"/>
        <v>0.83333333333333337</v>
      </c>
      <c r="P3903" s="8">
        <f>(E3903/L3903)</f>
        <v>25</v>
      </c>
      <c r="Q3903" t="str">
        <f t="shared" si="301"/>
        <v>theater</v>
      </c>
      <c r="R3903" t="str">
        <f t="shared" si="302"/>
        <v>plays</v>
      </c>
      <c r="S3903" s="12">
        <f t="shared" si="303"/>
        <v>42317.826377314821</v>
      </c>
      <c r="T3903" s="12">
        <f t="shared" si="304"/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7">
        <f t="shared" si="300"/>
        <v>48.833333333333336</v>
      </c>
      <c r="P3904" s="8">
        <f>(E3904/L3904)</f>
        <v>47.258064516129032</v>
      </c>
      <c r="Q3904" t="str">
        <f t="shared" si="301"/>
        <v>theater</v>
      </c>
      <c r="R3904" t="str">
        <f t="shared" si="302"/>
        <v>plays</v>
      </c>
      <c r="S3904" s="12">
        <f t="shared" si="303"/>
        <v>42663.468078703707</v>
      </c>
      <c r="T3904" s="12">
        <f t="shared" si="304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7">
        <f t="shared" si="300"/>
        <v>0</v>
      </c>
      <c r="P3905" s="8" t="e">
        <f>(E3905/L3905)</f>
        <v>#DIV/0!</v>
      </c>
      <c r="Q3905" t="str">
        <f t="shared" si="301"/>
        <v>theater</v>
      </c>
      <c r="R3905" t="str">
        <f t="shared" si="302"/>
        <v>plays</v>
      </c>
      <c r="S3905" s="12">
        <f t="shared" si="303"/>
        <v>42186.01116898148</v>
      </c>
      <c r="T3905" s="12">
        <f t="shared" si="304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7">
        <f t="shared" si="300"/>
        <v>0.03</v>
      </c>
      <c r="P3906" s="8">
        <f>(E3906/L3906)</f>
        <v>1.5</v>
      </c>
      <c r="Q3906" t="str">
        <f t="shared" si="301"/>
        <v>theater</v>
      </c>
      <c r="R3906" t="str">
        <f t="shared" si="302"/>
        <v>plays</v>
      </c>
      <c r="S3906" s="12">
        <f t="shared" si="303"/>
        <v>42095.229166666672</v>
      </c>
      <c r="T3906" s="12">
        <f t="shared" si="304"/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7">
        <f t="shared" ref="O3907:O3970" si="305">((E3907/D3907)*100)</f>
        <v>11.533333333333333</v>
      </c>
      <c r="P3907" s="8">
        <f>(E3907/L3907)</f>
        <v>24.714285714285715</v>
      </c>
      <c r="Q3907" t="str">
        <f t="shared" ref="Q3907:Q3970" si="306">LEFT(N3907,FIND("/",N3907)-1)</f>
        <v>theater</v>
      </c>
      <c r="R3907" t="str">
        <f t="shared" ref="R3907:R3970" si="307">RIGHT(N3907,LEN(N3907)-FIND("/",N3907))</f>
        <v>plays</v>
      </c>
      <c r="S3907" s="12">
        <f t="shared" ref="S3907:S3970" si="308">(((J3907/60)/60)/24)+DATE(1970,1,1)</f>
        <v>42124.623877314814</v>
      </c>
      <c r="T3907" s="12">
        <f t="shared" ref="T3907:T3970" si="309">(((I3907/60)/60)/24)+DATE(1970,1,1)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7">
        <f t="shared" si="305"/>
        <v>67.333333333333329</v>
      </c>
      <c r="P3908" s="8">
        <f>(E3908/L3908)</f>
        <v>63.125</v>
      </c>
      <c r="Q3908" t="str">
        <f t="shared" si="306"/>
        <v>theater</v>
      </c>
      <c r="R3908" t="str">
        <f t="shared" si="307"/>
        <v>plays</v>
      </c>
      <c r="S3908" s="12">
        <f t="shared" si="308"/>
        <v>42143.917743055557</v>
      </c>
      <c r="T3908" s="12">
        <f t="shared" si="309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7">
        <f t="shared" si="305"/>
        <v>15.299999999999999</v>
      </c>
      <c r="P3909" s="8">
        <f>(E3909/L3909)</f>
        <v>38.25</v>
      </c>
      <c r="Q3909" t="str">
        <f t="shared" si="306"/>
        <v>theater</v>
      </c>
      <c r="R3909" t="str">
        <f t="shared" si="307"/>
        <v>plays</v>
      </c>
      <c r="S3909" s="12">
        <f t="shared" si="308"/>
        <v>41906.819513888891</v>
      </c>
      <c r="T3909" s="12">
        <f t="shared" si="309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7">
        <f t="shared" si="305"/>
        <v>8.6666666666666679</v>
      </c>
      <c r="P3910" s="8">
        <f>(E3910/L3910)</f>
        <v>16.25</v>
      </c>
      <c r="Q3910" t="str">
        <f t="shared" si="306"/>
        <v>theater</v>
      </c>
      <c r="R3910" t="str">
        <f t="shared" si="307"/>
        <v>plays</v>
      </c>
      <c r="S3910" s="12">
        <f t="shared" si="308"/>
        <v>41834.135370370372</v>
      </c>
      <c r="T3910" s="12">
        <f t="shared" si="309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7">
        <f t="shared" si="305"/>
        <v>0.22499999999999998</v>
      </c>
      <c r="P3911" s="8">
        <f>(E3911/L3911)</f>
        <v>33.75</v>
      </c>
      <c r="Q3911" t="str">
        <f t="shared" si="306"/>
        <v>theater</v>
      </c>
      <c r="R3911" t="str">
        <f t="shared" si="307"/>
        <v>plays</v>
      </c>
      <c r="S3911" s="12">
        <f t="shared" si="308"/>
        <v>41863.359282407408</v>
      </c>
      <c r="T3911" s="12">
        <f t="shared" si="309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7">
        <f t="shared" si="305"/>
        <v>3.0833333333333335</v>
      </c>
      <c r="P3912" s="8">
        <f>(E3912/L3912)</f>
        <v>61.666666666666664</v>
      </c>
      <c r="Q3912" t="str">
        <f t="shared" si="306"/>
        <v>theater</v>
      </c>
      <c r="R3912" t="str">
        <f t="shared" si="307"/>
        <v>plays</v>
      </c>
      <c r="S3912" s="12">
        <f t="shared" si="308"/>
        <v>42224.756909722222</v>
      </c>
      <c r="T3912" s="12">
        <f t="shared" si="309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7">
        <f t="shared" si="305"/>
        <v>37.412500000000001</v>
      </c>
      <c r="P3913" s="8">
        <f>(E3913/L3913)</f>
        <v>83.138888888888886</v>
      </c>
      <c r="Q3913" t="str">
        <f t="shared" si="306"/>
        <v>theater</v>
      </c>
      <c r="R3913" t="str">
        <f t="shared" si="307"/>
        <v>plays</v>
      </c>
      <c r="S3913" s="12">
        <f t="shared" si="308"/>
        <v>41939.8122337963</v>
      </c>
      <c r="T3913" s="12">
        <f t="shared" si="309"/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7">
        <f t="shared" si="305"/>
        <v>6.6666666666666671E-3</v>
      </c>
      <c r="P3914" s="8">
        <f>(E3914/L3914)</f>
        <v>1</v>
      </c>
      <c r="Q3914" t="str">
        <f t="shared" si="306"/>
        <v>theater</v>
      </c>
      <c r="R3914" t="str">
        <f t="shared" si="307"/>
        <v>plays</v>
      </c>
      <c r="S3914" s="12">
        <f t="shared" si="308"/>
        <v>42059.270023148143</v>
      </c>
      <c r="T3914" s="12">
        <f t="shared" si="309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7">
        <f t="shared" si="305"/>
        <v>10</v>
      </c>
      <c r="P3915" s="8">
        <f>(E3915/L3915)</f>
        <v>142.85714285714286</v>
      </c>
      <c r="Q3915" t="str">
        <f t="shared" si="306"/>
        <v>theater</v>
      </c>
      <c r="R3915" t="str">
        <f t="shared" si="307"/>
        <v>plays</v>
      </c>
      <c r="S3915" s="12">
        <f t="shared" si="308"/>
        <v>42308.211215277777</v>
      </c>
      <c r="T3915" s="12">
        <f t="shared" si="309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7">
        <f t="shared" si="305"/>
        <v>36.36</v>
      </c>
      <c r="P3916" s="8">
        <f>(E3916/L3916)</f>
        <v>33.666666666666664</v>
      </c>
      <c r="Q3916" t="str">
        <f t="shared" si="306"/>
        <v>theater</v>
      </c>
      <c r="R3916" t="str">
        <f t="shared" si="307"/>
        <v>plays</v>
      </c>
      <c r="S3916" s="12">
        <f t="shared" si="308"/>
        <v>42114.818935185183</v>
      </c>
      <c r="T3916" s="12">
        <f t="shared" si="309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7">
        <f t="shared" si="305"/>
        <v>0.33333333333333337</v>
      </c>
      <c r="P3917" s="8">
        <f>(E3917/L3917)</f>
        <v>5</v>
      </c>
      <c r="Q3917" t="str">
        <f t="shared" si="306"/>
        <v>theater</v>
      </c>
      <c r="R3917" t="str">
        <f t="shared" si="307"/>
        <v>plays</v>
      </c>
      <c r="S3917" s="12">
        <f t="shared" si="308"/>
        <v>42492.98505787037</v>
      </c>
      <c r="T3917" s="12">
        <f t="shared" si="309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7">
        <f t="shared" si="305"/>
        <v>0</v>
      </c>
      <c r="P3918" s="8" t="e">
        <f>(E3918/L3918)</f>
        <v>#DIV/0!</v>
      </c>
      <c r="Q3918" t="str">
        <f t="shared" si="306"/>
        <v>theater</v>
      </c>
      <c r="R3918" t="str">
        <f t="shared" si="307"/>
        <v>plays</v>
      </c>
      <c r="S3918" s="12">
        <f t="shared" si="308"/>
        <v>42494.471666666665</v>
      </c>
      <c r="T3918" s="12">
        <f t="shared" si="309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7">
        <f t="shared" si="305"/>
        <v>0.2857142857142857</v>
      </c>
      <c r="P3919" s="8">
        <f>(E3919/L3919)</f>
        <v>10</v>
      </c>
      <c r="Q3919" t="str">
        <f t="shared" si="306"/>
        <v>theater</v>
      </c>
      <c r="R3919" t="str">
        <f t="shared" si="307"/>
        <v>plays</v>
      </c>
      <c r="S3919" s="12">
        <f t="shared" si="308"/>
        <v>41863.527326388888</v>
      </c>
      <c r="T3919" s="12">
        <f t="shared" si="309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7">
        <f t="shared" si="305"/>
        <v>0.2</v>
      </c>
      <c r="P3920" s="8">
        <f>(E3920/L3920)</f>
        <v>40</v>
      </c>
      <c r="Q3920" t="str">
        <f t="shared" si="306"/>
        <v>theater</v>
      </c>
      <c r="R3920" t="str">
        <f t="shared" si="307"/>
        <v>plays</v>
      </c>
      <c r="S3920" s="12">
        <f t="shared" si="308"/>
        <v>41843.664618055554</v>
      </c>
      <c r="T3920" s="12">
        <f t="shared" si="309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7">
        <f t="shared" si="305"/>
        <v>1.7999999999999998</v>
      </c>
      <c r="P3921" s="8">
        <f>(E3921/L3921)</f>
        <v>30</v>
      </c>
      <c r="Q3921" t="str">
        <f t="shared" si="306"/>
        <v>theater</v>
      </c>
      <c r="R3921" t="str">
        <f t="shared" si="307"/>
        <v>plays</v>
      </c>
      <c r="S3921" s="12">
        <f t="shared" si="308"/>
        <v>42358.684872685189</v>
      </c>
      <c r="T3921" s="12">
        <f t="shared" si="309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7">
        <f t="shared" si="305"/>
        <v>5.4</v>
      </c>
      <c r="P3922" s="8">
        <f>(E3922/L3922)</f>
        <v>45</v>
      </c>
      <c r="Q3922" t="str">
        <f t="shared" si="306"/>
        <v>theater</v>
      </c>
      <c r="R3922" t="str">
        <f t="shared" si="307"/>
        <v>plays</v>
      </c>
      <c r="S3922" s="12">
        <f t="shared" si="308"/>
        <v>42657.38726851852</v>
      </c>
      <c r="T3922" s="12">
        <f t="shared" si="309"/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7">
        <f t="shared" si="305"/>
        <v>0</v>
      </c>
      <c r="P3923" s="8" t="e">
        <f>(E3923/L3923)</f>
        <v>#DIV/0!</v>
      </c>
      <c r="Q3923" t="str">
        <f t="shared" si="306"/>
        <v>theater</v>
      </c>
      <c r="R3923" t="str">
        <f t="shared" si="307"/>
        <v>plays</v>
      </c>
      <c r="S3923" s="12">
        <f t="shared" si="308"/>
        <v>41926.542303240742</v>
      </c>
      <c r="T3923" s="12">
        <f t="shared" si="309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7">
        <f t="shared" si="305"/>
        <v>8.1333333333333329</v>
      </c>
      <c r="P3924" s="8">
        <f>(E3924/L3924)</f>
        <v>10.166666666666666</v>
      </c>
      <c r="Q3924" t="str">
        <f t="shared" si="306"/>
        <v>theater</v>
      </c>
      <c r="R3924" t="str">
        <f t="shared" si="307"/>
        <v>plays</v>
      </c>
      <c r="S3924" s="12">
        <f t="shared" si="308"/>
        <v>42020.768634259264</v>
      </c>
      <c r="T3924" s="12">
        <f t="shared" si="309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7">
        <f t="shared" si="305"/>
        <v>12.034782608695652</v>
      </c>
      <c r="P3925" s="8">
        <f>(E3925/L3925)</f>
        <v>81.411764705882348</v>
      </c>
      <c r="Q3925" t="str">
        <f t="shared" si="306"/>
        <v>theater</v>
      </c>
      <c r="R3925" t="str">
        <f t="shared" si="307"/>
        <v>plays</v>
      </c>
      <c r="S3925" s="12">
        <f t="shared" si="308"/>
        <v>42075.979988425926</v>
      </c>
      <c r="T3925" s="12">
        <f t="shared" si="309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7">
        <f t="shared" si="305"/>
        <v>15.266666666666667</v>
      </c>
      <c r="P3926" s="8">
        <f>(E3926/L3926)</f>
        <v>57.25</v>
      </c>
      <c r="Q3926" t="str">
        <f t="shared" si="306"/>
        <v>theater</v>
      </c>
      <c r="R3926" t="str">
        <f t="shared" si="307"/>
        <v>plays</v>
      </c>
      <c r="S3926" s="12">
        <f t="shared" si="308"/>
        <v>41786.959745370368</v>
      </c>
      <c r="T3926" s="12">
        <f t="shared" si="309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7">
        <f t="shared" si="305"/>
        <v>10</v>
      </c>
      <c r="P3927" s="8">
        <f>(E3927/L3927)</f>
        <v>5</v>
      </c>
      <c r="Q3927" t="str">
        <f t="shared" si="306"/>
        <v>theater</v>
      </c>
      <c r="R3927" t="str">
        <f t="shared" si="307"/>
        <v>plays</v>
      </c>
      <c r="S3927" s="12">
        <f t="shared" si="308"/>
        <v>41820.870821759258</v>
      </c>
      <c r="T3927" s="12">
        <f t="shared" si="309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7">
        <f t="shared" si="305"/>
        <v>0.3</v>
      </c>
      <c r="P3928" s="8">
        <f>(E3928/L3928)</f>
        <v>15</v>
      </c>
      <c r="Q3928" t="str">
        <f t="shared" si="306"/>
        <v>theater</v>
      </c>
      <c r="R3928" t="str">
        <f t="shared" si="307"/>
        <v>plays</v>
      </c>
      <c r="S3928" s="12">
        <f t="shared" si="308"/>
        <v>41970.085046296299</v>
      </c>
      <c r="T3928" s="12">
        <f t="shared" si="309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7">
        <f t="shared" si="305"/>
        <v>1</v>
      </c>
      <c r="P3929" s="8">
        <f>(E3929/L3929)</f>
        <v>12.5</v>
      </c>
      <c r="Q3929" t="str">
        <f t="shared" si="306"/>
        <v>theater</v>
      </c>
      <c r="R3929" t="str">
        <f t="shared" si="307"/>
        <v>plays</v>
      </c>
      <c r="S3929" s="12">
        <f t="shared" si="308"/>
        <v>41830.267407407409</v>
      </c>
      <c r="T3929" s="12">
        <f t="shared" si="309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7">
        <f t="shared" si="305"/>
        <v>13.020000000000001</v>
      </c>
      <c r="P3930" s="8">
        <f>(E3930/L3930)</f>
        <v>93</v>
      </c>
      <c r="Q3930" t="str">
        <f t="shared" si="306"/>
        <v>theater</v>
      </c>
      <c r="R3930" t="str">
        <f t="shared" si="307"/>
        <v>plays</v>
      </c>
      <c r="S3930" s="12">
        <f t="shared" si="308"/>
        <v>42265.683182870373</v>
      </c>
      <c r="T3930" s="12">
        <f t="shared" si="309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7">
        <f t="shared" si="305"/>
        <v>2.2650000000000001</v>
      </c>
      <c r="P3931" s="8">
        <f>(E3931/L3931)</f>
        <v>32.357142857142854</v>
      </c>
      <c r="Q3931" t="str">
        <f t="shared" si="306"/>
        <v>theater</v>
      </c>
      <c r="R3931" t="str">
        <f t="shared" si="307"/>
        <v>plays</v>
      </c>
      <c r="S3931" s="12">
        <f t="shared" si="308"/>
        <v>42601.827141203699</v>
      </c>
      <c r="T3931" s="12">
        <f t="shared" si="309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7">
        <f t="shared" si="305"/>
        <v>0</v>
      </c>
      <c r="P3932" s="8" t="e">
        <f>(E3932/L3932)</f>
        <v>#DIV/0!</v>
      </c>
      <c r="Q3932" t="str">
        <f t="shared" si="306"/>
        <v>theater</v>
      </c>
      <c r="R3932" t="str">
        <f t="shared" si="307"/>
        <v>plays</v>
      </c>
      <c r="S3932" s="12">
        <f t="shared" si="308"/>
        <v>42433.338749999995</v>
      </c>
      <c r="T3932" s="12">
        <f t="shared" si="309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7">
        <f t="shared" si="305"/>
        <v>0</v>
      </c>
      <c r="P3933" s="8" t="e">
        <f>(E3933/L3933)</f>
        <v>#DIV/0!</v>
      </c>
      <c r="Q3933" t="str">
        <f t="shared" si="306"/>
        <v>theater</v>
      </c>
      <c r="R3933" t="str">
        <f t="shared" si="307"/>
        <v>plays</v>
      </c>
      <c r="S3933" s="12">
        <f t="shared" si="308"/>
        <v>42228.151701388888</v>
      </c>
      <c r="T3933" s="12">
        <f t="shared" si="309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7">
        <f t="shared" si="305"/>
        <v>8.3333333333333332E-3</v>
      </c>
      <c r="P3934" s="8">
        <f>(E3934/L3934)</f>
        <v>1</v>
      </c>
      <c r="Q3934" t="str">
        <f t="shared" si="306"/>
        <v>theater</v>
      </c>
      <c r="R3934" t="str">
        <f t="shared" si="307"/>
        <v>plays</v>
      </c>
      <c r="S3934" s="12">
        <f t="shared" si="308"/>
        <v>42415.168564814812</v>
      </c>
      <c r="T3934" s="12">
        <f t="shared" si="309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7">
        <f t="shared" si="305"/>
        <v>15.742857142857142</v>
      </c>
      <c r="P3935" s="8">
        <f>(E3935/L3935)</f>
        <v>91.833333333333329</v>
      </c>
      <c r="Q3935" t="str">
        <f t="shared" si="306"/>
        <v>theater</v>
      </c>
      <c r="R3935" t="str">
        <f t="shared" si="307"/>
        <v>plays</v>
      </c>
      <c r="S3935" s="12">
        <f t="shared" si="308"/>
        <v>42538.968310185184</v>
      </c>
      <c r="T3935" s="12">
        <f t="shared" si="309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7">
        <f t="shared" si="305"/>
        <v>11</v>
      </c>
      <c r="P3936" s="8">
        <f>(E3936/L3936)</f>
        <v>45.833333333333336</v>
      </c>
      <c r="Q3936" t="str">
        <f t="shared" si="306"/>
        <v>theater</v>
      </c>
      <c r="R3936" t="str">
        <f t="shared" si="307"/>
        <v>plays</v>
      </c>
      <c r="S3936" s="12">
        <f t="shared" si="308"/>
        <v>42233.671747685185</v>
      </c>
      <c r="T3936" s="12">
        <f t="shared" si="309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7">
        <f t="shared" si="305"/>
        <v>43.833333333333336</v>
      </c>
      <c r="P3937" s="8">
        <f>(E3937/L3937)</f>
        <v>57.173913043478258</v>
      </c>
      <c r="Q3937" t="str">
        <f t="shared" si="306"/>
        <v>theater</v>
      </c>
      <c r="R3937" t="str">
        <f t="shared" si="307"/>
        <v>plays</v>
      </c>
      <c r="S3937" s="12">
        <f t="shared" si="308"/>
        <v>42221.656782407401</v>
      </c>
      <c r="T3937" s="12">
        <f t="shared" si="309"/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7">
        <f t="shared" si="305"/>
        <v>0</v>
      </c>
      <c r="P3938" s="8" t="e">
        <f>(E3938/L3938)</f>
        <v>#DIV/0!</v>
      </c>
      <c r="Q3938" t="str">
        <f t="shared" si="306"/>
        <v>theater</v>
      </c>
      <c r="R3938" t="str">
        <f t="shared" si="307"/>
        <v>plays</v>
      </c>
      <c r="S3938" s="12">
        <f t="shared" si="308"/>
        <v>42675.262962962966</v>
      </c>
      <c r="T3938" s="12">
        <f t="shared" si="309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7">
        <f t="shared" si="305"/>
        <v>86.135181975736558</v>
      </c>
      <c r="P3939" s="8">
        <f>(E3939/L3939)</f>
        <v>248.5</v>
      </c>
      <c r="Q3939" t="str">
        <f t="shared" si="306"/>
        <v>theater</v>
      </c>
      <c r="R3939" t="str">
        <f t="shared" si="307"/>
        <v>plays</v>
      </c>
      <c r="S3939" s="12">
        <f t="shared" si="308"/>
        <v>42534.631481481483</v>
      </c>
      <c r="T3939" s="12">
        <f t="shared" si="309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7">
        <f t="shared" si="305"/>
        <v>12.196620583717358</v>
      </c>
      <c r="P3940" s="8">
        <f>(E3940/L3940)</f>
        <v>79.400000000000006</v>
      </c>
      <c r="Q3940" t="str">
        <f t="shared" si="306"/>
        <v>theater</v>
      </c>
      <c r="R3940" t="str">
        <f t="shared" si="307"/>
        <v>plays</v>
      </c>
      <c r="S3940" s="12">
        <f t="shared" si="308"/>
        <v>42151.905717592599</v>
      </c>
      <c r="T3940" s="12">
        <f t="shared" si="309"/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7">
        <f t="shared" si="305"/>
        <v>0.1</v>
      </c>
      <c r="P3941" s="8">
        <f>(E3941/L3941)</f>
        <v>5</v>
      </c>
      <c r="Q3941" t="str">
        <f t="shared" si="306"/>
        <v>theater</v>
      </c>
      <c r="R3941" t="str">
        <f t="shared" si="307"/>
        <v>plays</v>
      </c>
      <c r="S3941" s="12">
        <f t="shared" si="308"/>
        <v>41915.400219907409</v>
      </c>
      <c r="T3941" s="12">
        <f t="shared" si="309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7">
        <f t="shared" si="305"/>
        <v>0.22</v>
      </c>
      <c r="P3942" s="8">
        <f>(E3942/L3942)</f>
        <v>5.5</v>
      </c>
      <c r="Q3942" t="str">
        <f t="shared" si="306"/>
        <v>theater</v>
      </c>
      <c r="R3942" t="str">
        <f t="shared" si="307"/>
        <v>plays</v>
      </c>
      <c r="S3942" s="12">
        <f t="shared" si="308"/>
        <v>41961.492488425924</v>
      </c>
      <c r="T3942" s="12">
        <f t="shared" si="309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7">
        <f t="shared" si="305"/>
        <v>0.90909090909090906</v>
      </c>
      <c r="P3943" s="8">
        <f>(E3943/L3943)</f>
        <v>25</v>
      </c>
      <c r="Q3943" t="str">
        <f t="shared" si="306"/>
        <v>theater</v>
      </c>
      <c r="R3943" t="str">
        <f t="shared" si="307"/>
        <v>plays</v>
      </c>
      <c r="S3943" s="12">
        <f t="shared" si="308"/>
        <v>41940.587233796294</v>
      </c>
      <c r="T3943" s="12">
        <f t="shared" si="309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7">
        <f t="shared" si="305"/>
        <v>0</v>
      </c>
      <c r="P3944" s="8" t="e">
        <f>(E3944/L3944)</f>
        <v>#DIV/0!</v>
      </c>
      <c r="Q3944" t="str">
        <f t="shared" si="306"/>
        <v>theater</v>
      </c>
      <c r="R3944" t="str">
        <f t="shared" si="307"/>
        <v>plays</v>
      </c>
      <c r="S3944" s="12">
        <f t="shared" si="308"/>
        <v>42111.904097222221</v>
      </c>
      <c r="T3944" s="12">
        <f t="shared" si="309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7">
        <f t="shared" si="305"/>
        <v>35.64</v>
      </c>
      <c r="P3945" s="8">
        <f>(E3945/L3945)</f>
        <v>137.07692307692307</v>
      </c>
      <c r="Q3945" t="str">
        <f t="shared" si="306"/>
        <v>theater</v>
      </c>
      <c r="R3945" t="str">
        <f t="shared" si="307"/>
        <v>plays</v>
      </c>
      <c r="S3945" s="12">
        <f t="shared" si="308"/>
        <v>42279.778564814813</v>
      </c>
      <c r="T3945" s="12">
        <f t="shared" si="309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7">
        <f t="shared" si="305"/>
        <v>0</v>
      </c>
      <c r="P3946" s="8" t="e">
        <f>(E3946/L3946)</f>
        <v>#DIV/0!</v>
      </c>
      <c r="Q3946" t="str">
        <f t="shared" si="306"/>
        <v>theater</v>
      </c>
      <c r="R3946" t="str">
        <f t="shared" si="307"/>
        <v>plays</v>
      </c>
      <c r="S3946" s="12">
        <f t="shared" si="308"/>
        <v>42213.662905092591</v>
      </c>
      <c r="T3946" s="12">
        <f t="shared" si="309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7">
        <f t="shared" si="305"/>
        <v>0.25</v>
      </c>
      <c r="P3947" s="8">
        <f>(E3947/L3947)</f>
        <v>5</v>
      </c>
      <c r="Q3947" t="str">
        <f t="shared" si="306"/>
        <v>theater</v>
      </c>
      <c r="R3947" t="str">
        <f t="shared" si="307"/>
        <v>plays</v>
      </c>
      <c r="S3947" s="12">
        <f t="shared" si="308"/>
        <v>42109.801712962959</v>
      </c>
      <c r="T3947" s="12">
        <f t="shared" si="309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7">
        <f t="shared" si="305"/>
        <v>3.25</v>
      </c>
      <c r="P3948" s="8">
        <f>(E3948/L3948)</f>
        <v>39</v>
      </c>
      <c r="Q3948" t="str">
        <f t="shared" si="306"/>
        <v>theater</v>
      </c>
      <c r="R3948" t="str">
        <f t="shared" si="307"/>
        <v>plays</v>
      </c>
      <c r="S3948" s="12">
        <f t="shared" si="308"/>
        <v>42031.833587962959</v>
      </c>
      <c r="T3948" s="12">
        <f t="shared" si="309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7">
        <f t="shared" si="305"/>
        <v>3.3666666666666663</v>
      </c>
      <c r="P3949" s="8">
        <f>(E3949/L3949)</f>
        <v>50.5</v>
      </c>
      <c r="Q3949" t="str">
        <f t="shared" si="306"/>
        <v>theater</v>
      </c>
      <c r="R3949" t="str">
        <f t="shared" si="307"/>
        <v>plays</v>
      </c>
      <c r="S3949" s="12">
        <f t="shared" si="308"/>
        <v>42615.142870370371</v>
      </c>
      <c r="T3949" s="12">
        <f t="shared" si="309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7">
        <f t="shared" si="305"/>
        <v>0</v>
      </c>
      <c r="P3950" s="8" t="e">
        <f>(E3950/L3950)</f>
        <v>#DIV/0!</v>
      </c>
      <c r="Q3950" t="str">
        <f t="shared" si="306"/>
        <v>theater</v>
      </c>
      <c r="R3950" t="str">
        <f t="shared" si="307"/>
        <v>plays</v>
      </c>
      <c r="S3950" s="12">
        <f t="shared" si="308"/>
        <v>41829.325497685182</v>
      </c>
      <c r="T3950" s="12">
        <f t="shared" si="309"/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7">
        <f t="shared" si="305"/>
        <v>15.770000000000001</v>
      </c>
      <c r="P3951" s="8">
        <f>(E3951/L3951)</f>
        <v>49.28125</v>
      </c>
      <c r="Q3951" t="str">
        <f t="shared" si="306"/>
        <v>theater</v>
      </c>
      <c r="R3951" t="str">
        <f t="shared" si="307"/>
        <v>plays</v>
      </c>
      <c r="S3951" s="12">
        <f t="shared" si="308"/>
        <v>42016.120613425926</v>
      </c>
      <c r="T3951" s="12">
        <f t="shared" si="309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7">
        <f t="shared" si="305"/>
        <v>0.625</v>
      </c>
      <c r="P3952" s="8">
        <f>(E3952/L3952)</f>
        <v>25</v>
      </c>
      <c r="Q3952" t="str">
        <f t="shared" si="306"/>
        <v>theater</v>
      </c>
      <c r="R3952" t="str">
        <f t="shared" si="307"/>
        <v>plays</v>
      </c>
      <c r="S3952" s="12">
        <f t="shared" si="308"/>
        <v>42439.702314814815</v>
      </c>
      <c r="T3952" s="12">
        <f t="shared" si="309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7">
        <f t="shared" si="305"/>
        <v>5.0000000000000001E-4</v>
      </c>
      <c r="P3953" s="8">
        <f>(E3953/L3953)</f>
        <v>1</v>
      </c>
      <c r="Q3953" t="str">
        <f t="shared" si="306"/>
        <v>theater</v>
      </c>
      <c r="R3953" t="str">
        <f t="shared" si="307"/>
        <v>plays</v>
      </c>
      <c r="S3953" s="12">
        <f t="shared" si="308"/>
        <v>42433.825717592597</v>
      </c>
      <c r="T3953" s="12">
        <f t="shared" si="309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7">
        <f t="shared" si="305"/>
        <v>9.6153846153846159E-2</v>
      </c>
      <c r="P3954" s="8">
        <f>(E3954/L3954)</f>
        <v>25</v>
      </c>
      <c r="Q3954" t="str">
        <f t="shared" si="306"/>
        <v>theater</v>
      </c>
      <c r="R3954" t="str">
        <f t="shared" si="307"/>
        <v>plays</v>
      </c>
      <c r="S3954" s="12">
        <f t="shared" si="308"/>
        <v>42243.790393518517</v>
      </c>
      <c r="T3954" s="12">
        <f t="shared" si="309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7">
        <f t="shared" si="305"/>
        <v>0</v>
      </c>
      <c r="P3955" s="8" t="e">
        <f>(E3955/L3955)</f>
        <v>#DIV/0!</v>
      </c>
      <c r="Q3955" t="str">
        <f t="shared" si="306"/>
        <v>theater</v>
      </c>
      <c r="R3955" t="str">
        <f t="shared" si="307"/>
        <v>plays</v>
      </c>
      <c r="S3955" s="12">
        <f t="shared" si="308"/>
        <v>42550.048449074078</v>
      </c>
      <c r="T3955" s="12">
        <f t="shared" si="309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7">
        <f t="shared" si="305"/>
        <v>0</v>
      </c>
      <c r="P3956" s="8" t="e">
        <f>(E3956/L3956)</f>
        <v>#DIV/0!</v>
      </c>
      <c r="Q3956" t="str">
        <f t="shared" si="306"/>
        <v>theater</v>
      </c>
      <c r="R3956" t="str">
        <f t="shared" si="307"/>
        <v>plays</v>
      </c>
      <c r="S3956" s="12">
        <f t="shared" si="308"/>
        <v>41774.651203703703</v>
      </c>
      <c r="T3956" s="12">
        <f t="shared" si="309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7">
        <f t="shared" si="305"/>
        <v>24.285714285714285</v>
      </c>
      <c r="P3957" s="8">
        <f>(E3957/L3957)</f>
        <v>53.125</v>
      </c>
      <c r="Q3957" t="str">
        <f t="shared" si="306"/>
        <v>theater</v>
      </c>
      <c r="R3957" t="str">
        <f t="shared" si="307"/>
        <v>plays</v>
      </c>
      <c r="S3957" s="12">
        <f t="shared" si="308"/>
        <v>42306.848854166667</v>
      </c>
      <c r="T3957" s="12">
        <f t="shared" si="309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7">
        <f t="shared" si="305"/>
        <v>0</v>
      </c>
      <c r="P3958" s="8" t="e">
        <f>(E3958/L3958)</f>
        <v>#DIV/0!</v>
      </c>
      <c r="Q3958" t="str">
        <f t="shared" si="306"/>
        <v>theater</v>
      </c>
      <c r="R3958" t="str">
        <f t="shared" si="307"/>
        <v>plays</v>
      </c>
      <c r="S3958" s="12">
        <f t="shared" si="308"/>
        <v>42457.932025462964</v>
      </c>
      <c r="T3958" s="12">
        <f t="shared" si="309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7">
        <f t="shared" si="305"/>
        <v>2.5000000000000001E-2</v>
      </c>
      <c r="P3959" s="8">
        <f>(E3959/L3959)</f>
        <v>7</v>
      </c>
      <c r="Q3959" t="str">
        <f t="shared" si="306"/>
        <v>theater</v>
      </c>
      <c r="R3959" t="str">
        <f t="shared" si="307"/>
        <v>plays</v>
      </c>
      <c r="S3959" s="12">
        <f t="shared" si="308"/>
        <v>42513.976319444439</v>
      </c>
      <c r="T3959" s="12">
        <f t="shared" si="309"/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7">
        <f t="shared" si="305"/>
        <v>32.049999999999997</v>
      </c>
      <c r="P3960" s="8">
        <f>(E3960/L3960)</f>
        <v>40.0625</v>
      </c>
      <c r="Q3960" t="str">
        <f t="shared" si="306"/>
        <v>theater</v>
      </c>
      <c r="R3960" t="str">
        <f t="shared" si="307"/>
        <v>plays</v>
      </c>
      <c r="S3960" s="12">
        <f t="shared" si="308"/>
        <v>41816.950370370374</v>
      </c>
      <c r="T3960" s="12">
        <f t="shared" si="309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7">
        <f t="shared" si="305"/>
        <v>24.333333333333336</v>
      </c>
      <c r="P3961" s="8">
        <f>(E3961/L3961)</f>
        <v>24.333333333333332</v>
      </c>
      <c r="Q3961" t="str">
        <f t="shared" si="306"/>
        <v>theater</v>
      </c>
      <c r="R3961" t="str">
        <f t="shared" si="307"/>
        <v>plays</v>
      </c>
      <c r="S3961" s="12">
        <f t="shared" si="308"/>
        <v>41880.788842592592</v>
      </c>
      <c r="T3961" s="12">
        <f t="shared" si="309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7">
        <f t="shared" si="305"/>
        <v>1.5</v>
      </c>
      <c r="P3962" s="8">
        <f>(E3962/L3962)</f>
        <v>11.25</v>
      </c>
      <c r="Q3962" t="str">
        <f t="shared" si="306"/>
        <v>theater</v>
      </c>
      <c r="R3962" t="str">
        <f t="shared" si="307"/>
        <v>plays</v>
      </c>
      <c r="S3962" s="12">
        <f t="shared" si="308"/>
        <v>42342.845555555556</v>
      </c>
      <c r="T3962" s="12">
        <f t="shared" si="309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7">
        <f t="shared" si="305"/>
        <v>0.42</v>
      </c>
      <c r="P3963" s="8">
        <f>(E3963/L3963)</f>
        <v>10.5</v>
      </c>
      <c r="Q3963" t="str">
        <f t="shared" si="306"/>
        <v>theater</v>
      </c>
      <c r="R3963" t="str">
        <f t="shared" si="307"/>
        <v>plays</v>
      </c>
      <c r="S3963" s="12">
        <f t="shared" si="308"/>
        <v>41745.891319444447</v>
      </c>
      <c r="T3963" s="12">
        <f t="shared" si="309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7">
        <f t="shared" si="305"/>
        <v>3.214285714285714</v>
      </c>
      <c r="P3964" s="8">
        <f>(E3964/L3964)</f>
        <v>15</v>
      </c>
      <c r="Q3964" t="str">
        <f t="shared" si="306"/>
        <v>theater</v>
      </c>
      <c r="R3964" t="str">
        <f t="shared" si="307"/>
        <v>plays</v>
      </c>
      <c r="S3964" s="12">
        <f t="shared" si="308"/>
        <v>42311.621458333335</v>
      </c>
      <c r="T3964" s="12">
        <f t="shared" si="309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7">
        <f t="shared" si="305"/>
        <v>0</v>
      </c>
      <c r="P3965" s="8" t="e">
        <f>(E3965/L3965)</f>
        <v>#DIV/0!</v>
      </c>
      <c r="Q3965" t="str">
        <f t="shared" si="306"/>
        <v>theater</v>
      </c>
      <c r="R3965" t="str">
        <f t="shared" si="307"/>
        <v>plays</v>
      </c>
      <c r="S3965" s="12">
        <f t="shared" si="308"/>
        <v>42296.154131944444</v>
      </c>
      <c r="T3965" s="12">
        <f t="shared" si="309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7">
        <f t="shared" si="305"/>
        <v>6.3</v>
      </c>
      <c r="P3966" s="8">
        <f>(E3966/L3966)</f>
        <v>42</v>
      </c>
      <c r="Q3966" t="str">
        <f t="shared" si="306"/>
        <v>theater</v>
      </c>
      <c r="R3966" t="str">
        <f t="shared" si="307"/>
        <v>plays</v>
      </c>
      <c r="S3966" s="12">
        <f t="shared" si="308"/>
        <v>42053.722060185188</v>
      </c>
      <c r="T3966" s="12">
        <f t="shared" si="309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7">
        <f t="shared" si="305"/>
        <v>14.249999999999998</v>
      </c>
      <c r="P3967" s="8">
        <f>(E3967/L3967)</f>
        <v>71.25</v>
      </c>
      <c r="Q3967" t="str">
        <f t="shared" si="306"/>
        <v>theater</v>
      </c>
      <c r="R3967" t="str">
        <f t="shared" si="307"/>
        <v>plays</v>
      </c>
      <c r="S3967" s="12">
        <f t="shared" si="308"/>
        <v>42414.235879629632</v>
      </c>
      <c r="T3967" s="12">
        <f t="shared" si="309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7">
        <f t="shared" si="305"/>
        <v>0.6</v>
      </c>
      <c r="P3968" s="8">
        <f>(E3968/L3968)</f>
        <v>22.5</v>
      </c>
      <c r="Q3968" t="str">
        <f t="shared" si="306"/>
        <v>theater</v>
      </c>
      <c r="R3968" t="str">
        <f t="shared" si="307"/>
        <v>plays</v>
      </c>
      <c r="S3968" s="12">
        <f t="shared" si="308"/>
        <v>41801.711550925924</v>
      </c>
      <c r="T3968" s="12">
        <f t="shared" si="309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7">
        <f t="shared" si="305"/>
        <v>24.117647058823529</v>
      </c>
      <c r="P3969" s="8">
        <f>(E3969/L3969)</f>
        <v>41</v>
      </c>
      <c r="Q3969" t="str">
        <f t="shared" si="306"/>
        <v>theater</v>
      </c>
      <c r="R3969" t="str">
        <f t="shared" si="307"/>
        <v>plays</v>
      </c>
      <c r="S3969" s="12">
        <f t="shared" si="308"/>
        <v>42770.290590277778</v>
      </c>
      <c r="T3969" s="12">
        <f t="shared" si="309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7">
        <f t="shared" si="305"/>
        <v>10.54</v>
      </c>
      <c r="P3970" s="8">
        <f>(E3970/L3970)</f>
        <v>47.909090909090907</v>
      </c>
      <c r="Q3970" t="str">
        <f t="shared" si="306"/>
        <v>theater</v>
      </c>
      <c r="R3970" t="str">
        <f t="shared" si="307"/>
        <v>plays</v>
      </c>
      <c r="S3970" s="12">
        <f t="shared" si="308"/>
        <v>42452.815659722226</v>
      </c>
      <c r="T3970" s="12">
        <f t="shared" si="309"/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7">
        <f t="shared" ref="O3971:O4034" si="310">((E3971/D3971)*100)</f>
        <v>7.4690265486725664</v>
      </c>
      <c r="P3971" s="8">
        <f>(E3971/L3971)</f>
        <v>35.166666666666664</v>
      </c>
      <c r="Q3971" t="str">
        <f t="shared" ref="Q3971:Q4034" si="311">LEFT(N3971,FIND("/",N3971)-1)</f>
        <v>theater</v>
      </c>
      <c r="R3971" t="str">
        <f t="shared" ref="R3971:R4034" si="312">RIGHT(N3971,LEN(N3971)-FIND("/",N3971))</f>
        <v>plays</v>
      </c>
      <c r="S3971" s="12">
        <f t="shared" ref="S3971:S4034" si="313">(((J3971/60)/60)/24)+DATE(1970,1,1)</f>
        <v>42601.854699074072</v>
      </c>
      <c r="T3971" s="12">
        <f t="shared" ref="T3971:T4034" si="314">(((I3971/60)/60)/24)+DATE(1970,1,1)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7">
        <f t="shared" si="310"/>
        <v>7.3333333333333334E-2</v>
      </c>
      <c r="P3972" s="8">
        <f>(E3972/L3972)</f>
        <v>5.5</v>
      </c>
      <c r="Q3972" t="str">
        <f t="shared" si="311"/>
        <v>theater</v>
      </c>
      <c r="R3972" t="str">
        <f t="shared" si="312"/>
        <v>plays</v>
      </c>
      <c r="S3972" s="12">
        <f t="shared" si="313"/>
        <v>42447.863553240735</v>
      </c>
      <c r="T3972" s="12">
        <f t="shared" si="314"/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7">
        <f t="shared" si="310"/>
        <v>0.97142857142857131</v>
      </c>
      <c r="P3973" s="8">
        <f>(E3973/L3973)</f>
        <v>22.666666666666668</v>
      </c>
      <c r="Q3973" t="str">
        <f t="shared" si="311"/>
        <v>theater</v>
      </c>
      <c r="R3973" t="str">
        <f t="shared" si="312"/>
        <v>plays</v>
      </c>
      <c r="S3973" s="12">
        <f t="shared" si="313"/>
        <v>41811.536180555559</v>
      </c>
      <c r="T3973" s="12">
        <f t="shared" si="314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7">
        <f t="shared" si="310"/>
        <v>21.099999999999998</v>
      </c>
      <c r="P3974" s="8">
        <f>(E3974/L3974)</f>
        <v>26.375</v>
      </c>
      <c r="Q3974" t="str">
        <f t="shared" si="311"/>
        <v>theater</v>
      </c>
      <c r="R3974" t="str">
        <f t="shared" si="312"/>
        <v>plays</v>
      </c>
      <c r="S3974" s="12">
        <f t="shared" si="313"/>
        <v>41981.067523148144</v>
      </c>
      <c r="T3974" s="12">
        <f t="shared" si="314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7">
        <f t="shared" si="310"/>
        <v>78.100000000000009</v>
      </c>
      <c r="P3975" s="8">
        <f>(E3975/L3975)</f>
        <v>105.54054054054055</v>
      </c>
      <c r="Q3975" t="str">
        <f t="shared" si="311"/>
        <v>theater</v>
      </c>
      <c r="R3975" t="str">
        <f t="shared" si="312"/>
        <v>plays</v>
      </c>
      <c r="S3975" s="12">
        <f t="shared" si="313"/>
        <v>42469.68414351852</v>
      </c>
      <c r="T3975" s="12">
        <f t="shared" si="314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7">
        <f t="shared" si="310"/>
        <v>32</v>
      </c>
      <c r="P3976" s="8">
        <f>(E3976/L3976)</f>
        <v>29.09090909090909</v>
      </c>
      <c r="Q3976" t="str">
        <f t="shared" si="311"/>
        <v>theater</v>
      </c>
      <c r="R3976" t="str">
        <f t="shared" si="312"/>
        <v>plays</v>
      </c>
      <c r="S3976" s="12">
        <f t="shared" si="313"/>
        <v>42493.546851851846</v>
      </c>
      <c r="T3976" s="12">
        <f t="shared" si="314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7">
        <f t="shared" si="310"/>
        <v>0</v>
      </c>
      <c r="P3977" s="8" t="e">
        <f>(E3977/L3977)</f>
        <v>#DIV/0!</v>
      </c>
      <c r="Q3977" t="str">
        <f t="shared" si="311"/>
        <v>theater</v>
      </c>
      <c r="R3977" t="str">
        <f t="shared" si="312"/>
        <v>plays</v>
      </c>
      <c r="S3977" s="12">
        <f t="shared" si="313"/>
        <v>42534.866875</v>
      </c>
      <c r="T3977" s="12">
        <f t="shared" si="314"/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7">
        <f t="shared" si="310"/>
        <v>47.692307692307693</v>
      </c>
      <c r="P3978" s="8">
        <f>(E3978/L3978)</f>
        <v>62</v>
      </c>
      <c r="Q3978" t="str">
        <f t="shared" si="311"/>
        <v>theater</v>
      </c>
      <c r="R3978" t="str">
        <f t="shared" si="312"/>
        <v>plays</v>
      </c>
      <c r="S3978" s="12">
        <f t="shared" si="313"/>
        <v>41830.858344907407</v>
      </c>
      <c r="T3978" s="12">
        <f t="shared" si="314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7">
        <f t="shared" si="310"/>
        <v>1.4500000000000002</v>
      </c>
      <c r="P3979" s="8">
        <f>(E3979/L3979)</f>
        <v>217.5</v>
      </c>
      <c r="Q3979" t="str">
        <f t="shared" si="311"/>
        <v>theater</v>
      </c>
      <c r="R3979" t="str">
        <f t="shared" si="312"/>
        <v>plays</v>
      </c>
      <c r="S3979" s="12">
        <f t="shared" si="313"/>
        <v>42543.788564814815</v>
      </c>
      <c r="T3979" s="12">
        <f t="shared" si="314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7">
        <f t="shared" si="310"/>
        <v>10.7</v>
      </c>
      <c r="P3980" s="8">
        <f>(E3980/L3980)</f>
        <v>26.75</v>
      </c>
      <c r="Q3980" t="str">
        <f t="shared" si="311"/>
        <v>theater</v>
      </c>
      <c r="R3980" t="str">
        <f t="shared" si="312"/>
        <v>plays</v>
      </c>
      <c r="S3980" s="12">
        <f t="shared" si="313"/>
        <v>41975.642974537041</v>
      </c>
      <c r="T3980" s="12">
        <f t="shared" si="314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7">
        <f t="shared" si="310"/>
        <v>1.8333333333333333</v>
      </c>
      <c r="P3981" s="8">
        <f>(E3981/L3981)</f>
        <v>18.333333333333332</v>
      </c>
      <c r="Q3981" t="str">
        <f t="shared" si="311"/>
        <v>theater</v>
      </c>
      <c r="R3981" t="str">
        <f t="shared" si="312"/>
        <v>plays</v>
      </c>
      <c r="S3981" s="12">
        <f t="shared" si="313"/>
        <v>42069.903437500005</v>
      </c>
      <c r="T3981" s="12">
        <f t="shared" si="314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7">
        <f t="shared" si="310"/>
        <v>18</v>
      </c>
      <c r="P3982" s="8">
        <f>(E3982/L3982)</f>
        <v>64.285714285714292</v>
      </c>
      <c r="Q3982" t="str">
        <f t="shared" si="311"/>
        <v>theater</v>
      </c>
      <c r="R3982" t="str">
        <f t="shared" si="312"/>
        <v>plays</v>
      </c>
      <c r="S3982" s="12">
        <f t="shared" si="313"/>
        <v>41795.598923611113</v>
      </c>
      <c r="T3982" s="12">
        <f t="shared" si="314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7">
        <f t="shared" si="310"/>
        <v>4.083333333333333</v>
      </c>
      <c r="P3983" s="8">
        <f>(E3983/L3983)</f>
        <v>175</v>
      </c>
      <c r="Q3983" t="str">
        <f t="shared" si="311"/>
        <v>theater</v>
      </c>
      <c r="R3983" t="str">
        <f t="shared" si="312"/>
        <v>plays</v>
      </c>
      <c r="S3983" s="12">
        <f t="shared" si="313"/>
        <v>42508.179965277777</v>
      </c>
      <c r="T3983" s="12">
        <f t="shared" si="314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7">
        <f t="shared" si="310"/>
        <v>20</v>
      </c>
      <c r="P3984" s="8">
        <f>(E3984/L3984)</f>
        <v>34</v>
      </c>
      <c r="Q3984" t="str">
        <f t="shared" si="311"/>
        <v>theater</v>
      </c>
      <c r="R3984" t="str">
        <f t="shared" si="312"/>
        <v>plays</v>
      </c>
      <c r="S3984" s="12">
        <f t="shared" si="313"/>
        <v>42132.809953703705</v>
      </c>
      <c r="T3984" s="12">
        <f t="shared" si="314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7">
        <f t="shared" si="310"/>
        <v>34.802513464991023</v>
      </c>
      <c r="P3985" s="8">
        <f>(E3985/L3985)</f>
        <v>84.282608695652172</v>
      </c>
      <c r="Q3985" t="str">
        <f t="shared" si="311"/>
        <v>theater</v>
      </c>
      <c r="R3985" t="str">
        <f t="shared" si="312"/>
        <v>plays</v>
      </c>
      <c r="S3985" s="12">
        <f t="shared" si="313"/>
        <v>41747.86986111111</v>
      </c>
      <c r="T3985" s="12">
        <f t="shared" si="314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7">
        <f t="shared" si="310"/>
        <v>6.3333333333333339</v>
      </c>
      <c r="P3986" s="8">
        <f>(E3986/L3986)</f>
        <v>9.5</v>
      </c>
      <c r="Q3986" t="str">
        <f t="shared" si="311"/>
        <v>theater</v>
      </c>
      <c r="R3986" t="str">
        <f t="shared" si="312"/>
        <v>plays</v>
      </c>
      <c r="S3986" s="12">
        <f t="shared" si="313"/>
        <v>41920.963472222218</v>
      </c>
      <c r="T3986" s="12">
        <f t="shared" si="314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7">
        <f t="shared" si="310"/>
        <v>32.049999999999997</v>
      </c>
      <c r="P3987" s="8">
        <f>(E3987/L3987)</f>
        <v>33.736842105263158</v>
      </c>
      <c r="Q3987" t="str">
        <f t="shared" si="311"/>
        <v>theater</v>
      </c>
      <c r="R3987" t="str">
        <f t="shared" si="312"/>
        <v>plays</v>
      </c>
      <c r="S3987" s="12">
        <f t="shared" si="313"/>
        <v>42399.707407407404</v>
      </c>
      <c r="T3987" s="12">
        <f t="shared" si="314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7">
        <f t="shared" si="310"/>
        <v>9.76</v>
      </c>
      <c r="P3988" s="8">
        <f>(E3988/L3988)</f>
        <v>37.53846153846154</v>
      </c>
      <c r="Q3988" t="str">
        <f t="shared" si="311"/>
        <v>theater</v>
      </c>
      <c r="R3988" t="str">
        <f t="shared" si="312"/>
        <v>plays</v>
      </c>
      <c r="S3988" s="12">
        <f t="shared" si="313"/>
        <v>42467.548541666663</v>
      </c>
      <c r="T3988" s="12">
        <f t="shared" si="314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7">
        <f t="shared" si="310"/>
        <v>37.75</v>
      </c>
      <c r="P3989" s="8">
        <f>(E3989/L3989)</f>
        <v>11.615384615384615</v>
      </c>
      <c r="Q3989" t="str">
        <f t="shared" si="311"/>
        <v>theater</v>
      </c>
      <c r="R3989" t="str">
        <f t="shared" si="312"/>
        <v>plays</v>
      </c>
      <c r="S3989" s="12">
        <f t="shared" si="313"/>
        <v>41765.92465277778</v>
      </c>
      <c r="T3989" s="12">
        <f t="shared" si="314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7">
        <f t="shared" si="310"/>
        <v>2.1333333333333333</v>
      </c>
      <c r="P3990" s="8">
        <f>(E3990/L3990)</f>
        <v>8</v>
      </c>
      <c r="Q3990" t="str">
        <f t="shared" si="311"/>
        <v>theater</v>
      </c>
      <c r="R3990" t="str">
        <f t="shared" si="312"/>
        <v>plays</v>
      </c>
      <c r="S3990" s="12">
        <f t="shared" si="313"/>
        <v>42230.08116898148</v>
      </c>
      <c r="T3990" s="12">
        <f t="shared" si="314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7">
        <f t="shared" si="310"/>
        <v>0</v>
      </c>
      <c r="P3991" s="8" t="e">
        <f>(E3991/L3991)</f>
        <v>#DIV/0!</v>
      </c>
      <c r="Q3991" t="str">
        <f t="shared" si="311"/>
        <v>theater</v>
      </c>
      <c r="R3991" t="str">
        <f t="shared" si="312"/>
        <v>plays</v>
      </c>
      <c r="S3991" s="12">
        <f t="shared" si="313"/>
        <v>42286.749780092592</v>
      </c>
      <c r="T3991" s="12">
        <f t="shared" si="314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7">
        <f t="shared" si="310"/>
        <v>4.1818181818181817</v>
      </c>
      <c r="P3992" s="8">
        <f>(E3992/L3992)</f>
        <v>23</v>
      </c>
      <c r="Q3992" t="str">
        <f t="shared" si="311"/>
        <v>theater</v>
      </c>
      <c r="R3992" t="str">
        <f t="shared" si="312"/>
        <v>plays</v>
      </c>
      <c r="S3992" s="12">
        <f t="shared" si="313"/>
        <v>42401.672372685185</v>
      </c>
      <c r="T3992" s="12">
        <f t="shared" si="314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7">
        <f t="shared" si="310"/>
        <v>20</v>
      </c>
      <c r="P3993" s="8">
        <f>(E3993/L3993)</f>
        <v>100</v>
      </c>
      <c r="Q3993" t="str">
        <f t="shared" si="311"/>
        <v>theater</v>
      </c>
      <c r="R3993" t="str">
        <f t="shared" si="312"/>
        <v>plays</v>
      </c>
      <c r="S3993" s="12">
        <f t="shared" si="313"/>
        <v>42125.644467592589</v>
      </c>
      <c r="T3993" s="12">
        <f t="shared" si="314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7">
        <f t="shared" si="310"/>
        <v>5.41</v>
      </c>
      <c r="P3994" s="8">
        <f>(E3994/L3994)</f>
        <v>60.111111111111114</v>
      </c>
      <c r="Q3994" t="str">
        <f t="shared" si="311"/>
        <v>theater</v>
      </c>
      <c r="R3994" t="str">
        <f t="shared" si="312"/>
        <v>plays</v>
      </c>
      <c r="S3994" s="12">
        <f t="shared" si="313"/>
        <v>42289.94049768518</v>
      </c>
      <c r="T3994" s="12">
        <f t="shared" si="314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7">
        <f t="shared" si="310"/>
        <v>6.0000000000000001E-3</v>
      </c>
      <c r="P3995" s="8">
        <f>(E3995/L3995)</f>
        <v>3</v>
      </c>
      <c r="Q3995" t="str">
        <f t="shared" si="311"/>
        <v>theater</v>
      </c>
      <c r="R3995" t="str">
        <f t="shared" si="312"/>
        <v>plays</v>
      </c>
      <c r="S3995" s="12">
        <f t="shared" si="313"/>
        <v>42107.864722222221</v>
      </c>
      <c r="T3995" s="12">
        <f t="shared" si="314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7">
        <f t="shared" si="310"/>
        <v>0.25</v>
      </c>
      <c r="P3996" s="8">
        <f>(E3996/L3996)</f>
        <v>5</v>
      </c>
      <c r="Q3996" t="str">
        <f t="shared" si="311"/>
        <v>theater</v>
      </c>
      <c r="R3996" t="str">
        <f t="shared" si="312"/>
        <v>plays</v>
      </c>
      <c r="S3996" s="12">
        <f t="shared" si="313"/>
        <v>41809.389930555553</v>
      </c>
      <c r="T3996" s="12">
        <f t="shared" si="314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7">
        <f t="shared" si="310"/>
        <v>35</v>
      </c>
      <c r="P3997" s="8">
        <f>(E3997/L3997)</f>
        <v>17.5</v>
      </c>
      <c r="Q3997" t="str">
        <f t="shared" si="311"/>
        <v>theater</v>
      </c>
      <c r="R3997" t="str">
        <f t="shared" si="312"/>
        <v>plays</v>
      </c>
      <c r="S3997" s="12">
        <f t="shared" si="313"/>
        <v>42019.683761574073</v>
      </c>
      <c r="T3997" s="12">
        <f t="shared" si="314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7">
        <f t="shared" si="310"/>
        <v>16.566666666666666</v>
      </c>
      <c r="P3998" s="8">
        <f>(E3998/L3998)</f>
        <v>29.235294117647058</v>
      </c>
      <c r="Q3998" t="str">
        <f t="shared" si="311"/>
        <v>theater</v>
      </c>
      <c r="R3998" t="str">
        <f t="shared" si="312"/>
        <v>plays</v>
      </c>
      <c r="S3998" s="12">
        <f t="shared" si="313"/>
        <v>41950.26694444444</v>
      </c>
      <c r="T3998" s="12">
        <f t="shared" si="314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7">
        <f t="shared" si="310"/>
        <v>0</v>
      </c>
      <c r="P3999" s="8" t="e">
        <f>(E3999/L3999)</f>
        <v>#DIV/0!</v>
      </c>
      <c r="Q3999" t="str">
        <f t="shared" si="311"/>
        <v>theater</v>
      </c>
      <c r="R3999" t="str">
        <f t="shared" si="312"/>
        <v>plays</v>
      </c>
      <c r="S3999" s="12">
        <f t="shared" si="313"/>
        <v>42069.391446759255</v>
      </c>
      <c r="T3999" s="12">
        <f t="shared" si="314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7">
        <f t="shared" si="310"/>
        <v>57.199999999999996</v>
      </c>
      <c r="P4000" s="8">
        <f>(E4000/L4000)</f>
        <v>59.583333333333336</v>
      </c>
      <c r="Q4000" t="str">
        <f t="shared" si="311"/>
        <v>theater</v>
      </c>
      <c r="R4000" t="str">
        <f t="shared" si="312"/>
        <v>plays</v>
      </c>
      <c r="S4000" s="12">
        <f t="shared" si="313"/>
        <v>42061.963263888887</v>
      </c>
      <c r="T4000" s="12">
        <f t="shared" si="314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7">
        <f t="shared" si="310"/>
        <v>16.514285714285716</v>
      </c>
      <c r="P4001" s="8">
        <f>(E4001/L4001)</f>
        <v>82.571428571428569</v>
      </c>
      <c r="Q4001" t="str">
        <f t="shared" si="311"/>
        <v>theater</v>
      </c>
      <c r="R4001" t="str">
        <f t="shared" si="312"/>
        <v>plays</v>
      </c>
      <c r="S4001" s="12">
        <f t="shared" si="313"/>
        <v>41842.828680555554</v>
      </c>
      <c r="T4001" s="12">
        <f t="shared" si="314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7">
        <f t="shared" si="310"/>
        <v>0.125</v>
      </c>
      <c r="P4002" s="8">
        <f>(E4002/L4002)</f>
        <v>10</v>
      </c>
      <c r="Q4002" t="str">
        <f t="shared" si="311"/>
        <v>theater</v>
      </c>
      <c r="R4002" t="str">
        <f t="shared" si="312"/>
        <v>plays</v>
      </c>
      <c r="S4002" s="12">
        <f t="shared" si="313"/>
        <v>42437.64534722222</v>
      </c>
      <c r="T4002" s="12">
        <f t="shared" si="314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7">
        <f t="shared" si="310"/>
        <v>37.75</v>
      </c>
      <c r="P4003" s="8">
        <f>(E4003/L4003)</f>
        <v>32.357142857142854</v>
      </c>
      <c r="Q4003" t="str">
        <f t="shared" si="311"/>
        <v>theater</v>
      </c>
      <c r="R4003" t="str">
        <f t="shared" si="312"/>
        <v>plays</v>
      </c>
      <c r="S4003" s="12">
        <f t="shared" si="313"/>
        <v>42775.964212962965</v>
      </c>
      <c r="T4003" s="12">
        <f t="shared" si="314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7">
        <f t="shared" si="310"/>
        <v>1.8399999999999999</v>
      </c>
      <c r="P4004" s="8">
        <f>(E4004/L4004)</f>
        <v>5.75</v>
      </c>
      <c r="Q4004" t="str">
        <f t="shared" si="311"/>
        <v>theater</v>
      </c>
      <c r="R4004" t="str">
        <f t="shared" si="312"/>
        <v>plays</v>
      </c>
      <c r="S4004" s="12">
        <f t="shared" si="313"/>
        <v>41879.043530092589</v>
      </c>
      <c r="T4004" s="12">
        <f t="shared" si="314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7">
        <f t="shared" si="310"/>
        <v>10.050000000000001</v>
      </c>
      <c r="P4005" s="8">
        <f>(E4005/L4005)</f>
        <v>100.5</v>
      </c>
      <c r="Q4005" t="str">
        <f t="shared" si="311"/>
        <v>theater</v>
      </c>
      <c r="R4005" t="str">
        <f t="shared" si="312"/>
        <v>plays</v>
      </c>
      <c r="S4005" s="12">
        <f t="shared" si="313"/>
        <v>42020.587349537032</v>
      </c>
      <c r="T4005" s="12">
        <f t="shared" si="314"/>
        <v>42050.587349537032</v>
      </c>
    </row>
    <row r="4006" spans="1:20" ht="15.75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7">
        <f t="shared" si="310"/>
        <v>0.2</v>
      </c>
      <c r="P4006" s="8">
        <f>(E4006/L4006)</f>
        <v>1</v>
      </c>
      <c r="Q4006" t="str">
        <f t="shared" si="311"/>
        <v>theater</v>
      </c>
      <c r="R4006" t="str">
        <f t="shared" si="312"/>
        <v>plays</v>
      </c>
      <c r="S4006" s="12">
        <f t="shared" si="313"/>
        <v>41890.16269675926</v>
      </c>
      <c r="T4006" s="12">
        <f t="shared" si="314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7">
        <f t="shared" si="310"/>
        <v>1.3333333333333335</v>
      </c>
      <c r="P4007" s="8">
        <f>(E4007/L4007)</f>
        <v>20</v>
      </c>
      <c r="Q4007" t="str">
        <f t="shared" si="311"/>
        <v>theater</v>
      </c>
      <c r="R4007" t="str">
        <f t="shared" si="312"/>
        <v>plays</v>
      </c>
      <c r="S4007" s="12">
        <f t="shared" si="313"/>
        <v>41872.807696759257</v>
      </c>
      <c r="T4007" s="12">
        <f t="shared" si="314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7">
        <f t="shared" si="310"/>
        <v>6.6666666666666671E-3</v>
      </c>
      <c r="P4008" s="8">
        <f>(E4008/L4008)</f>
        <v>2</v>
      </c>
      <c r="Q4008" t="str">
        <f t="shared" si="311"/>
        <v>theater</v>
      </c>
      <c r="R4008" t="str">
        <f t="shared" si="312"/>
        <v>plays</v>
      </c>
      <c r="S4008" s="12">
        <f t="shared" si="313"/>
        <v>42391.772997685184</v>
      </c>
      <c r="T4008" s="12">
        <f t="shared" si="314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7">
        <f t="shared" si="310"/>
        <v>0.25</v>
      </c>
      <c r="P4009" s="8">
        <f>(E4009/L4009)</f>
        <v>5</v>
      </c>
      <c r="Q4009" t="str">
        <f t="shared" si="311"/>
        <v>theater</v>
      </c>
      <c r="R4009" t="str">
        <f t="shared" si="312"/>
        <v>plays</v>
      </c>
      <c r="S4009" s="12">
        <f t="shared" si="313"/>
        <v>41848.772928240738</v>
      </c>
      <c r="T4009" s="12">
        <f t="shared" si="314"/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7">
        <f t="shared" si="310"/>
        <v>6</v>
      </c>
      <c r="P4010" s="8">
        <f>(E4010/L4010)</f>
        <v>15</v>
      </c>
      <c r="Q4010" t="str">
        <f t="shared" si="311"/>
        <v>theater</v>
      </c>
      <c r="R4010" t="str">
        <f t="shared" si="312"/>
        <v>plays</v>
      </c>
      <c r="S4010" s="12">
        <f t="shared" si="313"/>
        <v>42177.964201388888</v>
      </c>
      <c r="T4010" s="12">
        <f t="shared" si="314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7">
        <f t="shared" si="310"/>
        <v>3.8860103626943006</v>
      </c>
      <c r="P4011" s="8">
        <f>(E4011/L4011)</f>
        <v>25</v>
      </c>
      <c r="Q4011" t="str">
        <f t="shared" si="311"/>
        <v>theater</v>
      </c>
      <c r="R4011" t="str">
        <f t="shared" si="312"/>
        <v>plays</v>
      </c>
      <c r="S4011" s="12">
        <f t="shared" si="313"/>
        <v>41851.700925925928</v>
      </c>
      <c r="T4011" s="12">
        <f t="shared" si="314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7">
        <f t="shared" si="310"/>
        <v>24.194444444444443</v>
      </c>
      <c r="P4012" s="8">
        <f>(E4012/L4012)</f>
        <v>45.842105263157897</v>
      </c>
      <c r="Q4012" t="str">
        <f t="shared" si="311"/>
        <v>theater</v>
      </c>
      <c r="R4012" t="str">
        <f t="shared" si="312"/>
        <v>plays</v>
      </c>
      <c r="S4012" s="12">
        <f t="shared" si="313"/>
        <v>41921.770439814813</v>
      </c>
      <c r="T4012" s="12">
        <f t="shared" si="314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7">
        <f t="shared" si="310"/>
        <v>7.6</v>
      </c>
      <c r="P4013" s="8">
        <f>(E4013/L4013)</f>
        <v>4.75</v>
      </c>
      <c r="Q4013" t="str">
        <f t="shared" si="311"/>
        <v>theater</v>
      </c>
      <c r="R4013" t="str">
        <f t="shared" si="312"/>
        <v>plays</v>
      </c>
      <c r="S4013" s="12">
        <f t="shared" si="313"/>
        <v>42002.54488425926</v>
      </c>
      <c r="T4013" s="12">
        <f t="shared" si="314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7">
        <f t="shared" si="310"/>
        <v>0</v>
      </c>
      <c r="P4014" s="8" t="e">
        <f>(E4014/L4014)</f>
        <v>#DIV/0!</v>
      </c>
      <c r="Q4014" t="str">
        <f t="shared" si="311"/>
        <v>theater</v>
      </c>
      <c r="R4014" t="str">
        <f t="shared" si="312"/>
        <v>plays</v>
      </c>
      <c r="S4014" s="12">
        <f t="shared" si="313"/>
        <v>42096.544548611113</v>
      </c>
      <c r="T4014" s="12">
        <f t="shared" si="314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7">
        <f t="shared" si="310"/>
        <v>1.3</v>
      </c>
      <c r="P4015" s="8">
        <f>(E4015/L4015)</f>
        <v>13</v>
      </c>
      <c r="Q4015" t="str">
        <f t="shared" si="311"/>
        <v>theater</v>
      </c>
      <c r="R4015" t="str">
        <f t="shared" si="312"/>
        <v>plays</v>
      </c>
      <c r="S4015" s="12">
        <f t="shared" si="313"/>
        <v>42021.301192129627</v>
      </c>
      <c r="T4015" s="12">
        <f t="shared" si="314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7">
        <f t="shared" si="310"/>
        <v>0</v>
      </c>
      <c r="P4016" s="8" t="e">
        <f>(E4016/L4016)</f>
        <v>#DIV/0!</v>
      </c>
      <c r="Q4016" t="str">
        <f t="shared" si="311"/>
        <v>theater</v>
      </c>
      <c r="R4016" t="str">
        <f t="shared" si="312"/>
        <v>plays</v>
      </c>
      <c r="S4016" s="12">
        <f t="shared" si="313"/>
        <v>42419.246168981481</v>
      </c>
      <c r="T4016" s="12">
        <f t="shared" si="314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7">
        <f t="shared" si="310"/>
        <v>1.4285714285714287E-2</v>
      </c>
      <c r="P4017" s="8">
        <f>(E4017/L4017)</f>
        <v>1</v>
      </c>
      <c r="Q4017" t="str">
        <f t="shared" si="311"/>
        <v>theater</v>
      </c>
      <c r="R4017" t="str">
        <f t="shared" si="312"/>
        <v>plays</v>
      </c>
      <c r="S4017" s="12">
        <f t="shared" si="313"/>
        <v>42174.780821759254</v>
      </c>
      <c r="T4017" s="12">
        <f t="shared" si="314"/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7">
        <f t="shared" si="310"/>
        <v>14.000000000000002</v>
      </c>
      <c r="P4018" s="8">
        <f>(E4018/L4018)</f>
        <v>10</v>
      </c>
      <c r="Q4018" t="str">
        <f t="shared" si="311"/>
        <v>theater</v>
      </c>
      <c r="R4018" t="str">
        <f t="shared" si="312"/>
        <v>plays</v>
      </c>
      <c r="S4018" s="12">
        <f t="shared" si="313"/>
        <v>41869.872685185182</v>
      </c>
      <c r="T4018" s="12">
        <f t="shared" si="314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7">
        <f t="shared" si="310"/>
        <v>1.05</v>
      </c>
      <c r="P4019" s="8">
        <f>(E4019/L4019)</f>
        <v>52.5</v>
      </c>
      <c r="Q4019" t="str">
        <f t="shared" si="311"/>
        <v>theater</v>
      </c>
      <c r="R4019" t="str">
        <f t="shared" si="312"/>
        <v>plays</v>
      </c>
      <c r="S4019" s="12">
        <f t="shared" si="313"/>
        <v>41856.672152777777</v>
      </c>
      <c r="T4019" s="12">
        <f t="shared" si="314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7">
        <f t="shared" si="310"/>
        <v>8.6666666666666679</v>
      </c>
      <c r="P4020" s="8">
        <f>(E4020/L4020)</f>
        <v>32.5</v>
      </c>
      <c r="Q4020" t="str">
        <f t="shared" si="311"/>
        <v>theater</v>
      </c>
      <c r="R4020" t="str">
        <f t="shared" si="312"/>
        <v>plays</v>
      </c>
      <c r="S4020" s="12">
        <f t="shared" si="313"/>
        <v>42620.91097222222</v>
      </c>
      <c r="T4020" s="12">
        <f t="shared" si="314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7">
        <f t="shared" si="310"/>
        <v>0.82857142857142851</v>
      </c>
      <c r="P4021" s="8">
        <f>(E4021/L4021)</f>
        <v>7.25</v>
      </c>
      <c r="Q4021" t="str">
        <f t="shared" si="311"/>
        <v>theater</v>
      </c>
      <c r="R4021" t="str">
        <f t="shared" si="312"/>
        <v>plays</v>
      </c>
      <c r="S4021" s="12">
        <f t="shared" si="313"/>
        <v>42417.675879629634</v>
      </c>
      <c r="T4021" s="12">
        <f t="shared" si="314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7">
        <f t="shared" si="310"/>
        <v>16.666666666666664</v>
      </c>
      <c r="P4022" s="8">
        <f>(E4022/L4022)</f>
        <v>33.333333333333336</v>
      </c>
      <c r="Q4022" t="str">
        <f t="shared" si="311"/>
        <v>theater</v>
      </c>
      <c r="R4022" t="str">
        <f t="shared" si="312"/>
        <v>plays</v>
      </c>
      <c r="S4022" s="12">
        <f t="shared" si="313"/>
        <v>42057.190960648149</v>
      </c>
      <c r="T4022" s="12">
        <f t="shared" si="314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7">
        <f t="shared" si="310"/>
        <v>0.83333333333333337</v>
      </c>
      <c r="P4023" s="8">
        <f>(E4023/L4023)</f>
        <v>62.5</v>
      </c>
      <c r="Q4023" t="str">
        <f t="shared" si="311"/>
        <v>theater</v>
      </c>
      <c r="R4023" t="str">
        <f t="shared" si="312"/>
        <v>plays</v>
      </c>
      <c r="S4023" s="12">
        <f t="shared" si="313"/>
        <v>41878.911550925928</v>
      </c>
      <c r="T4023" s="12">
        <f t="shared" si="314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7">
        <f t="shared" si="310"/>
        <v>69.561111111111103</v>
      </c>
      <c r="P4024" s="8">
        <f>(E4024/L4024)</f>
        <v>63.558375634517766</v>
      </c>
      <c r="Q4024" t="str">
        <f t="shared" si="311"/>
        <v>theater</v>
      </c>
      <c r="R4024" t="str">
        <f t="shared" si="312"/>
        <v>plays</v>
      </c>
      <c r="S4024" s="12">
        <f t="shared" si="313"/>
        <v>41990.584108796291</v>
      </c>
      <c r="T4024" s="12">
        <f t="shared" si="314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7">
        <f t="shared" si="310"/>
        <v>0</v>
      </c>
      <c r="P4025" s="8" t="e">
        <f>(E4025/L4025)</f>
        <v>#DIV/0!</v>
      </c>
      <c r="Q4025" t="str">
        <f t="shared" si="311"/>
        <v>theater</v>
      </c>
      <c r="R4025" t="str">
        <f t="shared" si="312"/>
        <v>plays</v>
      </c>
      <c r="S4025" s="12">
        <f t="shared" si="313"/>
        <v>42408.999571759254</v>
      </c>
      <c r="T4025" s="12">
        <f t="shared" si="314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7">
        <f t="shared" si="310"/>
        <v>1.25</v>
      </c>
      <c r="P4026" s="8">
        <f>(E4026/L4026)</f>
        <v>10</v>
      </c>
      <c r="Q4026" t="str">
        <f t="shared" si="311"/>
        <v>theater</v>
      </c>
      <c r="R4026" t="str">
        <f t="shared" si="312"/>
        <v>plays</v>
      </c>
      <c r="S4026" s="12">
        <f t="shared" si="313"/>
        <v>42217.670104166667</v>
      </c>
      <c r="T4026" s="12">
        <f t="shared" si="314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7">
        <f t="shared" si="310"/>
        <v>5</v>
      </c>
      <c r="P4027" s="8">
        <f>(E4027/L4027)</f>
        <v>62.5</v>
      </c>
      <c r="Q4027" t="str">
        <f t="shared" si="311"/>
        <v>theater</v>
      </c>
      <c r="R4027" t="str">
        <f t="shared" si="312"/>
        <v>plays</v>
      </c>
      <c r="S4027" s="12">
        <f t="shared" si="313"/>
        <v>42151.237685185188</v>
      </c>
      <c r="T4027" s="12">
        <f t="shared" si="314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7">
        <f t="shared" si="310"/>
        <v>0</v>
      </c>
      <c r="P4028" s="8" t="e">
        <f>(E4028/L4028)</f>
        <v>#DIV/0!</v>
      </c>
      <c r="Q4028" t="str">
        <f t="shared" si="311"/>
        <v>theater</v>
      </c>
      <c r="R4028" t="str">
        <f t="shared" si="312"/>
        <v>plays</v>
      </c>
      <c r="S4028" s="12">
        <f t="shared" si="313"/>
        <v>42282.655543981484</v>
      </c>
      <c r="T4028" s="12">
        <f t="shared" si="314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7">
        <f t="shared" si="310"/>
        <v>7.166666666666667</v>
      </c>
      <c r="P4029" s="8">
        <f>(E4029/L4029)</f>
        <v>30.714285714285715</v>
      </c>
      <c r="Q4029" t="str">
        <f t="shared" si="311"/>
        <v>theater</v>
      </c>
      <c r="R4029" t="str">
        <f t="shared" si="312"/>
        <v>plays</v>
      </c>
      <c r="S4029" s="12">
        <f t="shared" si="313"/>
        <v>42768.97084490741</v>
      </c>
      <c r="T4029" s="12">
        <f t="shared" si="314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7">
        <f t="shared" si="310"/>
        <v>28.050000000000004</v>
      </c>
      <c r="P4030" s="8">
        <f>(E4030/L4030)</f>
        <v>51</v>
      </c>
      <c r="Q4030" t="str">
        <f t="shared" si="311"/>
        <v>theater</v>
      </c>
      <c r="R4030" t="str">
        <f t="shared" si="312"/>
        <v>plays</v>
      </c>
      <c r="S4030" s="12">
        <f t="shared" si="313"/>
        <v>41765.938657407409</v>
      </c>
      <c r="T4030" s="12">
        <f t="shared" si="314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7">
        <f t="shared" si="310"/>
        <v>0</v>
      </c>
      <c r="P4031" s="8" t="e">
        <f>(E4031/L4031)</f>
        <v>#DIV/0!</v>
      </c>
      <c r="Q4031" t="str">
        <f t="shared" si="311"/>
        <v>theater</v>
      </c>
      <c r="R4031" t="str">
        <f t="shared" si="312"/>
        <v>plays</v>
      </c>
      <c r="S4031" s="12">
        <f t="shared" si="313"/>
        <v>42322.025115740747</v>
      </c>
      <c r="T4031" s="12">
        <f t="shared" si="314"/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7">
        <f t="shared" si="310"/>
        <v>16</v>
      </c>
      <c r="P4032" s="8">
        <f>(E4032/L4032)</f>
        <v>66.666666666666671</v>
      </c>
      <c r="Q4032" t="str">
        <f t="shared" si="311"/>
        <v>theater</v>
      </c>
      <c r="R4032" t="str">
        <f t="shared" si="312"/>
        <v>plays</v>
      </c>
      <c r="S4032" s="12">
        <f t="shared" si="313"/>
        <v>42374.655081018514</v>
      </c>
      <c r="T4032" s="12">
        <f t="shared" si="314"/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7">
        <f t="shared" si="310"/>
        <v>0</v>
      </c>
      <c r="P4033" s="8" t="e">
        <f>(E4033/L4033)</f>
        <v>#DIV/0!</v>
      </c>
      <c r="Q4033" t="str">
        <f t="shared" si="311"/>
        <v>theater</v>
      </c>
      <c r="R4033" t="str">
        <f t="shared" si="312"/>
        <v>plays</v>
      </c>
      <c r="S4033" s="12">
        <f t="shared" si="313"/>
        <v>41941.585231481484</v>
      </c>
      <c r="T4033" s="12">
        <f t="shared" si="314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7">
        <f t="shared" si="310"/>
        <v>6.8287037037037033</v>
      </c>
      <c r="P4034" s="8">
        <f>(E4034/L4034)</f>
        <v>59</v>
      </c>
      <c r="Q4034" t="str">
        <f t="shared" si="311"/>
        <v>theater</v>
      </c>
      <c r="R4034" t="str">
        <f t="shared" si="312"/>
        <v>plays</v>
      </c>
      <c r="S4034" s="12">
        <f t="shared" si="313"/>
        <v>42293.809212962966</v>
      </c>
      <c r="T4034" s="12">
        <f t="shared" si="314"/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7">
        <f t="shared" ref="O4035:O4098" si="315">((E4035/D4035)*100)</f>
        <v>25.698702928870294</v>
      </c>
      <c r="P4035" s="8">
        <f>(E4035/L4035)</f>
        <v>65.340319148936175</v>
      </c>
      <c r="Q4035" t="str">
        <f t="shared" ref="Q4035:Q4098" si="316">LEFT(N4035,FIND("/",N4035)-1)</f>
        <v>theater</v>
      </c>
      <c r="R4035" t="str">
        <f t="shared" ref="R4035:R4098" si="317">RIGHT(N4035,LEN(N4035)-FIND("/",N4035))</f>
        <v>plays</v>
      </c>
      <c r="S4035" s="12">
        <f t="shared" ref="S4035:S4098" si="318">(((J4035/60)/60)/24)+DATE(1970,1,1)</f>
        <v>42614.268796296295</v>
      </c>
      <c r="T4035" s="12">
        <f t="shared" ref="T4035:T4098" si="319">(((I4035/60)/60)/24)+DATE(1970,1,1)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7">
        <f t="shared" si="315"/>
        <v>1.4814814814814816</v>
      </c>
      <c r="P4036" s="8">
        <f>(E4036/L4036)</f>
        <v>100</v>
      </c>
      <c r="Q4036" t="str">
        <f t="shared" si="316"/>
        <v>theater</v>
      </c>
      <c r="R4036" t="str">
        <f t="shared" si="317"/>
        <v>plays</v>
      </c>
      <c r="S4036" s="12">
        <f t="shared" si="318"/>
        <v>42067.947337962964</v>
      </c>
      <c r="T4036" s="12">
        <f t="shared" si="319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7">
        <f t="shared" si="315"/>
        <v>36.85</v>
      </c>
      <c r="P4037" s="8">
        <f>(E4037/L4037)</f>
        <v>147.4</v>
      </c>
      <c r="Q4037" t="str">
        <f t="shared" si="316"/>
        <v>theater</v>
      </c>
      <c r="R4037" t="str">
        <f t="shared" si="317"/>
        <v>plays</v>
      </c>
      <c r="S4037" s="12">
        <f t="shared" si="318"/>
        <v>41903.882951388885</v>
      </c>
      <c r="T4037" s="12">
        <f t="shared" si="319"/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7">
        <f t="shared" si="315"/>
        <v>47.05</v>
      </c>
      <c r="P4038" s="8">
        <f>(E4038/L4038)</f>
        <v>166.05882352941177</v>
      </c>
      <c r="Q4038" t="str">
        <f t="shared" si="316"/>
        <v>theater</v>
      </c>
      <c r="R4038" t="str">
        <f t="shared" si="317"/>
        <v>plays</v>
      </c>
      <c r="S4038" s="12">
        <f t="shared" si="318"/>
        <v>41804.937083333331</v>
      </c>
      <c r="T4038" s="12">
        <f t="shared" si="319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7">
        <f t="shared" si="315"/>
        <v>11.428571428571429</v>
      </c>
      <c r="P4039" s="8">
        <f>(E4039/L4039)</f>
        <v>40</v>
      </c>
      <c r="Q4039" t="str">
        <f t="shared" si="316"/>
        <v>theater</v>
      </c>
      <c r="R4039" t="str">
        <f t="shared" si="317"/>
        <v>plays</v>
      </c>
      <c r="S4039" s="12">
        <f t="shared" si="318"/>
        <v>42497.070775462969</v>
      </c>
      <c r="T4039" s="12">
        <f t="shared" si="319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7">
        <f t="shared" si="315"/>
        <v>12.04</v>
      </c>
      <c r="P4040" s="8">
        <f>(E4040/L4040)</f>
        <v>75.25</v>
      </c>
      <c r="Q4040" t="str">
        <f t="shared" si="316"/>
        <v>theater</v>
      </c>
      <c r="R4040" t="str">
        <f t="shared" si="317"/>
        <v>plays</v>
      </c>
      <c r="S4040" s="12">
        <f t="shared" si="318"/>
        <v>41869.798726851855</v>
      </c>
      <c r="T4040" s="12">
        <f t="shared" si="319"/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7">
        <f t="shared" si="315"/>
        <v>60</v>
      </c>
      <c r="P4041" s="8">
        <f>(E4041/L4041)</f>
        <v>60</v>
      </c>
      <c r="Q4041" t="str">
        <f t="shared" si="316"/>
        <v>theater</v>
      </c>
      <c r="R4041" t="str">
        <f t="shared" si="317"/>
        <v>plays</v>
      </c>
      <c r="S4041" s="12">
        <f t="shared" si="318"/>
        <v>42305.670914351853</v>
      </c>
      <c r="T4041" s="12">
        <f t="shared" si="319"/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7">
        <f t="shared" si="315"/>
        <v>31.25</v>
      </c>
      <c r="P4042" s="8">
        <f>(E4042/L4042)</f>
        <v>1250</v>
      </c>
      <c r="Q4042" t="str">
        <f t="shared" si="316"/>
        <v>theater</v>
      </c>
      <c r="R4042" t="str">
        <f t="shared" si="317"/>
        <v>plays</v>
      </c>
      <c r="S4042" s="12">
        <f t="shared" si="318"/>
        <v>42144.231527777782</v>
      </c>
      <c r="T4042" s="12">
        <f t="shared" si="319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7">
        <f t="shared" si="315"/>
        <v>0.42</v>
      </c>
      <c r="P4043" s="8">
        <f>(E4043/L4043)</f>
        <v>10.5</v>
      </c>
      <c r="Q4043" t="str">
        <f t="shared" si="316"/>
        <v>theater</v>
      </c>
      <c r="R4043" t="str">
        <f t="shared" si="317"/>
        <v>plays</v>
      </c>
      <c r="S4043" s="12">
        <f t="shared" si="318"/>
        <v>42559.474004629628</v>
      </c>
      <c r="T4043" s="12">
        <f t="shared" si="319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7">
        <f t="shared" si="315"/>
        <v>0.21</v>
      </c>
      <c r="P4044" s="8">
        <f>(E4044/L4044)</f>
        <v>7</v>
      </c>
      <c r="Q4044" t="str">
        <f t="shared" si="316"/>
        <v>theater</v>
      </c>
      <c r="R4044" t="str">
        <f t="shared" si="317"/>
        <v>plays</v>
      </c>
      <c r="S4044" s="12">
        <f t="shared" si="318"/>
        <v>41995.084074074075</v>
      </c>
      <c r="T4044" s="12">
        <f t="shared" si="319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7">
        <f t="shared" si="315"/>
        <v>0</v>
      </c>
      <c r="P4045" s="8" t="e">
        <f>(E4045/L4045)</f>
        <v>#DIV/0!</v>
      </c>
      <c r="Q4045" t="str">
        <f t="shared" si="316"/>
        <v>theater</v>
      </c>
      <c r="R4045" t="str">
        <f t="shared" si="317"/>
        <v>plays</v>
      </c>
      <c r="S4045" s="12">
        <f t="shared" si="318"/>
        <v>41948.957465277781</v>
      </c>
      <c r="T4045" s="12">
        <f t="shared" si="319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7">
        <f t="shared" si="315"/>
        <v>37.5</v>
      </c>
      <c r="P4046" s="8">
        <f>(E4046/L4046)</f>
        <v>56.25</v>
      </c>
      <c r="Q4046" t="str">
        <f t="shared" si="316"/>
        <v>theater</v>
      </c>
      <c r="R4046" t="str">
        <f t="shared" si="317"/>
        <v>plays</v>
      </c>
      <c r="S4046" s="12">
        <f t="shared" si="318"/>
        <v>42074.219699074078</v>
      </c>
      <c r="T4046" s="12">
        <f t="shared" si="319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7">
        <f t="shared" si="315"/>
        <v>0.02</v>
      </c>
      <c r="P4047" s="8">
        <f>(E4047/L4047)</f>
        <v>1</v>
      </c>
      <c r="Q4047" t="str">
        <f t="shared" si="316"/>
        <v>theater</v>
      </c>
      <c r="R4047" t="str">
        <f t="shared" si="317"/>
        <v>plays</v>
      </c>
      <c r="S4047" s="12">
        <f t="shared" si="318"/>
        <v>41842.201261574075</v>
      </c>
      <c r="T4047" s="12">
        <f t="shared" si="319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7">
        <f t="shared" si="315"/>
        <v>8.2142857142857135</v>
      </c>
      <c r="P4048" s="8">
        <f>(E4048/L4048)</f>
        <v>38.333333333333336</v>
      </c>
      <c r="Q4048" t="str">
        <f t="shared" si="316"/>
        <v>theater</v>
      </c>
      <c r="R4048" t="str">
        <f t="shared" si="317"/>
        <v>plays</v>
      </c>
      <c r="S4048" s="12">
        <f t="shared" si="318"/>
        <v>41904.650578703702</v>
      </c>
      <c r="T4048" s="12">
        <f t="shared" si="319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7">
        <f t="shared" si="315"/>
        <v>2.1999999999999997</v>
      </c>
      <c r="P4049" s="8">
        <f>(E4049/L4049)</f>
        <v>27.5</v>
      </c>
      <c r="Q4049" t="str">
        <f t="shared" si="316"/>
        <v>theater</v>
      </c>
      <c r="R4049" t="str">
        <f t="shared" si="317"/>
        <v>plays</v>
      </c>
      <c r="S4049" s="12">
        <f t="shared" si="318"/>
        <v>41991.022488425922</v>
      </c>
      <c r="T4049" s="12">
        <f t="shared" si="319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7">
        <f t="shared" si="315"/>
        <v>17.652941176470588</v>
      </c>
      <c r="P4050" s="8">
        <f>(E4050/L4050)</f>
        <v>32.978021978021978</v>
      </c>
      <c r="Q4050" t="str">
        <f t="shared" si="316"/>
        <v>theater</v>
      </c>
      <c r="R4050" t="str">
        <f t="shared" si="317"/>
        <v>plays</v>
      </c>
      <c r="S4050" s="12">
        <f t="shared" si="318"/>
        <v>42436.509108796294</v>
      </c>
      <c r="T4050" s="12">
        <f t="shared" si="319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7">
        <f t="shared" si="315"/>
        <v>0.08</v>
      </c>
      <c r="P4051" s="8">
        <f>(E4051/L4051)</f>
        <v>16</v>
      </c>
      <c r="Q4051" t="str">
        <f t="shared" si="316"/>
        <v>theater</v>
      </c>
      <c r="R4051" t="str">
        <f t="shared" si="317"/>
        <v>plays</v>
      </c>
      <c r="S4051" s="12">
        <f t="shared" si="318"/>
        <v>42169.958506944444</v>
      </c>
      <c r="T4051" s="12">
        <f t="shared" si="319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7">
        <f t="shared" si="315"/>
        <v>6.6666666666666666E-2</v>
      </c>
      <c r="P4052" s="8">
        <f>(E4052/L4052)</f>
        <v>1</v>
      </c>
      <c r="Q4052" t="str">
        <f t="shared" si="316"/>
        <v>theater</v>
      </c>
      <c r="R4052" t="str">
        <f t="shared" si="317"/>
        <v>plays</v>
      </c>
      <c r="S4052" s="12">
        <f t="shared" si="318"/>
        <v>41905.636469907404</v>
      </c>
      <c r="T4052" s="12">
        <f t="shared" si="319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7">
        <f t="shared" si="315"/>
        <v>0</v>
      </c>
      <c r="P4053" s="8" t="e">
        <f>(E4053/L4053)</f>
        <v>#DIV/0!</v>
      </c>
      <c r="Q4053" t="str">
        <f t="shared" si="316"/>
        <v>theater</v>
      </c>
      <c r="R4053" t="str">
        <f t="shared" si="317"/>
        <v>plays</v>
      </c>
      <c r="S4053" s="12">
        <f t="shared" si="318"/>
        <v>41761.810150462967</v>
      </c>
      <c r="T4053" s="12">
        <f t="shared" si="319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7">
        <f t="shared" si="315"/>
        <v>37.533333333333339</v>
      </c>
      <c r="P4054" s="8">
        <f>(E4054/L4054)</f>
        <v>86.615384615384613</v>
      </c>
      <c r="Q4054" t="str">
        <f t="shared" si="316"/>
        <v>theater</v>
      </c>
      <c r="R4054" t="str">
        <f t="shared" si="317"/>
        <v>plays</v>
      </c>
      <c r="S4054" s="12">
        <f t="shared" si="318"/>
        <v>41865.878657407404</v>
      </c>
      <c r="T4054" s="12">
        <f t="shared" si="319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7">
        <f t="shared" si="315"/>
        <v>22</v>
      </c>
      <c r="P4055" s="8">
        <f>(E4055/L4055)</f>
        <v>55</v>
      </c>
      <c r="Q4055" t="str">
        <f t="shared" si="316"/>
        <v>theater</v>
      </c>
      <c r="R4055" t="str">
        <f t="shared" si="317"/>
        <v>plays</v>
      </c>
      <c r="S4055" s="12">
        <f t="shared" si="318"/>
        <v>41928.690138888887</v>
      </c>
      <c r="T4055" s="12">
        <f t="shared" si="319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7">
        <f t="shared" si="315"/>
        <v>0</v>
      </c>
      <c r="P4056" s="8" t="e">
        <f>(E4056/L4056)</f>
        <v>#DIV/0!</v>
      </c>
      <c r="Q4056" t="str">
        <f t="shared" si="316"/>
        <v>theater</v>
      </c>
      <c r="R4056" t="str">
        <f t="shared" si="317"/>
        <v>plays</v>
      </c>
      <c r="S4056" s="12">
        <f t="shared" si="318"/>
        <v>42613.841261574074</v>
      </c>
      <c r="T4056" s="12">
        <f t="shared" si="319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7">
        <f t="shared" si="315"/>
        <v>17.62</v>
      </c>
      <c r="P4057" s="8">
        <f>(E4057/L4057)</f>
        <v>41.952380952380949</v>
      </c>
      <c r="Q4057" t="str">
        <f t="shared" si="316"/>
        <v>theater</v>
      </c>
      <c r="R4057" t="str">
        <f t="shared" si="317"/>
        <v>plays</v>
      </c>
      <c r="S4057" s="12">
        <f t="shared" si="318"/>
        <v>41779.648506944446</v>
      </c>
      <c r="T4057" s="12">
        <f t="shared" si="319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7">
        <f t="shared" si="315"/>
        <v>53</v>
      </c>
      <c r="P4058" s="8">
        <f>(E4058/L4058)</f>
        <v>88.333333333333329</v>
      </c>
      <c r="Q4058" t="str">
        <f t="shared" si="316"/>
        <v>theater</v>
      </c>
      <c r="R4058" t="str">
        <f t="shared" si="317"/>
        <v>plays</v>
      </c>
      <c r="S4058" s="12">
        <f t="shared" si="318"/>
        <v>42534.933321759265</v>
      </c>
      <c r="T4058" s="12">
        <f t="shared" si="319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7">
        <f t="shared" si="315"/>
        <v>22.142857142857142</v>
      </c>
      <c r="P4059" s="8">
        <f>(E4059/L4059)</f>
        <v>129.16666666666666</v>
      </c>
      <c r="Q4059" t="str">
        <f t="shared" si="316"/>
        <v>theater</v>
      </c>
      <c r="R4059" t="str">
        <f t="shared" si="317"/>
        <v>plays</v>
      </c>
      <c r="S4059" s="12">
        <f t="shared" si="318"/>
        <v>42310.968518518523</v>
      </c>
      <c r="T4059" s="12">
        <f t="shared" si="319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7">
        <f t="shared" si="315"/>
        <v>2.5333333333333332</v>
      </c>
      <c r="P4060" s="8">
        <f>(E4060/L4060)</f>
        <v>23.75</v>
      </c>
      <c r="Q4060" t="str">
        <f t="shared" si="316"/>
        <v>theater</v>
      </c>
      <c r="R4060" t="str">
        <f t="shared" si="317"/>
        <v>plays</v>
      </c>
      <c r="S4060" s="12">
        <f t="shared" si="318"/>
        <v>42446.060694444444</v>
      </c>
      <c r="T4060" s="12">
        <f t="shared" si="319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7">
        <f t="shared" si="315"/>
        <v>2.5</v>
      </c>
      <c r="P4061" s="8">
        <f>(E4061/L4061)</f>
        <v>35.714285714285715</v>
      </c>
      <c r="Q4061" t="str">
        <f t="shared" si="316"/>
        <v>theater</v>
      </c>
      <c r="R4061" t="str">
        <f t="shared" si="317"/>
        <v>plays</v>
      </c>
      <c r="S4061" s="12">
        <f t="shared" si="318"/>
        <v>41866.640648148146</v>
      </c>
      <c r="T4061" s="12">
        <f t="shared" si="319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7">
        <f t="shared" si="315"/>
        <v>2.85</v>
      </c>
      <c r="P4062" s="8">
        <f>(E4062/L4062)</f>
        <v>57</v>
      </c>
      <c r="Q4062" t="str">
        <f t="shared" si="316"/>
        <v>theater</v>
      </c>
      <c r="R4062" t="str">
        <f t="shared" si="317"/>
        <v>plays</v>
      </c>
      <c r="S4062" s="12">
        <f t="shared" si="318"/>
        <v>41779.695092592592</v>
      </c>
      <c r="T4062" s="12">
        <f t="shared" si="319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7">
        <f t="shared" si="315"/>
        <v>0</v>
      </c>
      <c r="P4063" s="8" t="e">
        <f>(E4063/L4063)</f>
        <v>#DIV/0!</v>
      </c>
      <c r="Q4063" t="str">
        <f t="shared" si="316"/>
        <v>theater</v>
      </c>
      <c r="R4063" t="str">
        <f t="shared" si="317"/>
        <v>plays</v>
      </c>
      <c r="S4063" s="12">
        <f t="shared" si="318"/>
        <v>42421.141469907408</v>
      </c>
      <c r="T4063" s="12">
        <f t="shared" si="319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7">
        <f t="shared" si="315"/>
        <v>2.4500000000000002</v>
      </c>
      <c r="P4064" s="8">
        <f>(E4064/L4064)</f>
        <v>163.33333333333334</v>
      </c>
      <c r="Q4064" t="str">
        <f t="shared" si="316"/>
        <v>theater</v>
      </c>
      <c r="R4064" t="str">
        <f t="shared" si="317"/>
        <v>plays</v>
      </c>
      <c r="S4064" s="12">
        <f t="shared" si="318"/>
        <v>42523.739212962959</v>
      </c>
      <c r="T4064" s="12">
        <f t="shared" si="319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7">
        <f t="shared" si="315"/>
        <v>1.4210526315789473</v>
      </c>
      <c r="P4065" s="8">
        <f>(E4065/L4065)</f>
        <v>15</v>
      </c>
      <c r="Q4065" t="str">
        <f t="shared" si="316"/>
        <v>theater</v>
      </c>
      <c r="R4065" t="str">
        <f t="shared" si="317"/>
        <v>plays</v>
      </c>
      <c r="S4065" s="12">
        <f t="shared" si="318"/>
        <v>41787.681527777779</v>
      </c>
      <c r="T4065" s="12">
        <f t="shared" si="319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7">
        <f t="shared" si="315"/>
        <v>19.25</v>
      </c>
      <c r="P4066" s="8">
        <f>(E4066/L4066)</f>
        <v>64.166666666666671</v>
      </c>
      <c r="Q4066" t="str">
        <f t="shared" si="316"/>
        <v>theater</v>
      </c>
      <c r="R4066" t="str">
        <f t="shared" si="317"/>
        <v>plays</v>
      </c>
      <c r="S4066" s="12">
        <f t="shared" si="318"/>
        <v>42093.588263888887</v>
      </c>
      <c r="T4066" s="12">
        <f t="shared" si="319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7">
        <f t="shared" si="315"/>
        <v>0.67500000000000004</v>
      </c>
      <c r="P4067" s="8">
        <f>(E4067/L4067)</f>
        <v>6.75</v>
      </c>
      <c r="Q4067" t="str">
        <f t="shared" si="316"/>
        <v>theater</v>
      </c>
      <c r="R4067" t="str">
        <f t="shared" si="317"/>
        <v>plays</v>
      </c>
      <c r="S4067" s="12">
        <f t="shared" si="318"/>
        <v>41833.951516203706</v>
      </c>
      <c r="T4067" s="12">
        <f t="shared" si="319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7">
        <f t="shared" si="315"/>
        <v>0.16666666666666669</v>
      </c>
      <c r="P4068" s="8">
        <f>(E4068/L4068)</f>
        <v>25</v>
      </c>
      <c r="Q4068" t="str">
        <f t="shared" si="316"/>
        <v>theater</v>
      </c>
      <c r="R4068" t="str">
        <f t="shared" si="317"/>
        <v>plays</v>
      </c>
      <c r="S4068" s="12">
        <f t="shared" si="318"/>
        <v>42479.039212962962</v>
      </c>
      <c r="T4068" s="12">
        <f t="shared" si="319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7">
        <f t="shared" si="315"/>
        <v>60.9</v>
      </c>
      <c r="P4069" s="8">
        <f>(E4069/L4069)</f>
        <v>179.11764705882354</v>
      </c>
      <c r="Q4069" t="str">
        <f t="shared" si="316"/>
        <v>theater</v>
      </c>
      <c r="R4069" t="str">
        <f t="shared" si="317"/>
        <v>plays</v>
      </c>
      <c r="S4069" s="12">
        <f t="shared" si="318"/>
        <v>42235.117476851854</v>
      </c>
      <c r="T4069" s="12">
        <f t="shared" si="319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7">
        <f t="shared" si="315"/>
        <v>1</v>
      </c>
      <c r="P4070" s="8">
        <f>(E4070/L4070)</f>
        <v>34.950000000000003</v>
      </c>
      <c r="Q4070" t="str">
        <f t="shared" si="316"/>
        <v>theater</v>
      </c>
      <c r="R4070" t="str">
        <f t="shared" si="317"/>
        <v>plays</v>
      </c>
      <c r="S4070" s="12">
        <f t="shared" si="318"/>
        <v>42718.963599537034</v>
      </c>
      <c r="T4070" s="12">
        <f t="shared" si="319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7">
        <f t="shared" si="315"/>
        <v>34.4</v>
      </c>
      <c r="P4071" s="8">
        <f>(E4071/L4071)</f>
        <v>33.07692307692308</v>
      </c>
      <c r="Q4071" t="str">
        <f t="shared" si="316"/>
        <v>theater</v>
      </c>
      <c r="R4071" t="str">
        <f t="shared" si="317"/>
        <v>plays</v>
      </c>
      <c r="S4071" s="12">
        <f t="shared" si="318"/>
        <v>42022.661527777775</v>
      </c>
      <c r="T4071" s="12">
        <f t="shared" si="319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7">
        <f t="shared" si="315"/>
        <v>16.5</v>
      </c>
      <c r="P4072" s="8">
        <f>(E4072/L4072)</f>
        <v>27.5</v>
      </c>
      <c r="Q4072" t="str">
        <f t="shared" si="316"/>
        <v>theater</v>
      </c>
      <c r="R4072" t="str">
        <f t="shared" si="317"/>
        <v>plays</v>
      </c>
      <c r="S4072" s="12">
        <f t="shared" si="318"/>
        <v>42031.666898148149</v>
      </c>
      <c r="T4072" s="12">
        <f t="shared" si="319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7">
        <f t="shared" si="315"/>
        <v>0</v>
      </c>
      <c r="P4073" s="8" t="e">
        <f>(E4073/L4073)</f>
        <v>#DIV/0!</v>
      </c>
      <c r="Q4073" t="str">
        <f t="shared" si="316"/>
        <v>theater</v>
      </c>
      <c r="R4073" t="str">
        <f t="shared" si="317"/>
        <v>plays</v>
      </c>
      <c r="S4073" s="12">
        <f t="shared" si="318"/>
        <v>42700.804756944446</v>
      </c>
      <c r="T4073" s="12">
        <f t="shared" si="319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7">
        <f t="shared" si="315"/>
        <v>0.4</v>
      </c>
      <c r="P4074" s="8">
        <f>(E4074/L4074)</f>
        <v>2</v>
      </c>
      <c r="Q4074" t="str">
        <f t="shared" si="316"/>
        <v>theater</v>
      </c>
      <c r="R4074" t="str">
        <f t="shared" si="317"/>
        <v>plays</v>
      </c>
      <c r="S4074" s="12">
        <f t="shared" si="318"/>
        <v>41812.77443287037</v>
      </c>
      <c r="T4074" s="12">
        <f t="shared" si="319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7">
        <f t="shared" si="315"/>
        <v>1.0571428571428572</v>
      </c>
      <c r="P4075" s="8">
        <f>(E4075/L4075)</f>
        <v>18.5</v>
      </c>
      <c r="Q4075" t="str">
        <f t="shared" si="316"/>
        <v>theater</v>
      </c>
      <c r="R4075" t="str">
        <f t="shared" si="317"/>
        <v>plays</v>
      </c>
      <c r="S4075" s="12">
        <f t="shared" si="318"/>
        <v>42078.34520833334</v>
      </c>
      <c r="T4075" s="12">
        <f t="shared" si="319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7">
        <f t="shared" si="315"/>
        <v>26.727272727272727</v>
      </c>
      <c r="P4076" s="8">
        <f>(E4076/L4076)</f>
        <v>35</v>
      </c>
      <c r="Q4076" t="str">
        <f t="shared" si="316"/>
        <v>theater</v>
      </c>
      <c r="R4076" t="str">
        <f t="shared" si="317"/>
        <v>plays</v>
      </c>
      <c r="S4076" s="12">
        <f t="shared" si="318"/>
        <v>42283.552951388891</v>
      </c>
      <c r="T4076" s="12">
        <f t="shared" si="319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7">
        <f t="shared" si="315"/>
        <v>28.799999999999997</v>
      </c>
      <c r="P4077" s="8">
        <f>(E4077/L4077)</f>
        <v>44.307692307692307</v>
      </c>
      <c r="Q4077" t="str">
        <f t="shared" si="316"/>
        <v>theater</v>
      </c>
      <c r="R4077" t="str">
        <f t="shared" si="317"/>
        <v>plays</v>
      </c>
      <c r="S4077" s="12">
        <f t="shared" si="318"/>
        <v>41779.045937499999</v>
      </c>
      <c r="T4077" s="12">
        <f t="shared" si="319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7">
        <f t="shared" si="315"/>
        <v>0</v>
      </c>
      <c r="P4078" s="8" t="e">
        <f>(E4078/L4078)</f>
        <v>#DIV/0!</v>
      </c>
      <c r="Q4078" t="str">
        <f t="shared" si="316"/>
        <v>theater</v>
      </c>
      <c r="R4078" t="str">
        <f t="shared" si="317"/>
        <v>plays</v>
      </c>
      <c r="S4078" s="12">
        <f t="shared" si="318"/>
        <v>41905.795706018522</v>
      </c>
      <c r="T4078" s="12">
        <f t="shared" si="319"/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7">
        <f t="shared" si="315"/>
        <v>8.9</v>
      </c>
      <c r="P4079" s="8">
        <f>(E4079/L4079)</f>
        <v>222.5</v>
      </c>
      <c r="Q4079" t="str">
        <f t="shared" si="316"/>
        <v>theater</v>
      </c>
      <c r="R4079" t="str">
        <f t="shared" si="317"/>
        <v>plays</v>
      </c>
      <c r="S4079" s="12">
        <f t="shared" si="318"/>
        <v>42695.7105787037</v>
      </c>
      <c r="T4079" s="12">
        <f t="shared" si="319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7">
        <f t="shared" si="315"/>
        <v>0</v>
      </c>
      <c r="P4080" s="8" t="e">
        <f>(E4080/L4080)</f>
        <v>#DIV/0!</v>
      </c>
      <c r="Q4080" t="str">
        <f t="shared" si="316"/>
        <v>theater</v>
      </c>
      <c r="R4080" t="str">
        <f t="shared" si="317"/>
        <v>plays</v>
      </c>
      <c r="S4080" s="12">
        <f t="shared" si="318"/>
        <v>42732.787523148145</v>
      </c>
      <c r="T4080" s="12">
        <f t="shared" si="319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7">
        <f t="shared" si="315"/>
        <v>0.16666666666666669</v>
      </c>
      <c r="P4081" s="8">
        <f>(E4081/L4081)</f>
        <v>5</v>
      </c>
      <c r="Q4081" t="str">
        <f t="shared" si="316"/>
        <v>theater</v>
      </c>
      <c r="R4081" t="str">
        <f t="shared" si="317"/>
        <v>plays</v>
      </c>
      <c r="S4081" s="12">
        <f t="shared" si="318"/>
        <v>42510.938900462963</v>
      </c>
      <c r="T4081" s="12">
        <f t="shared" si="319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7">
        <f t="shared" si="315"/>
        <v>0</v>
      </c>
      <c r="P4082" s="8" t="e">
        <f>(E4082/L4082)</f>
        <v>#DIV/0!</v>
      </c>
      <c r="Q4082" t="str">
        <f t="shared" si="316"/>
        <v>theater</v>
      </c>
      <c r="R4082" t="str">
        <f t="shared" si="317"/>
        <v>plays</v>
      </c>
      <c r="S4082" s="12">
        <f t="shared" si="318"/>
        <v>42511.698101851856</v>
      </c>
      <c r="T4082" s="12">
        <f t="shared" si="319"/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7">
        <f t="shared" si="315"/>
        <v>15.737410071942445</v>
      </c>
      <c r="P4083" s="8">
        <f>(E4083/L4083)</f>
        <v>29.166666666666668</v>
      </c>
      <c r="Q4083" t="str">
        <f t="shared" si="316"/>
        <v>theater</v>
      </c>
      <c r="R4083" t="str">
        <f t="shared" si="317"/>
        <v>plays</v>
      </c>
      <c r="S4083" s="12">
        <f t="shared" si="318"/>
        <v>42041.581307870365</v>
      </c>
      <c r="T4083" s="12">
        <f t="shared" si="319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7">
        <f t="shared" si="315"/>
        <v>2</v>
      </c>
      <c r="P4084" s="8">
        <f>(E4084/L4084)</f>
        <v>1.5</v>
      </c>
      <c r="Q4084" t="str">
        <f t="shared" si="316"/>
        <v>theater</v>
      </c>
      <c r="R4084" t="str">
        <f t="shared" si="317"/>
        <v>plays</v>
      </c>
      <c r="S4084" s="12">
        <f t="shared" si="318"/>
        <v>42307.189270833333</v>
      </c>
      <c r="T4084" s="12">
        <f t="shared" si="319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7">
        <f t="shared" si="315"/>
        <v>21.685714285714287</v>
      </c>
      <c r="P4085" s="8">
        <f>(E4085/L4085)</f>
        <v>126.5</v>
      </c>
      <c r="Q4085" t="str">
        <f t="shared" si="316"/>
        <v>theater</v>
      </c>
      <c r="R4085" t="str">
        <f t="shared" si="317"/>
        <v>plays</v>
      </c>
      <c r="S4085" s="12">
        <f t="shared" si="318"/>
        <v>42353.761759259258</v>
      </c>
      <c r="T4085" s="12">
        <f t="shared" si="319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7">
        <f t="shared" si="315"/>
        <v>0.33333333333333337</v>
      </c>
      <c r="P4086" s="8">
        <f>(E4086/L4086)</f>
        <v>10</v>
      </c>
      <c r="Q4086" t="str">
        <f t="shared" si="316"/>
        <v>theater</v>
      </c>
      <c r="R4086" t="str">
        <f t="shared" si="317"/>
        <v>plays</v>
      </c>
      <c r="S4086" s="12">
        <f t="shared" si="318"/>
        <v>42622.436412037037</v>
      </c>
      <c r="T4086" s="12">
        <f t="shared" si="319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7">
        <f t="shared" si="315"/>
        <v>0.2857142857142857</v>
      </c>
      <c r="P4087" s="8">
        <f>(E4087/L4087)</f>
        <v>10</v>
      </c>
      <c r="Q4087" t="str">
        <f t="shared" si="316"/>
        <v>theater</v>
      </c>
      <c r="R4087" t="str">
        <f t="shared" si="317"/>
        <v>plays</v>
      </c>
      <c r="S4087" s="12">
        <f t="shared" si="318"/>
        <v>42058.603877314818</v>
      </c>
      <c r="T4087" s="12">
        <f t="shared" si="319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7">
        <f t="shared" si="315"/>
        <v>4.7</v>
      </c>
      <c r="P4088" s="8">
        <f>(E4088/L4088)</f>
        <v>9.4</v>
      </c>
      <c r="Q4088" t="str">
        <f t="shared" si="316"/>
        <v>theater</v>
      </c>
      <c r="R4088" t="str">
        <f t="shared" si="317"/>
        <v>plays</v>
      </c>
      <c r="S4088" s="12">
        <f t="shared" si="318"/>
        <v>42304.940960648149</v>
      </c>
      <c r="T4088" s="12">
        <f t="shared" si="319"/>
        <v>42329.166666666672</v>
      </c>
    </row>
    <row r="4089" spans="1:20" ht="15.75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7">
        <f t="shared" si="315"/>
        <v>0</v>
      </c>
      <c r="P4089" s="8" t="e">
        <f>(E4089/L4089)</f>
        <v>#DIV/0!</v>
      </c>
      <c r="Q4089" t="str">
        <f t="shared" si="316"/>
        <v>theater</v>
      </c>
      <c r="R4089" t="str">
        <f t="shared" si="317"/>
        <v>plays</v>
      </c>
      <c r="S4089" s="12">
        <f t="shared" si="318"/>
        <v>42538.742893518516</v>
      </c>
      <c r="T4089" s="12">
        <f t="shared" si="319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7">
        <f t="shared" si="315"/>
        <v>10.8</v>
      </c>
      <c r="P4090" s="8">
        <f>(E4090/L4090)</f>
        <v>72</v>
      </c>
      <c r="Q4090" t="str">
        <f t="shared" si="316"/>
        <v>theater</v>
      </c>
      <c r="R4090" t="str">
        <f t="shared" si="317"/>
        <v>plays</v>
      </c>
      <c r="S4090" s="12">
        <f t="shared" si="318"/>
        <v>41990.612546296295</v>
      </c>
      <c r="T4090" s="12">
        <f t="shared" si="319"/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7">
        <f t="shared" si="315"/>
        <v>4.8</v>
      </c>
      <c r="P4091" s="8">
        <f>(E4091/L4091)</f>
        <v>30</v>
      </c>
      <c r="Q4091" t="str">
        <f t="shared" si="316"/>
        <v>theater</v>
      </c>
      <c r="R4091" t="str">
        <f t="shared" si="317"/>
        <v>plays</v>
      </c>
      <c r="S4091" s="12">
        <f t="shared" si="318"/>
        <v>42122.732499999998</v>
      </c>
      <c r="T4091" s="12">
        <f t="shared" si="319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7">
        <f t="shared" si="315"/>
        <v>3.2</v>
      </c>
      <c r="P4092" s="8">
        <f>(E4092/L4092)</f>
        <v>10.666666666666666</v>
      </c>
      <c r="Q4092" t="str">
        <f t="shared" si="316"/>
        <v>theater</v>
      </c>
      <c r="R4092" t="str">
        <f t="shared" si="317"/>
        <v>plays</v>
      </c>
      <c r="S4092" s="12">
        <f t="shared" si="318"/>
        <v>42209.67288194444</v>
      </c>
      <c r="T4092" s="12">
        <f t="shared" si="319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7">
        <f t="shared" si="315"/>
        <v>12.75</v>
      </c>
      <c r="P4093" s="8">
        <f>(E4093/L4093)</f>
        <v>25.5</v>
      </c>
      <c r="Q4093" t="str">
        <f t="shared" si="316"/>
        <v>theater</v>
      </c>
      <c r="R4093" t="str">
        <f t="shared" si="317"/>
        <v>plays</v>
      </c>
      <c r="S4093" s="12">
        <f t="shared" si="318"/>
        <v>41990.506377314814</v>
      </c>
      <c r="T4093" s="12">
        <f t="shared" si="319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7">
        <f t="shared" si="315"/>
        <v>1.8181818181818181E-2</v>
      </c>
      <c r="P4094" s="8">
        <f>(E4094/L4094)</f>
        <v>20</v>
      </c>
      <c r="Q4094" t="str">
        <f t="shared" si="316"/>
        <v>theater</v>
      </c>
      <c r="R4094" t="str">
        <f t="shared" si="317"/>
        <v>plays</v>
      </c>
      <c r="S4094" s="12">
        <f t="shared" si="318"/>
        <v>42039.194988425923</v>
      </c>
      <c r="T4094" s="12">
        <f t="shared" si="319"/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7">
        <f t="shared" si="315"/>
        <v>2.4</v>
      </c>
      <c r="P4095" s="8">
        <f>(E4095/L4095)</f>
        <v>15</v>
      </c>
      <c r="Q4095" t="str">
        <f t="shared" si="316"/>
        <v>theater</v>
      </c>
      <c r="R4095" t="str">
        <f t="shared" si="317"/>
        <v>plays</v>
      </c>
      <c r="S4095" s="12">
        <f t="shared" si="318"/>
        <v>42178.815891203703</v>
      </c>
      <c r="T4095" s="12">
        <f t="shared" si="319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7">
        <f t="shared" si="315"/>
        <v>36.5</v>
      </c>
      <c r="P4096" s="8">
        <f>(E4096/L4096)</f>
        <v>91.25</v>
      </c>
      <c r="Q4096" t="str">
        <f t="shared" si="316"/>
        <v>theater</v>
      </c>
      <c r="R4096" t="str">
        <f t="shared" si="317"/>
        <v>plays</v>
      </c>
      <c r="S4096" s="12">
        <f t="shared" si="318"/>
        <v>41890.086805555555</v>
      </c>
      <c r="T4096" s="12">
        <f t="shared" si="319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7">
        <f t="shared" si="315"/>
        <v>2.666666666666667</v>
      </c>
      <c r="P4097" s="8">
        <f>(E4097/L4097)</f>
        <v>800</v>
      </c>
      <c r="Q4097" t="str">
        <f t="shared" si="316"/>
        <v>theater</v>
      </c>
      <c r="R4097" t="str">
        <f t="shared" si="317"/>
        <v>plays</v>
      </c>
      <c r="S4097" s="12">
        <f t="shared" si="318"/>
        <v>42693.031828703708</v>
      </c>
      <c r="T4097" s="12">
        <f t="shared" si="319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7">
        <f t="shared" si="315"/>
        <v>11.428571428571429</v>
      </c>
      <c r="P4098" s="8">
        <f>(E4098/L4098)</f>
        <v>80</v>
      </c>
      <c r="Q4098" t="str">
        <f t="shared" si="316"/>
        <v>theater</v>
      </c>
      <c r="R4098" t="str">
        <f t="shared" si="317"/>
        <v>plays</v>
      </c>
      <c r="S4098" s="12">
        <f t="shared" si="318"/>
        <v>42750.530312499999</v>
      </c>
      <c r="T4098" s="12">
        <f t="shared" si="319"/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7">
        <f t="shared" ref="O4099:O4115" si="320">((E4099/D4099)*100)</f>
        <v>0</v>
      </c>
      <c r="P4099" s="8" t="e">
        <f>(E4099/L4099)</f>
        <v>#DIV/0!</v>
      </c>
      <c r="Q4099" t="str">
        <f t="shared" ref="Q4099:Q4115" si="321">LEFT(N4099,FIND("/",N4099)-1)</f>
        <v>theater</v>
      </c>
      <c r="R4099" t="str">
        <f t="shared" ref="R4099:R4115" si="322">RIGHT(N4099,LEN(N4099)-FIND("/",N4099))</f>
        <v>plays</v>
      </c>
      <c r="S4099" s="12">
        <f t="shared" ref="S4099:S4115" si="323">(((J4099/60)/60)/24)+DATE(1970,1,1)</f>
        <v>42344.824502314819</v>
      </c>
      <c r="T4099" s="12">
        <f t="shared" ref="T4099:T4115" si="324">(((I4099/60)/60)/24)+DATE(1970,1,1)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7">
        <f t="shared" si="320"/>
        <v>0</v>
      </c>
      <c r="P4100" s="8" t="e">
        <f>(E4100/L4100)</f>
        <v>#DIV/0!</v>
      </c>
      <c r="Q4100" t="str">
        <f t="shared" si="321"/>
        <v>theater</v>
      </c>
      <c r="R4100" t="str">
        <f t="shared" si="322"/>
        <v>plays</v>
      </c>
      <c r="S4100" s="12">
        <f t="shared" si="323"/>
        <v>42495.722187499996</v>
      </c>
      <c r="T4100" s="12">
        <f t="shared" si="324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7">
        <f t="shared" si="320"/>
        <v>1.1111111111111112</v>
      </c>
      <c r="P4101" s="8">
        <f>(E4101/L4101)</f>
        <v>50</v>
      </c>
      <c r="Q4101" t="str">
        <f t="shared" si="321"/>
        <v>theater</v>
      </c>
      <c r="R4101" t="str">
        <f t="shared" si="322"/>
        <v>plays</v>
      </c>
      <c r="S4101" s="12">
        <f t="shared" si="323"/>
        <v>42570.850381944445</v>
      </c>
      <c r="T4101" s="12">
        <f t="shared" si="324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7">
        <f t="shared" si="320"/>
        <v>0</v>
      </c>
      <c r="P4102" s="8" t="e">
        <f>(E4102/L4102)</f>
        <v>#DIV/0!</v>
      </c>
      <c r="Q4102" t="str">
        <f t="shared" si="321"/>
        <v>theater</v>
      </c>
      <c r="R4102" t="str">
        <f t="shared" si="322"/>
        <v>plays</v>
      </c>
      <c r="S4102" s="12">
        <f t="shared" si="323"/>
        <v>41927.124884259261</v>
      </c>
      <c r="T4102" s="12">
        <f t="shared" si="324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7">
        <f t="shared" si="320"/>
        <v>0</v>
      </c>
      <c r="P4103" s="8" t="e">
        <f>(E4103/L4103)</f>
        <v>#DIV/0!</v>
      </c>
      <c r="Q4103" t="str">
        <f t="shared" si="321"/>
        <v>theater</v>
      </c>
      <c r="R4103" t="str">
        <f t="shared" si="322"/>
        <v>plays</v>
      </c>
      <c r="S4103" s="12">
        <f t="shared" si="323"/>
        <v>42730.903726851851</v>
      </c>
      <c r="T4103" s="12">
        <f t="shared" si="324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7">
        <f t="shared" si="320"/>
        <v>27.400000000000002</v>
      </c>
      <c r="P4104" s="8">
        <f>(E4104/L4104)</f>
        <v>22.833333333333332</v>
      </c>
      <c r="Q4104" t="str">
        <f t="shared" si="321"/>
        <v>theater</v>
      </c>
      <c r="R4104" t="str">
        <f t="shared" si="322"/>
        <v>plays</v>
      </c>
      <c r="S4104" s="12">
        <f t="shared" si="323"/>
        <v>42475.848067129627</v>
      </c>
      <c r="T4104" s="12">
        <f t="shared" si="324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7">
        <f t="shared" si="320"/>
        <v>10</v>
      </c>
      <c r="P4105" s="8">
        <f>(E4105/L4105)</f>
        <v>16.666666666666668</v>
      </c>
      <c r="Q4105" t="str">
        <f t="shared" si="321"/>
        <v>theater</v>
      </c>
      <c r="R4105" t="str">
        <f t="shared" si="322"/>
        <v>plays</v>
      </c>
      <c r="S4105" s="12">
        <f t="shared" si="323"/>
        <v>42188.83293981482</v>
      </c>
      <c r="T4105" s="12">
        <f t="shared" si="324"/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7">
        <f t="shared" si="320"/>
        <v>21.366666666666667</v>
      </c>
      <c r="P4106" s="8">
        <f>(E4106/L4106)</f>
        <v>45.785714285714285</v>
      </c>
      <c r="Q4106" t="str">
        <f t="shared" si="321"/>
        <v>theater</v>
      </c>
      <c r="R4106" t="str">
        <f t="shared" si="322"/>
        <v>plays</v>
      </c>
      <c r="S4106" s="12">
        <f t="shared" si="323"/>
        <v>42640.278171296297</v>
      </c>
      <c r="T4106" s="12">
        <f t="shared" si="324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7">
        <f t="shared" si="320"/>
        <v>6.9696969696969706</v>
      </c>
      <c r="P4107" s="8">
        <f>(E4107/L4107)</f>
        <v>383.33333333333331</v>
      </c>
      <c r="Q4107" t="str">
        <f t="shared" si="321"/>
        <v>theater</v>
      </c>
      <c r="R4107" t="str">
        <f t="shared" si="322"/>
        <v>plays</v>
      </c>
      <c r="S4107" s="12">
        <f t="shared" si="323"/>
        <v>42697.010520833333</v>
      </c>
      <c r="T4107" s="12">
        <f t="shared" si="324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7">
        <f t="shared" si="320"/>
        <v>70.599999999999994</v>
      </c>
      <c r="P4108" s="8">
        <f>(E4108/L4108)</f>
        <v>106.96969696969697</v>
      </c>
      <c r="Q4108" t="str">
        <f t="shared" si="321"/>
        <v>theater</v>
      </c>
      <c r="R4108" t="str">
        <f t="shared" si="322"/>
        <v>plays</v>
      </c>
      <c r="S4108" s="12">
        <f t="shared" si="323"/>
        <v>42053.049375000002</v>
      </c>
      <c r="T4108" s="12">
        <f t="shared" si="324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7">
        <f t="shared" si="320"/>
        <v>2.0500000000000003</v>
      </c>
      <c r="P4109" s="8">
        <f>(E4109/L4109)</f>
        <v>10.25</v>
      </c>
      <c r="Q4109" t="str">
        <f t="shared" si="321"/>
        <v>theater</v>
      </c>
      <c r="R4109" t="str">
        <f t="shared" si="322"/>
        <v>plays</v>
      </c>
      <c r="S4109" s="12">
        <f t="shared" si="323"/>
        <v>41883.916678240741</v>
      </c>
      <c r="T4109" s="12">
        <f t="shared" si="324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7">
        <f t="shared" si="320"/>
        <v>1.9666666666666666</v>
      </c>
      <c r="P4110" s="8">
        <f>(E4110/L4110)</f>
        <v>59</v>
      </c>
      <c r="Q4110" t="str">
        <f t="shared" si="321"/>
        <v>theater</v>
      </c>
      <c r="R4110" t="str">
        <f t="shared" si="322"/>
        <v>plays</v>
      </c>
      <c r="S4110" s="12">
        <f t="shared" si="323"/>
        <v>42767.031678240746</v>
      </c>
      <c r="T4110" s="12">
        <f t="shared" si="324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7">
        <f t="shared" si="320"/>
        <v>0</v>
      </c>
      <c r="P4111" s="8" t="e">
        <f>(E4111/L4111)</f>
        <v>#DIV/0!</v>
      </c>
      <c r="Q4111" t="str">
        <f t="shared" si="321"/>
        <v>theater</v>
      </c>
      <c r="R4111" t="str">
        <f t="shared" si="322"/>
        <v>plays</v>
      </c>
      <c r="S4111" s="12">
        <f t="shared" si="323"/>
        <v>42307.539398148147</v>
      </c>
      <c r="T4111" s="12">
        <f t="shared" si="324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7">
        <f t="shared" si="320"/>
        <v>28.666666666666668</v>
      </c>
      <c r="P4112" s="8">
        <f>(E4112/L4112)</f>
        <v>14.333333333333334</v>
      </c>
      <c r="Q4112" t="str">
        <f t="shared" si="321"/>
        <v>theater</v>
      </c>
      <c r="R4112" t="str">
        <f t="shared" si="322"/>
        <v>plays</v>
      </c>
      <c r="S4112" s="12">
        <f t="shared" si="323"/>
        <v>42512.626747685179</v>
      </c>
      <c r="T4112" s="12">
        <f t="shared" si="324"/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7">
        <f t="shared" si="320"/>
        <v>3.1333333333333333</v>
      </c>
      <c r="P4113" s="8">
        <f>(E4113/L4113)</f>
        <v>15.666666666666666</v>
      </c>
      <c r="Q4113" t="str">
        <f t="shared" si="321"/>
        <v>theater</v>
      </c>
      <c r="R4113" t="str">
        <f t="shared" si="322"/>
        <v>plays</v>
      </c>
      <c r="S4113" s="12">
        <f t="shared" si="323"/>
        <v>42029.135879629626</v>
      </c>
      <c r="T4113" s="12">
        <f t="shared" si="324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7">
        <f t="shared" si="320"/>
        <v>0.04</v>
      </c>
      <c r="P4114" s="8">
        <f>(E4114/L4114)</f>
        <v>1</v>
      </c>
      <c r="Q4114" t="str">
        <f t="shared" si="321"/>
        <v>theater</v>
      </c>
      <c r="R4114" t="str">
        <f t="shared" si="322"/>
        <v>plays</v>
      </c>
      <c r="S4114" s="12">
        <f t="shared" si="323"/>
        <v>42400.946597222224</v>
      </c>
      <c r="T4114" s="12">
        <f t="shared" si="324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7">
        <f t="shared" si="320"/>
        <v>0.2</v>
      </c>
      <c r="P4115" s="8">
        <f>(E4115/L4115)</f>
        <v>1</v>
      </c>
      <c r="Q4115" t="str">
        <f t="shared" si="321"/>
        <v>theater</v>
      </c>
      <c r="R4115" t="str">
        <f t="shared" si="322"/>
        <v>plays</v>
      </c>
      <c r="S4115" s="12">
        <f t="shared" si="323"/>
        <v>42358.573182870372</v>
      </c>
      <c r="T4115" s="12">
        <f t="shared" si="324"/>
        <v>42377.273611111115</v>
      </c>
    </row>
  </sheetData>
  <conditionalFormatting sqref="F1:F1048576">
    <cfRule type="cellIs" dxfId="5" priority="2" operator="equal">
      <formula>"failed"</formula>
    </cfRule>
    <cfRule type="cellIs" dxfId="4" priority="3" operator="equal">
      <formula>"canceled"</formula>
    </cfRule>
    <cfRule type="cellIs" dxfId="3" priority="4" operator="equal">
      <formula>"successful"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theme="9"/>
        <color theme="8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3E482-5884-4188-B4BC-9EACE1B3B529}">
  <dimension ref="A1:F14"/>
  <sheetViews>
    <sheetView workbookViewId="0"/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9" width="16.28515625" bestFit="1" customWidth="1"/>
    <col min="10" max="10" width="11.28515625" bestFit="1" customWidth="1"/>
  </cols>
  <sheetData>
    <row r="1" spans="1:6" x14ac:dyDescent="0.25">
      <c r="A1" s="9" t="s">
        <v>8223</v>
      </c>
      <c r="B1" t="s">
        <v>8310</v>
      </c>
    </row>
    <row r="3" spans="1:6" x14ac:dyDescent="0.25">
      <c r="A3" s="9" t="s">
        <v>8323</v>
      </c>
      <c r="B3" s="9" t="s">
        <v>8311</v>
      </c>
    </row>
    <row r="4" spans="1:6" x14ac:dyDescent="0.25">
      <c r="A4" s="9" t="s">
        <v>8322</v>
      </c>
      <c r="B4" t="s">
        <v>8220</v>
      </c>
      <c r="C4" t="s">
        <v>8221</v>
      </c>
      <c r="D4" t="s">
        <v>8222</v>
      </c>
      <c r="E4" t="s">
        <v>8219</v>
      </c>
      <c r="F4" t="s">
        <v>8321</v>
      </c>
    </row>
    <row r="5" spans="1:6" x14ac:dyDescent="0.25">
      <c r="A5" s="10" t="s">
        <v>8312</v>
      </c>
      <c r="B5" s="11">
        <v>40</v>
      </c>
      <c r="C5" s="11">
        <v>180</v>
      </c>
      <c r="D5" s="11"/>
      <c r="E5" s="11">
        <v>300</v>
      </c>
      <c r="F5" s="11">
        <v>520</v>
      </c>
    </row>
    <row r="6" spans="1:6" x14ac:dyDescent="0.25">
      <c r="A6" s="10" t="s">
        <v>8313</v>
      </c>
      <c r="B6" s="11">
        <v>20</v>
      </c>
      <c r="C6" s="11">
        <v>140</v>
      </c>
      <c r="D6" s="11">
        <v>6</v>
      </c>
      <c r="E6" s="11">
        <v>34</v>
      </c>
      <c r="F6" s="11">
        <v>200</v>
      </c>
    </row>
    <row r="7" spans="1:6" x14ac:dyDescent="0.25">
      <c r="A7" s="10" t="s">
        <v>8314</v>
      </c>
      <c r="B7" s="11"/>
      <c r="C7" s="11">
        <v>140</v>
      </c>
      <c r="D7" s="11"/>
      <c r="E7" s="11">
        <v>80</v>
      </c>
      <c r="F7" s="11">
        <v>220</v>
      </c>
    </row>
    <row r="8" spans="1:6" x14ac:dyDescent="0.25">
      <c r="A8" s="10" t="s">
        <v>8315</v>
      </c>
      <c r="B8" s="11">
        <v>24</v>
      </c>
      <c r="C8" s="11"/>
      <c r="D8" s="11"/>
      <c r="E8" s="11"/>
      <c r="F8" s="11">
        <v>24</v>
      </c>
    </row>
    <row r="9" spans="1:6" x14ac:dyDescent="0.25">
      <c r="A9" s="10" t="s">
        <v>8316</v>
      </c>
      <c r="B9" s="11">
        <v>20</v>
      </c>
      <c r="C9" s="11">
        <v>120</v>
      </c>
      <c r="D9" s="11">
        <v>20</v>
      </c>
      <c r="E9" s="11">
        <v>540</v>
      </c>
      <c r="F9" s="11">
        <v>700</v>
      </c>
    </row>
    <row r="10" spans="1:6" x14ac:dyDescent="0.25">
      <c r="A10" s="10" t="s">
        <v>8317</v>
      </c>
      <c r="B10" s="11"/>
      <c r="C10" s="11">
        <v>117</v>
      </c>
      <c r="D10" s="11"/>
      <c r="E10" s="11">
        <v>103</v>
      </c>
      <c r="F10" s="11">
        <v>220</v>
      </c>
    </row>
    <row r="11" spans="1:6" x14ac:dyDescent="0.25">
      <c r="A11" s="10" t="s">
        <v>8318</v>
      </c>
      <c r="B11" s="11">
        <v>30</v>
      </c>
      <c r="C11" s="11">
        <v>127</v>
      </c>
      <c r="D11" s="11"/>
      <c r="E11" s="11">
        <v>80</v>
      </c>
      <c r="F11" s="11">
        <v>237</v>
      </c>
    </row>
    <row r="12" spans="1:6" x14ac:dyDescent="0.25">
      <c r="A12" s="10" t="s">
        <v>8319</v>
      </c>
      <c r="B12" s="11">
        <v>178</v>
      </c>
      <c r="C12" s="11">
        <v>213</v>
      </c>
      <c r="D12" s="11"/>
      <c r="E12" s="11">
        <v>209</v>
      </c>
      <c r="F12" s="11">
        <v>600</v>
      </c>
    </row>
    <row r="13" spans="1:6" x14ac:dyDescent="0.25">
      <c r="A13" s="10" t="s">
        <v>8320</v>
      </c>
      <c r="B13" s="11">
        <v>37</v>
      </c>
      <c r="C13" s="11">
        <v>493</v>
      </c>
      <c r="D13" s="11">
        <v>24</v>
      </c>
      <c r="E13" s="11">
        <v>839</v>
      </c>
      <c r="F13" s="11">
        <v>1393</v>
      </c>
    </row>
    <row r="14" spans="1:6" x14ac:dyDescent="0.25">
      <c r="A14" s="10" t="s">
        <v>8321</v>
      </c>
      <c r="B14" s="11">
        <v>349</v>
      </c>
      <c r="C14" s="11">
        <v>1530</v>
      </c>
      <c r="D14" s="11">
        <v>50</v>
      </c>
      <c r="E14" s="11">
        <v>2185</v>
      </c>
      <c r="F14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207E6-1A97-4317-BC28-D4316706AE16}">
  <dimension ref="A1:F47"/>
  <sheetViews>
    <sheetView zoomScale="90" zoomScaleNormal="90" workbookViewId="0">
      <selection activeCell="C2" sqref="C2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9" t="s">
        <v>8223</v>
      </c>
      <c r="B1" t="s">
        <v>8310</v>
      </c>
    </row>
    <row r="2" spans="1:6" x14ac:dyDescent="0.25">
      <c r="A2" s="9" t="s">
        <v>8365</v>
      </c>
      <c r="B2" t="s">
        <v>8310</v>
      </c>
    </row>
    <row r="4" spans="1:6" x14ac:dyDescent="0.25">
      <c r="A4" s="9" t="s">
        <v>8323</v>
      </c>
      <c r="B4" s="9" t="s">
        <v>8311</v>
      </c>
    </row>
    <row r="5" spans="1:6" x14ac:dyDescent="0.25">
      <c r="A5" s="9" t="s">
        <v>8322</v>
      </c>
      <c r="B5" t="s">
        <v>8220</v>
      </c>
      <c r="C5" t="s">
        <v>8221</v>
      </c>
      <c r="D5" t="s">
        <v>8222</v>
      </c>
      <c r="E5" t="s">
        <v>8219</v>
      </c>
      <c r="F5" t="s">
        <v>8321</v>
      </c>
    </row>
    <row r="6" spans="1:6" x14ac:dyDescent="0.25">
      <c r="A6" s="10" t="s">
        <v>8324</v>
      </c>
      <c r="B6" s="11"/>
      <c r="C6" s="11">
        <v>100</v>
      </c>
      <c r="D6" s="11"/>
      <c r="E6" s="11"/>
      <c r="F6" s="11">
        <v>100</v>
      </c>
    </row>
    <row r="7" spans="1:6" x14ac:dyDescent="0.25">
      <c r="A7" s="10" t="s">
        <v>8325</v>
      </c>
      <c r="B7" s="11">
        <v>20</v>
      </c>
      <c r="C7" s="11"/>
      <c r="D7" s="11"/>
      <c r="E7" s="11"/>
      <c r="F7" s="11">
        <v>20</v>
      </c>
    </row>
    <row r="8" spans="1:6" x14ac:dyDescent="0.25">
      <c r="A8" s="10" t="s">
        <v>8326</v>
      </c>
      <c r="B8" s="11">
        <v>24</v>
      </c>
      <c r="C8" s="11"/>
      <c r="D8" s="11"/>
      <c r="E8" s="11"/>
      <c r="F8" s="11">
        <v>24</v>
      </c>
    </row>
    <row r="9" spans="1:6" x14ac:dyDescent="0.25">
      <c r="A9" s="10" t="s">
        <v>8327</v>
      </c>
      <c r="B9" s="11"/>
      <c r="C9" s="11">
        <v>40</v>
      </c>
      <c r="D9" s="11"/>
      <c r="E9" s="11"/>
      <c r="F9" s="11">
        <v>40</v>
      </c>
    </row>
    <row r="10" spans="1:6" x14ac:dyDescent="0.25">
      <c r="A10" s="10" t="s">
        <v>8328</v>
      </c>
      <c r="B10" s="11"/>
      <c r="C10" s="11"/>
      <c r="D10" s="11"/>
      <c r="E10" s="11">
        <v>40</v>
      </c>
      <c r="F10" s="11">
        <v>40</v>
      </c>
    </row>
    <row r="11" spans="1:6" x14ac:dyDescent="0.25">
      <c r="A11" s="10" t="s">
        <v>8329</v>
      </c>
      <c r="B11" s="11"/>
      <c r="C11" s="11"/>
      <c r="D11" s="11"/>
      <c r="E11" s="11">
        <v>180</v>
      </c>
      <c r="F11" s="11">
        <v>180</v>
      </c>
    </row>
    <row r="12" spans="1:6" x14ac:dyDescent="0.25">
      <c r="A12" s="10" t="s">
        <v>8330</v>
      </c>
      <c r="B12" s="11"/>
      <c r="C12" s="11">
        <v>80</v>
      </c>
      <c r="D12" s="11"/>
      <c r="E12" s="11"/>
      <c r="F12" s="11">
        <v>80</v>
      </c>
    </row>
    <row r="13" spans="1:6" x14ac:dyDescent="0.25">
      <c r="A13" s="10" t="s">
        <v>8331</v>
      </c>
      <c r="B13" s="11"/>
      <c r="C13" s="11"/>
      <c r="D13" s="11"/>
      <c r="E13" s="11">
        <v>40</v>
      </c>
      <c r="F13" s="11">
        <v>40</v>
      </c>
    </row>
    <row r="14" spans="1:6" x14ac:dyDescent="0.25">
      <c r="A14" s="10" t="s">
        <v>8332</v>
      </c>
      <c r="B14" s="11"/>
      <c r="C14" s="11">
        <v>40</v>
      </c>
      <c r="D14" s="11">
        <v>20</v>
      </c>
      <c r="E14" s="11"/>
      <c r="F14" s="11">
        <v>60</v>
      </c>
    </row>
    <row r="15" spans="1:6" x14ac:dyDescent="0.25">
      <c r="A15" s="10" t="s">
        <v>8333</v>
      </c>
      <c r="B15" s="11"/>
      <c r="C15" s="11">
        <v>40</v>
      </c>
      <c r="D15" s="11"/>
      <c r="E15" s="11"/>
      <c r="F15" s="11">
        <v>40</v>
      </c>
    </row>
    <row r="16" spans="1:6" x14ac:dyDescent="0.25">
      <c r="A16" s="10" t="s">
        <v>8334</v>
      </c>
      <c r="B16" s="11">
        <v>20</v>
      </c>
      <c r="C16" s="11">
        <v>120</v>
      </c>
      <c r="D16" s="11"/>
      <c r="E16" s="11"/>
      <c r="F16" s="11">
        <v>140</v>
      </c>
    </row>
    <row r="17" spans="1:6" x14ac:dyDescent="0.25">
      <c r="A17" s="10" t="s">
        <v>8335</v>
      </c>
      <c r="B17" s="11"/>
      <c r="C17" s="11">
        <v>20</v>
      </c>
      <c r="D17" s="11"/>
      <c r="E17" s="11"/>
      <c r="F17" s="11">
        <v>20</v>
      </c>
    </row>
    <row r="18" spans="1:6" x14ac:dyDescent="0.25">
      <c r="A18" s="10" t="s">
        <v>8336</v>
      </c>
      <c r="B18" s="11"/>
      <c r="C18" s="11"/>
      <c r="D18" s="11"/>
      <c r="E18" s="11">
        <v>140</v>
      </c>
      <c r="F18" s="11">
        <v>140</v>
      </c>
    </row>
    <row r="19" spans="1:6" x14ac:dyDescent="0.25">
      <c r="A19" s="10" t="s">
        <v>8337</v>
      </c>
      <c r="B19" s="11"/>
      <c r="C19" s="11">
        <v>20</v>
      </c>
      <c r="D19" s="11"/>
      <c r="E19" s="11">
        <v>140</v>
      </c>
      <c r="F19" s="11">
        <v>160</v>
      </c>
    </row>
    <row r="20" spans="1:6" x14ac:dyDescent="0.25">
      <c r="A20" s="10" t="s">
        <v>8338</v>
      </c>
      <c r="B20" s="11"/>
      <c r="C20" s="11">
        <v>60</v>
      </c>
      <c r="D20" s="11"/>
      <c r="E20" s="11"/>
      <c r="F20" s="11">
        <v>60</v>
      </c>
    </row>
    <row r="21" spans="1:6" x14ac:dyDescent="0.25">
      <c r="A21" s="10" t="s">
        <v>8339</v>
      </c>
      <c r="B21" s="11"/>
      <c r="C21" s="11">
        <v>11</v>
      </c>
      <c r="D21" s="11"/>
      <c r="E21" s="11">
        <v>9</v>
      </c>
      <c r="F21" s="11">
        <v>20</v>
      </c>
    </row>
    <row r="22" spans="1:6" x14ac:dyDescent="0.25">
      <c r="A22" s="10" t="s">
        <v>8340</v>
      </c>
      <c r="B22" s="11"/>
      <c r="C22" s="11"/>
      <c r="D22" s="11"/>
      <c r="E22" s="11">
        <v>20</v>
      </c>
      <c r="F22" s="11">
        <v>20</v>
      </c>
    </row>
    <row r="23" spans="1:6" x14ac:dyDescent="0.25">
      <c r="A23" s="10" t="s">
        <v>8341</v>
      </c>
      <c r="B23" s="11"/>
      <c r="C23" s="11">
        <v>40</v>
      </c>
      <c r="D23" s="11"/>
      <c r="E23" s="11"/>
      <c r="F23" s="11">
        <v>40</v>
      </c>
    </row>
    <row r="24" spans="1:6" x14ac:dyDescent="0.25">
      <c r="A24" s="10" t="s">
        <v>8342</v>
      </c>
      <c r="B24" s="11">
        <v>20</v>
      </c>
      <c r="C24" s="11">
        <v>60</v>
      </c>
      <c r="D24" s="11"/>
      <c r="E24" s="11">
        <v>60</v>
      </c>
      <c r="F24" s="11">
        <v>140</v>
      </c>
    </row>
    <row r="25" spans="1:6" x14ac:dyDescent="0.25">
      <c r="A25" s="10" t="s">
        <v>8343</v>
      </c>
      <c r="B25" s="11"/>
      <c r="C25" s="11">
        <v>20</v>
      </c>
      <c r="D25" s="11"/>
      <c r="E25" s="11"/>
      <c r="F25" s="11">
        <v>20</v>
      </c>
    </row>
    <row r="26" spans="1:6" x14ac:dyDescent="0.25">
      <c r="A26" s="10" t="s">
        <v>8344</v>
      </c>
      <c r="B26" s="11"/>
      <c r="C26" s="11"/>
      <c r="D26" s="11"/>
      <c r="E26" s="11">
        <v>60</v>
      </c>
      <c r="F26" s="11">
        <v>60</v>
      </c>
    </row>
    <row r="27" spans="1:6" x14ac:dyDescent="0.25">
      <c r="A27" s="10" t="s">
        <v>8345</v>
      </c>
      <c r="B27" s="11"/>
      <c r="C27" s="11">
        <v>20</v>
      </c>
      <c r="D27" s="11"/>
      <c r="E27" s="11"/>
      <c r="F27" s="11">
        <v>20</v>
      </c>
    </row>
    <row r="28" spans="1:6" x14ac:dyDescent="0.25">
      <c r="A28" s="10" t="s">
        <v>8346</v>
      </c>
      <c r="B28" s="11"/>
      <c r="C28" s="11">
        <v>57</v>
      </c>
      <c r="D28" s="11"/>
      <c r="E28" s="11">
        <v>103</v>
      </c>
      <c r="F28" s="11">
        <v>160</v>
      </c>
    </row>
    <row r="29" spans="1:6" x14ac:dyDescent="0.25">
      <c r="A29" s="10" t="s">
        <v>8347</v>
      </c>
      <c r="B29" s="11"/>
      <c r="C29" s="11">
        <v>20</v>
      </c>
      <c r="D29" s="11"/>
      <c r="E29" s="11"/>
      <c r="F29" s="11">
        <v>20</v>
      </c>
    </row>
    <row r="30" spans="1:6" x14ac:dyDescent="0.25">
      <c r="A30" s="10" t="s">
        <v>8348</v>
      </c>
      <c r="B30" s="11"/>
      <c r="C30" s="11">
        <v>353</v>
      </c>
      <c r="D30" s="11">
        <v>19</v>
      </c>
      <c r="E30" s="11">
        <v>694</v>
      </c>
      <c r="F30" s="11">
        <v>1066</v>
      </c>
    </row>
    <row r="31" spans="1:6" x14ac:dyDescent="0.25">
      <c r="A31" s="10" t="s">
        <v>8349</v>
      </c>
      <c r="B31" s="11"/>
      <c r="C31" s="11"/>
      <c r="D31" s="11"/>
      <c r="E31" s="11">
        <v>40</v>
      </c>
      <c r="F31" s="11">
        <v>40</v>
      </c>
    </row>
    <row r="32" spans="1:6" x14ac:dyDescent="0.25">
      <c r="A32" s="10" t="s">
        <v>8350</v>
      </c>
      <c r="B32" s="11"/>
      <c r="C32" s="11"/>
      <c r="D32" s="11"/>
      <c r="E32" s="11">
        <v>20</v>
      </c>
      <c r="F32" s="11">
        <v>20</v>
      </c>
    </row>
    <row r="33" spans="1:6" x14ac:dyDescent="0.25">
      <c r="A33" s="10" t="s">
        <v>8351</v>
      </c>
      <c r="B33" s="11"/>
      <c r="C33" s="11">
        <v>20</v>
      </c>
      <c r="D33" s="11"/>
      <c r="E33" s="11"/>
      <c r="F33" s="11">
        <v>20</v>
      </c>
    </row>
    <row r="34" spans="1:6" x14ac:dyDescent="0.25">
      <c r="A34" s="10" t="s">
        <v>8352</v>
      </c>
      <c r="B34" s="11"/>
      <c r="C34" s="11"/>
      <c r="D34" s="11"/>
      <c r="E34" s="11">
        <v>260</v>
      </c>
      <c r="F34" s="11">
        <v>260</v>
      </c>
    </row>
    <row r="35" spans="1:6" x14ac:dyDescent="0.25">
      <c r="A35" s="10" t="s">
        <v>8353</v>
      </c>
      <c r="B35" s="11">
        <v>40</v>
      </c>
      <c r="C35" s="11"/>
      <c r="D35" s="11"/>
      <c r="E35" s="11"/>
      <c r="F35" s="11">
        <v>40</v>
      </c>
    </row>
    <row r="36" spans="1:6" x14ac:dyDescent="0.25">
      <c r="A36" s="10" t="s">
        <v>8354</v>
      </c>
      <c r="B36" s="11"/>
      <c r="C36" s="11"/>
      <c r="D36" s="11"/>
      <c r="E36" s="11">
        <v>60</v>
      </c>
      <c r="F36" s="11">
        <v>60</v>
      </c>
    </row>
    <row r="37" spans="1:6" x14ac:dyDescent="0.25">
      <c r="A37" s="10" t="s">
        <v>8355</v>
      </c>
      <c r="B37" s="11"/>
      <c r="C37" s="11"/>
      <c r="D37" s="11">
        <v>6</v>
      </c>
      <c r="E37" s="11">
        <v>34</v>
      </c>
      <c r="F37" s="11">
        <v>40</v>
      </c>
    </row>
    <row r="38" spans="1:6" x14ac:dyDescent="0.25">
      <c r="A38" s="10" t="s">
        <v>8356</v>
      </c>
      <c r="B38" s="11">
        <v>18</v>
      </c>
      <c r="C38" s="11">
        <v>2</v>
      </c>
      <c r="D38" s="11"/>
      <c r="E38" s="11">
        <v>40</v>
      </c>
      <c r="F38" s="11">
        <v>60</v>
      </c>
    </row>
    <row r="39" spans="1:6" x14ac:dyDescent="0.25">
      <c r="A39" s="10" t="s">
        <v>8357</v>
      </c>
      <c r="B39" s="11">
        <v>17</v>
      </c>
      <c r="C39" s="11">
        <v>80</v>
      </c>
      <c r="D39" s="11">
        <v>5</v>
      </c>
      <c r="E39" s="11">
        <v>85</v>
      </c>
      <c r="F39" s="11">
        <v>187</v>
      </c>
    </row>
    <row r="40" spans="1:6" x14ac:dyDescent="0.25">
      <c r="A40" s="10" t="s">
        <v>8358</v>
      </c>
      <c r="B40" s="11"/>
      <c r="C40" s="11"/>
      <c r="D40" s="11"/>
      <c r="E40" s="11">
        <v>80</v>
      </c>
      <c r="F40" s="11">
        <v>80</v>
      </c>
    </row>
    <row r="41" spans="1:6" x14ac:dyDescent="0.25">
      <c r="A41" s="10" t="s">
        <v>8359</v>
      </c>
      <c r="B41" s="11"/>
      <c r="C41" s="11"/>
      <c r="D41" s="11"/>
      <c r="E41" s="11">
        <v>60</v>
      </c>
      <c r="F41" s="11">
        <v>60</v>
      </c>
    </row>
    <row r="42" spans="1:6" x14ac:dyDescent="0.25">
      <c r="A42" s="10" t="s">
        <v>8360</v>
      </c>
      <c r="B42" s="11">
        <v>10</v>
      </c>
      <c r="C42" s="11">
        <v>47</v>
      </c>
      <c r="D42" s="11"/>
      <c r="E42" s="11"/>
      <c r="F42" s="11">
        <v>57</v>
      </c>
    </row>
    <row r="43" spans="1:6" x14ac:dyDescent="0.25">
      <c r="A43" s="10" t="s">
        <v>8361</v>
      </c>
      <c r="B43" s="11"/>
      <c r="C43" s="11">
        <v>100</v>
      </c>
      <c r="D43" s="11"/>
      <c r="E43" s="11"/>
      <c r="F43" s="11">
        <v>100</v>
      </c>
    </row>
    <row r="44" spans="1:6" x14ac:dyDescent="0.25">
      <c r="A44" s="10" t="s">
        <v>8362</v>
      </c>
      <c r="B44" s="11">
        <v>60</v>
      </c>
      <c r="C44" s="11">
        <v>120</v>
      </c>
      <c r="D44" s="11"/>
      <c r="E44" s="11">
        <v>20</v>
      </c>
      <c r="F44" s="11">
        <v>200</v>
      </c>
    </row>
    <row r="45" spans="1:6" x14ac:dyDescent="0.25">
      <c r="A45" s="10" t="s">
        <v>8363</v>
      </c>
      <c r="B45" s="11">
        <v>100</v>
      </c>
      <c r="C45" s="11">
        <v>60</v>
      </c>
      <c r="D45" s="11"/>
      <c r="E45" s="11"/>
      <c r="F45" s="11">
        <v>160</v>
      </c>
    </row>
    <row r="46" spans="1:6" x14ac:dyDescent="0.25">
      <c r="A46" s="10" t="s">
        <v>8364</v>
      </c>
      <c r="B46" s="11">
        <v>20</v>
      </c>
      <c r="C46" s="11"/>
      <c r="D46" s="11"/>
      <c r="E46" s="11"/>
      <c r="F46" s="11">
        <v>20</v>
      </c>
    </row>
    <row r="47" spans="1:6" x14ac:dyDescent="0.25">
      <c r="A47" s="10" t="s">
        <v>8321</v>
      </c>
      <c r="B47" s="11">
        <v>349</v>
      </c>
      <c r="C47" s="11">
        <v>1530</v>
      </c>
      <c r="D47" s="11">
        <v>50</v>
      </c>
      <c r="E47" s="11">
        <v>2185</v>
      </c>
      <c r="F47" s="11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85BB8-FDD9-40C9-B741-37564D5371D5}">
  <dimension ref="A1:E18"/>
  <sheetViews>
    <sheetView workbookViewId="0">
      <selection activeCell="F28" sqref="F2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1" spans="1:5" x14ac:dyDescent="0.25">
      <c r="A1" s="9" t="s">
        <v>8308</v>
      </c>
      <c r="B1" t="s">
        <v>8310</v>
      </c>
    </row>
    <row r="2" spans="1:5" x14ac:dyDescent="0.25">
      <c r="A2" s="9" t="s">
        <v>8380</v>
      </c>
      <c r="B2" t="s">
        <v>8310</v>
      </c>
    </row>
    <row r="4" spans="1:5" x14ac:dyDescent="0.25">
      <c r="A4" s="9" t="s">
        <v>8323</v>
      </c>
      <c r="B4" s="9" t="s">
        <v>8311</v>
      </c>
    </row>
    <row r="5" spans="1:5" x14ac:dyDescent="0.25">
      <c r="A5" s="9" t="s">
        <v>8322</v>
      </c>
      <c r="B5" t="s">
        <v>8220</v>
      </c>
      <c r="C5" t="s">
        <v>8221</v>
      </c>
      <c r="D5" t="s">
        <v>8219</v>
      </c>
      <c r="E5" t="s">
        <v>8321</v>
      </c>
    </row>
    <row r="6" spans="1:5" x14ac:dyDescent="0.25">
      <c r="A6" s="13" t="s">
        <v>8374</v>
      </c>
      <c r="B6" s="11">
        <v>34</v>
      </c>
      <c r="C6" s="11">
        <v>149</v>
      </c>
      <c r="D6" s="11">
        <v>182</v>
      </c>
      <c r="E6" s="11">
        <v>365</v>
      </c>
    </row>
    <row r="7" spans="1:5" x14ac:dyDescent="0.25">
      <c r="A7" s="13" t="s">
        <v>8375</v>
      </c>
      <c r="B7" s="11">
        <v>27</v>
      </c>
      <c r="C7" s="11">
        <v>106</v>
      </c>
      <c r="D7" s="11">
        <v>202</v>
      </c>
      <c r="E7" s="11">
        <v>335</v>
      </c>
    </row>
    <row r="8" spans="1:5" x14ac:dyDescent="0.25">
      <c r="A8" s="13" t="s">
        <v>8376</v>
      </c>
      <c r="B8" s="11">
        <v>28</v>
      </c>
      <c r="C8" s="11">
        <v>108</v>
      </c>
      <c r="D8" s="11">
        <v>180</v>
      </c>
      <c r="E8" s="11">
        <v>316</v>
      </c>
    </row>
    <row r="9" spans="1:5" x14ac:dyDescent="0.25">
      <c r="A9" s="13" t="s">
        <v>8377</v>
      </c>
      <c r="B9" s="11">
        <v>27</v>
      </c>
      <c r="C9" s="11">
        <v>102</v>
      </c>
      <c r="D9" s="11">
        <v>192</v>
      </c>
      <c r="E9" s="11">
        <v>321</v>
      </c>
    </row>
    <row r="10" spans="1:5" x14ac:dyDescent="0.25">
      <c r="A10" s="13" t="s">
        <v>8368</v>
      </c>
      <c r="B10" s="11">
        <v>26</v>
      </c>
      <c r="C10" s="11">
        <v>126</v>
      </c>
      <c r="D10" s="11">
        <v>234</v>
      </c>
      <c r="E10" s="11">
        <v>386</v>
      </c>
    </row>
    <row r="11" spans="1:5" x14ac:dyDescent="0.25">
      <c r="A11" s="13" t="s">
        <v>8378</v>
      </c>
      <c r="B11" s="11">
        <v>27</v>
      </c>
      <c r="C11" s="11">
        <v>147</v>
      </c>
      <c r="D11" s="11">
        <v>211</v>
      </c>
      <c r="E11" s="11">
        <v>385</v>
      </c>
    </row>
    <row r="12" spans="1:5" x14ac:dyDescent="0.25">
      <c r="A12" s="13" t="s">
        <v>8369</v>
      </c>
      <c r="B12" s="11">
        <v>43</v>
      </c>
      <c r="C12" s="11">
        <v>150</v>
      </c>
      <c r="D12" s="11">
        <v>194</v>
      </c>
      <c r="E12" s="11">
        <v>387</v>
      </c>
    </row>
    <row r="13" spans="1:5" x14ac:dyDescent="0.25">
      <c r="A13" s="13" t="s">
        <v>8370</v>
      </c>
      <c r="B13" s="11">
        <v>33</v>
      </c>
      <c r="C13" s="11">
        <v>134</v>
      </c>
      <c r="D13" s="11">
        <v>166</v>
      </c>
      <c r="E13" s="11">
        <v>333</v>
      </c>
    </row>
    <row r="14" spans="1:5" x14ac:dyDescent="0.25">
      <c r="A14" s="13" t="s">
        <v>8371</v>
      </c>
      <c r="B14" s="11">
        <v>24</v>
      </c>
      <c r="C14" s="11">
        <v>127</v>
      </c>
      <c r="D14" s="11">
        <v>147</v>
      </c>
      <c r="E14" s="11">
        <v>298</v>
      </c>
    </row>
    <row r="15" spans="1:5" x14ac:dyDescent="0.25">
      <c r="A15" s="13" t="s">
        <v>8372</v>
      </c>
      <c r="B15" s="11">
        <v>20</v>
      </c>
      <c r="C15" s="11">
        <v>149</v>
      </c>
      <c r="D15" s="11">
        <v>183</v>
      </c>
      <c r="E15" s="11">
        <v>352</v>
      </c>
    </row>
    <row r="16" spans="1:5" x14ac:dyDescent="0.25">
      <c r="A16" s="13" t="s">
        <v>8373</v>
      </c>
      <c r="B16" s="11">
        <v>37</v>
      </c>
      <c r="C16" s="11">
        <v>114</v>
      </c>
      <c r="D16" s="11">
        <v>183</v>
      </c>
      <c r="E16" s="11">
        <v>334</v>
      </c>
    </row>
    <row r="17" spans="1:5" x14ac:dyDescent="0.25">
      <c r="A17" s="13" t="s">
        <v>8379</v>
      </c>
      <c r="B17" s="11">
        <v>23</v>
      </c>
      <c r="C17" s="11">
        <v>118</v>
      </c>
      <c r="D17" s="11">
        <v>111</v>
      </c>
      <c r="E17" s="11">
        <v>252</v>
      </c>
    </row>
    <row r="18" spans="1:5" x14ac:dyDescent="0.25">
      <c r="A18" s="13" t="s">
        <v>8321</v>
      </c>
      <c r="B18" s="11">
        <v>349</v>
      </c>
      <c r="C18" s="11">
        <v>1530</v>
      </c>
      <c r="D18" s="11">
        <v>2185</v>
      </c>
      <c r="E18" s="11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E0972-7899-4B94-A450-F06A523AD71D}">
  <dimension ref="A1:H13"/>
  <sheetViews>
    <sheetView topLeftCell="A5" workbookViewId="0">
      <selection activeCell="L23" sqref="L23"/>
    </sheetView>
  </sheetViews>
  <sheetFormatPr defaultRowHeight="15" x14ac:dyDescent="0.25"/>
  <cols>
    <col min="1" max="1" width="29.7109375" customWidth="1"/>
    <col min="2" max="2" width="23.42578125" customWidth="1"/>
    <col min="3" max="3" width="20.28515625" customWidth="1"/>
    <col min="4" max="4" width="30.42578125" customWidth="1"/>
    <col min="5" max="5" width="21.7109375" customWidth="1"/>
    <col min="6" max="6" width="24" customWidth="1"/>
    <col min="7" max="7" width="20.140625" customWidth="1"/>
    <col min="8" max="8" width="28.85546875" customWidth="1"/>
  </cols>
  <sheetData>
    <row r="1" spans="1:8" x14ac:dyDescent="0.25">
      <c r="A1" s="5" t="s">
        <v>8381</v>
      </c>
      <c r="B1" s="5" t="s">
        <v>8382</v>
      </c>
      <c r="C1" s="5" t="s">
        <v>8383</v>
      </c>
      <c r="D1" s="5" t="s">
        <v>8384</v>
      </c>
      <c r="E1" s="5" t="s">
        <v>8385</v>
      </c>
      <c r="F1" s="5" t="s">
        <v>8386</v>
      </c>
      <c r="G1" s="5" t="s">
        <v>8387</v>
      </c>
      <c r="H1" s="5" t="s">
        <v>8388</v>
      </c>
    </row>
    <row r="2" spans="1:8" x14ac:dyDescent="0.25">
      <c r="A2" t="s">
        <v>8389</v>
      </c>
      <c r="B2">
        <f>COUNTIFS(Sheet1!F:F,"successful",Sheet1!D:D,"&lt;1000")</f>
        <v>322</v>
      </c>
      <c r="C2">
        <f>COUNTIFS(Sheet1!F:F,"failed",Sheet1!D:D,"&lt;1000")</f>
        <v>113</v>
      </c>
      <c r="D2">
        <f>COUNTIFS(Sheet1!F:F,"canceled",Sheet1!D:D,"&lt;1000")</f>
        <v>18</v>
      </c>
      <c r="E2">
        <f>SUM(B2:D2)</f>
        <v>453</v>
      </c>
      <c r="F2" s="6">
        <f>(B2/E2)</f>
        <v>0.71081677704194257</v>
      </c>
      <c r="G2" s="6">
        <f>(C2/E2)</f>
        <v>0.24944812362030905</v>
      </c>
      <c r="H2" s="6">
        <f>(D2/E2)</f>
        <v>3.9735099337748346E-2</v>
      </c>
    </row>
    <row r="3" spans="1:8" x14ac:dyDescent="0.25">
      <c r="A3" t="s">
        <v>8390</v>
      </c>
      <c r="B3">
        <f>COUNTIFS(Sheet1!F:F,"successful",Sheet1!D:D,"&gt;=1000",Sheet1!D:D,"&lt;=4999")</f>
        <v>932</v>
      </c>
      <c r="C3">
        <f>COUNTIFS(Sheet1!F:F,"failed",Sheet1!D:D,"&gt;=1000",Sheet1!D:D,"&lt;=4999")</f>
        <v>420</v>
      </c>
      <c r="D3">
        <f>COUNTIFS(Sheet1!F:F,"canceled",Sheet1!D:D,"&gt;=1000",Sheet1!D:D,"&lt;=4999")</f>
        <v>60</v>
      </c>
      <c r="E3">
        <f t="shared" ref="E3:E13" si="0">SUM(B3:D3)</f>
        <v>1412</v>
      </c>
      <c r="F3" s="6">
        <f t="shared" ref="F3:F13" si="1">(B3/E3)</f>
        <v>0.66005665722379603</v>
      </c>
      <c r="G3" s="6">
        <f t="shared" ref="G3:G13" si="2">(C3/E3)</f>
        <v>0.29745042492917845</v>
      </c>
      <c r="H3" s="6">
        <f t="shared" ref="H3:H13" si="3">(D3/E3)</f>
        <v>4.2492917847025496E-2</v>
      </c>
    </row>
    <row r="4" spans="1:8" x14ac:dyDescent="0.25">
      <c r="A4" t="s">
        <v>8391</v>
      </c>
      <c r="B4">
        <f>COUNTIFS(Sheet1!F:F,"successful",Sheet1!D:D,"&gt;=5000",Sheet1!D:D,"&lt;=9999")</f>
        <v>381</v>
      </c>
      <c r="C4">
        <f>COUNTIFS(Sheet1!F:F,"failed",Sheet1!D:D,"&gt;=5000",Sheet1!D:D,"&lt;=9999")</f>
        <v>283</v>
      </c>
      <c r="D4">
        <f>COUNTIFS(Sheet1!F:F,"canceled",Sheet1!D:D,"&gt;=5000",Sheet1!D:D,"&lt;=9999")</f>
        <v>52</v>
      </c>
      <c r="E4">
        <f t="shared" si="0"/>
        <v>716</v>
      </c>
      <c r="F4" s="6">
        <f t="shared" si="1"/>
        <v>0.53212290502793291</v>
      </c>
      <c r="G4" s="6">
        <f t="shared" si="2"/>
        <v>0.39525139664804471</v>
      </c>
      <c r="H4" s="6">
        <f t="shared" si="3"/>
        <v>7.2625698324022353E-2</v>
      </c>
    </row>
    <row r="5" spans="1:8" x14ac:dyDescent="0.25">
      <c r="A5" t="s">
        <v>8392</v>
      </c>
      <c r="B5">
        <f>COUNTIFS(Sheet1!F:F,"successful",Sheet1!D:D,"&gt;=10000",Sheet1!D:D,"&lt;=14999")</f>
        <v>168</v>
      </c>
      <c r="C5">
        <f>COUNTIFS(Sheet1!F:F,"failed",Sheet1!D:D,"&gt;=10000",Sheet1!D:D,"&lt;=14999")</f>
        <v>144</v>
      </c>
      <c r="D5">
        <f>COUNTIFS(Sheet1!F:F,"canceled",Sheet1!D:D,"&gt;=10000",Sheet1!D:D,"&lt;=14999")</f>
        <v>40</v>
      </c>
      <c r="E5">
        <f t="shared" si="0"/>
        <v>352</v>
      </c>
      <c r="F5" s="6">
        <f t="shared" si="1"/>
        <v>0.47727272727272729</v>
      </c>
      <c r="G5" s="6">
        <f t="shared" si="2"/>
        <v>0.40909090909090912</v>
      </c>
      <c r="H5" s="6">
        <f t="shared" si="3"/>
        <v>0.11363636363636363</v>
      </c>
    </row>
    <row r="6" spans="1:8" x14ac:dyDescent="0.25">
      <c r="A6" t="s">
        <v>8393</v>
      </c>
      <c r="B6">
        <f>COUNTIFS(Sheet1!F:F,"successful",Sheet1!D:D,"&gt;=15000",Sheet1!D:D,"&lt;=19999")</f>
        <v>94</v>
      </c>
      <c r="C6">
        <f>COUNTIFS(Sheet1!F:F,"failed",Sheet1!D:D,"&gt;=15000",Sheet1!D:D,"&lt;=19999")</f>
        <v>90</v>
      </c>
      <c r="D6">
        <f>COUNTIFS(Sheet1!F:F,"canceled",Sheet1!D:D,"&gt;=15000",Sheet1!D:D,"&lt;=19999")</f>
        <v>17</v>
      </c>
      <c r="E6">
        <f t="shared" si="0"/>
        <v>201</v>
      </c>
      <c r="F6" s="6">
        <f t="shared" si="1"/>
        <v>0.46766169154228854</v>
      </c>
      <c r="G6" s="6">
        <f t="shared" si="2"/>
        <v>0.44776119402985076</v>
      </c>
      <c r="H6" s="6">
        <f t="shared" si="3"/>
        <v>8.45771144278607E-2</v>
      </c>
    </row>
    <row r="7" spans="1:8" x14ac:dyDescent="0.25">
      <c r="A7" t="s">
        <v>8394</v>
      </c>
      <c r="B7">
        <f>COUNTIFS(Sheet1!F:F,"successful",Sheet1!D:D,"&gt;=20000",Sheet1!D:D,"&lt;=24999")</f>
        <v>62</v>
      </c>
      <c r="C7">
        <f>COUNTIFS(Sheet1!F:F,"failed",Sheet1!D:D,"&gt;=20000",Sheet1!D:D,"&lt;=24999")</f>
        <v>72</v>
      </c>
      <c r="D7">
        <f>COUNTIFS(Sheet1!F:F,"canceled",Sheet1!D:D,"&gt;=20000",Sheet1!D:D,"&lt;=24999")</f>
        <v>14</v>
      </c>
      <c r="E7">
        <f t="shared" si="0"/>
        <v>148</v>
      </c>
      <c r="F7" s="6">
        <f t="shared" si="1"/>
        <v>0.41891891891891891</v>
      </c>
      <c r="G7" s="6">
        <f t="shared" si="2"/>
        <v>0.48648648648648651</v>
      </c>
      <c r="H7" s="6">
        <f t="shared" si="3"/>
        <v>9.45945945945946E-2</v>
      </c>
    </row>
    <row r="8" spans="1:8" x14ac:dyDescent="0.25">
      <c r="A8" t="s">
        <v>8395</v>
      </c>
      <c r="B8">
        <f>COUNTIFS(Sheet1!F:F,"successful",Sheet1!D:D,"&gt;=25000",Sheet1!D:D,"&lt;=29999")</f>
        <v>55</v>
      </c>
      <c r="C8">
        <f>COUNTIFS(Sheet1!F:F,"failed",Sheet1!D:D,"&gt;=25000",Sheet1!D:D,"&lt;=29999")</f>
        <v>64</v>
      </c>
      <c r="D8">
        <f>COUNTIFS(Sheet1!F:F,"canceled",Sheet1!D:D,"&gt;=25000",Sheet1!D:D,"&lt;=29999")</f>
        <v>18</v>
      </c>
      <c r="E8">
        <f t="shared" si="0"/>
        <v>137</v>
      </c>
      <c r="F8" s="6">
        <f t="shared" si="1"/>
        <v>0.40145985401459855</v>
      </c>
      <c r="G8" s="6">
        <f t="shared" si="2"/>
        <v>0.46715328467153283</v>
      </c>
      <c r="H8" s="6">
        <f t="shared" si="3"/>
        <v>0.13138686131386862</v>
      </c>
    </row>
    <row r="9" spans="1:8" x14ac:dyDescent="0.25">
      <c r="A9" t="s">
        <v>8396</v>
      </c>
      <c r="B9">
        <f>COUNTIFS(Sheet1!F:F,"successful",Sheet1!D:D,"&gt;=30000",Sheet1!D:D,"&lt;=34999")</f>
        <v>32</v>
      </c>
      <c r="C9">
        <f>COUNTIFS(Sheet1!F:F,"failed",Sheet1!D:D,"&gt;=30000",Sheet1!D:D,"&lt;=34999")</f>
        <v>37</v>
      </c>
      <c r="D9">
        <f>COUNTIFS(Sheet1!F:F,"canceled",Sheet1!D:D,"&gt;=30000",Sheet1!D:D,"&lt;=34999")</f>
        <v>13</v>
      </c>
      <c r="E9">
        <f t="shared" si="0"/>
        <v>82</v>
      </c>
      <c r="F9" s="6">
        <f t="shared" si="1"/>
        <v>0.3902439024390244</v>
      </c>
      <c r="G9" s="6">
        <f t="shared" si="2"/>
        <v>0.45121951219512196</v>
      </c>
      <c r="H9" s="6">
        <f t="shared" si="3"/>
        <v>0.15853658536585366</v>
      </c>
    </row>
    <row r="10" spans="1:8" x14ac:dyDescent="0.25">
      <c r="A10" t="s">
        <v>8397</v>
      </c>
      <c r="B10">
        <f>COUNTIFS(Sheet1!F:F,"successful",Sheet1!D:D,"&gt;=35000",Sheet1!D:D,"&lt;=39999")</f>
        <v>26</v>
      </c>
      <c r="C10">
        <f>COUNTIFS(Sheet1!F:F,"failed",Sheet1!D:D,"&gt;=35000",Sheet1!D:D,"&lt;=39999")</f>
        <v>22</v>
      </c>
      <c r="D10">
        <f>COUNTIFS(Sheet1!F:F,"canceled",Sheet1!D:D,"&gt;=35000",Sheet1!D:D,"&lt;=39999")</f>
        <v>7</v>
      </c>
      <c r="E10">
        <f t="shared" si="0"/>
        <v>55</v>
      </c>
      <c r="F10" s="6">
        <f t="shared" si="1"/>
        <v>0.47272727272727272</v>
      </c>
      <c r="G10" s="6">
        <f t="shared" si="2"/>
        <v>0.4</v>
      </c>
      <c r="H10" s="6">
        <f t="shared" si="3"/>
        <v>0.12727272727272726</v>
      </c>
    </row>
    <row r="11" spans="1:8" x14ac:dyDescent="0.25">
      <c r="A11" t="s">
        <v>8398</v>
      </c>
      <c r="B11">
        <f>COUNTIFS(Sheet1!F:F,"successful",Sheet1!D:D,"&gt;=40000",Sheet1!D:D,"&lt;=44999")</f>
        <v>21</v>
      </c>
      <c r="C11">
        <f>COUNTIFS(Sheet1!F:F,"failed",Sheet1!D:D,"&gt;=40000",Sheet1!D:D,"&lt;=44999")</f>
        <v>16</v>
      </c>
      <c r="D11">
        <f>COUNTIFS(Sheet1!F:F,"canceled",Sheet1!D:D,"&gt;=40000",Sheet1!D:D,"&lt;=44999")</f>
        <v>6</v>
      </c>
      <c r="E11">
        <f t="shared" si="0"/>
        <v>43</v>
      </c>
      <c r="F11" s="6">
        <f t="shared" si="1"/>
        <v>0.48837209302325579</v>
      </c>
      <c r="G11" s="6">
        <f t="shared" si="2"/>
        <v>0.37209302325581395</v>
      </c>
      <c r="H11" s="6">
        <f t="shared" si="3"/>
        <v>0.13953488372093023</v>
      </c>
    </row>
    <row r="12" spans="1:8" x14ac:dyDescent="0.25">
      <c r="A12" t="s">
        <v>8399</v>
      </c>
      <c r="B12">
        <f>COUNTIFS(Sheet1!F:F,"successful",Sheet1!D:D,"&gt;=45000",Sheet1!D:D,"&lt;=49999")</f>
        <v>6</v>
      </c>
      <c r="C12">
        <f>COUNTIFS(Sheet1!F:F,"failed",Sheet1!D:D,"&gt;=45000",Sheet1!D:D,"&lt;=49999")</f>
        <v>11</v>
      </c>
      <c r="D12">
        <f>COUNTIFS(Sheet1!F:F,"canceled",Sheet1!D:D,"&gt;=45000",Sheet1!D:D,"&lt;=49999")</f>
        <v>4</v>
      </c>
      <c r="E12">
        <f t="shared" si="0"/>
        <v>21</v>
      </c>
      <c r="F12" s="6">
        <f t="shared" si="1"/>
        <v>0.2857142857142857</v>
      </c>
      <c r="G12" s="6">
        <f t="shared" si="2"/>
        <v>0.52380952380952384</v>
      </c>
      <c r="H12" s="6">
        <f t="shared" si="3"/>
        <v>0.19047619047619047</v>
      </c>
    </row>
    <row r="13" spans="1:8" x14ac:dyDescent="0.25">
      <c r="A13" t="s">
        <v>8400</v>
      </c>
      <c r="B13">
        <f>COUNTIFS(Sheet1!F:F,"successful",Sheet1!D:D,"&gt;=50000")</f>
        <v>86</v>
      </c>
      <c r="C13">
        <f>COUNTIFS(Sheet1!F:F,"failed",Sheet1!D:D,"&gt;=50000")</f>
        <v>258</v>
      </c>
      <c r="D13">
        <f>COUNTIFS(Sheet1!F:F,"canceled",Sheet1!D:D,"&gt;=50000")</f>
        <v>100</v>
      </c>
      <c r="E13">
        <f t="shared" si="0"/>
        <v>444</v>
      </c>
      <c r="F13" s="6">
        <f t="shared" si="1"/>
        <v>0.19369369369369369</v>
      </c>
      <c r="G13" s="6">
        <f t="shared" si="2"/>
        <v>0.58108108108108103</v>
      </c>
      <c r="H13" s="6">
        <f t="shared" si="3"/>
        <v>0.22522522522522523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ABA8-5964-446D-9903-DF65372E29BF}">
  <dimension ref="A1:J2186"/>
  <sheetViews>
    <sheetView tabSelected="1" workbookViewId="0">
      <selection activeCell="I20" sqref="I20"/>
    </sheetView>
  </sheetViews>
  <sheetFormatPr defaultRowHeight="15" x14ac:dyDescent="0.25"/>
  <cols>
    <col min="1" max="1" width="18.7109375" customWidth="1"/>
    <col min="2" max="2" width="20.140625" customWidth="1"/>
    <col min="3" max="3" width="25" customWidth="1"/>
    <col min="4" max="4" width="16.28515625" customWidth="1"/>
    <col min="5" max="5" width="21" customWidth="1"/>
    <col min="9" max="9" width="24.5703125" customWidth="1"/>
  </cols>
  <sheetData>
    <row r="1" spans="1:10" x14ac:dyDescent="0.25">
      <c r="A1" t="s">
        <v>8401</v>
      </c>
      <c r="B1" t="s">
        <v>8402</v>
      </c>
      <c r="D1" t="s">
        <v>8401</v>
      </c>
      <c r="E1" t="s">
        <v>8402</v>
      </c>
      <c r="I1" t="s">
        <v>8403</v>
      </c>
      <c r="J1">
        <f>AVERAGE(B2:B2186)</f>
        <v>194.42517162471395</v>
      </c>
    </row>
    <row r="2" spans="1:10" x14ac:dyDescent="0.25">
      <c r="A2" s="15" t="s">
        <v>8219</v>
      </c>
      <c r="B2">
        <v>182</v>
      </c>
      <c r="D2" s="14" t="s">
        <v>8221</v>
      </c>
      <c r="E2">
        <v>0</v>
      </c>
      <c r="I2" t="s">
        <v>8404</v>
      </c>
      <c r="J2">
        <f>MEDIAN(B3:B2187)</f>
        <v>62</v>
      </c>
    </row>
    <row r="3" spans="1:10" x14ac:dyDescent="0.25">
      <c r="A3" s="15" t="s">
        <v>8219</v>
      </c>
      <c r="B3">
        <v>79</v>
      </c>
      <c r="D3" s="14" t="s">
        <v>8221</v>
      </c>
      <c r="E3">
        <v>1</v>
      </c>
      <c r="I3" t="s">
        <v>8405</v>
      </c>
      <c r="J3">
        <f>MIN(B4:B2188)</f>
        <v>1</v>
      </c>
    </row>
    <row r="4" spans="1:10" x14ac:dyDescent="0.25">
      <c r="A4" s="15" t="s">
        <v>8219</v>
      </c>
      <c r="B4">
        <v>35</v>
      </c>
      <c r="D4" s="14" t="s">
        <v>8221</v>
      </c>
      <c r="E4">
        <v>10</v>
      </c>
      <c r="I4" t="s">
        <v>8406</v>
      </c>
      <c r="J4">
        <f>MAX(B5:B2189)</f>
        <v>26457</v>
      </c>
    </row>
    <row r="5" spans="1:10" x14ac:dyDescent="0.25">
      <c r="A5" s="15" t="s">
        <v>8219</v>
      </c>
      <c r="B5">
        <v>150</v>
      </c>
      <c r="D5" s="14" t="s">
        <v>8221</v>
      </c>
      <c r="E5">
        <v>0</v>
      </c>
      <c r="I5" t="s">
        <v>8407</v>
      </c>
      <c r="J5">
        <f>_xlfn.VAR.S(B6:B2190)</f>
        <v>714457.17350091913</v>
      </c>
    </row>
    <row r="6" spans="1:10" x14ac:dyDescent="0.25">
      <c r="A6" s="15" t="s">
        <v>8219</v>
      </c>
      <c r="B6">
        <v>284</v>
      </c>
      <c r="D6" s="14" t="s">
        <v>8221</v>
      </c>
      <c r="E6">
        <v>7</v>
      </c>
      <c r="I6" t="s">
        <v>8408</v>
      </c>
      <c r="J6">
        <f>_xlfn.STDEV.S(B7:B2191)</f>
        <v>845.44744668249677</v>
      </c>
    </row>
    <row r="7" spans="1:10" x14ac:dyDescent="0.25">
      <c r="A7" s="15" t="s">
        <v>8219</v>
      </c>
      <c r="B7">
        <v>47</v>
      </c>
      <c r="D7" s="14" t="s">
        <v>8221</v>
      </c>
      <c r="E7">
        <v>0</v>
      </c>
    </row>
    <row r="8" spans="1:10" x14ac:dyDescent="0.25">
      <c r="A8" s="15" t="s">
        <v>8219</v>
      </c>
      <c r="B8">
        <v>58</v>
      </c>
      <c r="D8" s="14" t="s">
        <v>8221</v>
      </c>
      <c r="E8">
        <v>1</v>
      </c>
    </row>
    <row r="9" spans="1:10" x14ac:dyDescent="0.25">
      <c r="A9" s="15" t="s">
        <v>8219</v>
      </c>
      <c r="B9">
        <v>57</v>
      </c>
      <c r="D9" s="14" t="s">
        <v>8221</v>
      </c>
      <c r="E9">
        <v>2</v>
      </c>
      <c r="I9" t="s">
        <v>8409</v>
      </c>
      <c r="J9">
        <f>AVERAGE(E2:E1531)</f>
        <v>17.709803921568628</v>
      </c>
    </row>
    <row r="10" spans="1:10" x14ac:dyDescent="0.25">
      <c r="A10" s="15" t="s">
        <v>8219</v>
      </c>
      <c r="B10">
        <v>12</v>
      </c>
      <c r="D10" s="14" t="s">
        <v>8221</v>
      </c>
      <c r="E10">
        <v>3</v>
      </c>
      <c r="I10" t="s">
        <v>8410</v>
      </c>
      <c r="J10">
        <f>MEDIAN(E3:E1532)</f>
        <v>4</v>
      </c>
    </row>
    <row r="11" spans="1:10" x14ac:dyDescent="0.25">
      <c r="A11" s="15" t="s">
        <v>8219</v>
      </c>
      <c r="B11">
        <v>20</v>
      </c>
      <c r="D11" s="14" t="s">
        <v>8221</v>
      </c>
      <c r="E11">
        <v>10</v>
      </c>
      <c r="I11" t="s">
        <v>8411</v>
      </c>
      <c r="J11">
        <f>MIN(E4:E1533)</f>
        <v>0</v>
      </c>
    </row>
    <row r="12" spans="1:10" x14ac:dyDescent="0.25">
      <c r="A12" s="15" t="s">
        <v>8219</v>
      </c>
      <c r="B12">
        <v>19</v>
      </c>
      <c r="D12" s="14" t="s">
        <v>8221</v>
      </c>
      <c r="E12">
        <v>10</v>
      </c>
      <c r="I12" t="s">
        <v>8412</v>
      </c>
      <c r="J12">
        <f>MAX(E5:E1534)</f>
        <v>1293</v>
      </c>
    </row>
    <row r="13" spans="1:10" x14ac:dyDescent="0.25">
      <c r="A13" s="15" t="s">
        <v>8219</v>
      </c>
      <c r="B13">
        <v>75</v>
      </c>
      <c r="D13" s="14" t="s">
        <v>8221</v>
      </c>
      <c r="E13">
        <v>1</v>
      </c>
      <c r="I13" t="s">
        <v>8413</v>
      </c>
      <c r="J13">
        <f>_xlfn.VAR.S(E6:E1535)</f>
        <v>3784.9579498528242</v>
      </c>
    </row>
    <row r="14" spans="1:10" x14ac:dyDescent="0.25">
      <c r="A14" s="15" t="s">
        <v>8219</v>
      </c>
      <c r="B14">
        <v>827</v>
      </c>
      <c r="D14" s="14" t="s">
        <v>8221</v>
      </c>
      <c r="E14">
        <v>0</v>
      </c>
      <c r="I14" t="s">
        <v>8414</v>
      </c>
      <c r="J14">
        <f>_xlfn.STDEV.S(E7:E1536)</f>
        <v>61.541576627524513</v>
      </c>
    </row>
    <row r="15" spans="1:10" x14ac:dyDescent="0.25">
      <c r="A15" s="15" t="s">
        <v>8219</v>
      </c>
      <c r="B15">
        <v>51</v>
      </c>
      <c r="D15" s="14" t="s">
        <v>8221</v>
      </c>
      <c r="E15">
        <v>0</v>
      </c>
    </row>
    <row r="16" spans="1:10" x14ac:dyDescent="0.25">
      <c r="A16" s="15" t="s">
        <v>8219</v>
      </c>
      <c r="B16">
        <v>41</v>
      </c>
      <c r="D16" s="14" t="s">
        <v>8221</v>
      </c>
      <c r="E16">
        <v>0</v>
      </c>
    </row>
    <row r="17" spans="1:9" x14ac:dyDescent="0.25">
      <c r="A17" s="15" t="s">
        <v>8219</v>
      </c>
      <c r="B17">
        <v>98</v>
      </c>
      <c r="D17" s="14" t="s">
        <v>8221</v>
      </c>
      <c r="E17">
        <v>26</v>
      </c>
    </row>
    <row r="18" spans="1:9" x14ac:dyDescent="0.25">
      <c r="A18" s="15" t="s">
        <v>8219</v>
      </c>
      <c r="B18">
        <v>70</v>
      </c>
      <c r="D18" s="14" t="s">
        <v>8221</v>
      </c>
      <c r="E18">
        <v>0</v>
      </c>
      <c r="I18" t="s">
        <v>8415</v>
      </c>
    </row>
    <row r="19" spans="1:9" x14ac:dyDescent="0.25">
      <c r="A19" s="15" t="s">
        <v>8219</v>
      </c>
      <c r="B19">
        <v>36</v>
      </c>
      <c r="D19" s="14" t="s">
        <v>8221</v>
      </c>
      <c r="E19">
        <v>7</v>
      </c>
      <c r="I19" t="s">
        <v>8416</v>
      </c>
    </row>
    <row r="20" spans="1:9" x14ac:dyDescent="0.25">
      <c r="A20" s="15" t="s">
        <v>8219</v>
      </c>
      <c r="B20">
        <v>342</v>
      </c>
      <c r="D20" s="14" t="s">
        <v>8221</v>
      </c>
      <c r="E20">
        <v>0</v>
      </c>
    </row>
    <row r="21" spans="1:9" x14ac:dyDescent="0.25">
      <c r="A21" s="15" t="s">
        <v>8219</v>
      </c>
      <c r="B21">
        <v>22</v>
      </c>
      <c r="D21" s="14" t="s">
        <v>8221</v>
      </c>
      <c r="E21">
        <v>2</v>
      </c>
    </row>
    <row r="22" spans="1:9" x14ac:dyDescent="0.25">
      <c r="A22" s="15" t="s">
        <v>8219</v>
      </c>
      <c r="B22">
        <v>25</v>
      </c>
      <c r="D22" s="14" t="s">
        <v>8221</v>
      </c>
      <c r="E22">
        <v>13</v>
      </c>
    </row>
    <row r="23" spans="1:9" x14ac:dyDescent="0.25">
      <c r="A23" s="15" t="s">
        <v>8219</v>
      </c>
      <c r="B23">
        <v>101</v>
      </c>
      <c r="D23" s="14" t="s">
        <v>8221</v>
      </c>
      <c r="E23">
        <v>4</v>
      </c>
    </row>
    <row r="24" spans="1:9" x14ac:dyDescent="0.25">
      <c r="A24" s="15" t="s">
        <v>8219</v>
      </c>
      <c r="B24">
        <v>8</v>
      </c>
      <c r="D24" s="14" t="s">
        <v>8221</v>
      </c>
      <c r="E24">
        <v>0</v>
      </c>
    </row>
    <row r="25" spans="1:9" x14ac:dyDescent="0.25">
      <c r="A25" s="15" t="s">
        <v>8219</v>
      </c>
      <c r="B25">
        <v>23</v>
      </c>
      <c r="D25" s="14" t="s">
        <v>8221</v>
      </c>
      <c r="E25">
        <v>12</v>
      </c>
    </row>
    <row r="26" spans="1:9" x14ac:dyDescent="0.25">
      <c r="A26" s="15" t="s">
        <v>8219</v>
      </c>
      <c r="B26">
        <v>574</v>
      </c>
      <c r="D26" s="14" t="s">
        <v>8221</v>
      </c>
      <c r="E26">
        <v>2</v>
      </c>
    </row>
    <row r="27" spans="1:9" x14ac:dyDescent="0.25">
      <c r="A27" s="15" t="s">
        <v>8219</v>
      </c>
      <c r="B27">
        <v>14</v>
      </c>
      <c r="D27" s="14" t="s">
        <v>8221</v>
      </c>
      <c r="E27">
        <v>10</v>
      </c>
    </row>
    <row r="28" spans="1:9" x14ac:dyDescent="0.25">
      <c r="A28" s="15" t="s">
        <v>8219</v>
      </c>
      <c r="B28">
        <v>19</v>
      </c>
      <c r="D28" s="14" t="s">
        <v>8221</v>
      </c>
      <c r="E28">
        <v>0</v>
      </c>
    </row>
    <row r="29" spans="1:9" x14ac:dyDescent="0.25">
      <c r="A29" s="15" t="s">
        <v>8219</v>
      </c>
      <c r="B29">
        <v>150</v>
      </c>
      <c r="D29" s="14" t="s">
        <v>8221</v>
      </c>
      <c r="E29">
        <v>5</v>
      </c>
    </row>
    <row r="30" spans="1:9" x14ac:dyDescent="0.25">
      <c r="A30" s="15" t="s">
        <v>8219</v>
      </c>
      <c r="B30">
        <v>71</v>
      </c>
      <c r="D30" s="14" t="s">
        <v>8221</v>
      </c>
      <c r="E30">
        <v>0</v>
      </c>
    </row>
    <row r="31" spans="1:9" x14ac:dyDescent="0.25">
      <c r="A31" s="15" t="s">
        <v>8219</v>
      </c>
      <c r="B31">
        <v>117</v>
      </c>
      <c r="D31" s="14" t="s">
        <v>8221</v>
      </c>
      <c r="E31">
        <v>5</v>
      </c>
    </row>
    <row r="32" spans="1:9" x14ac:dyDescent="0.25">
      <c r="A32" s="15" t="s">
        <v>8219</v>
      </c>
      <c r="B32">
        <v>53</v>
      </c>
      <c r="D32" s="14" t="s">
        <v>8221</v>
      </c>
      <c r="E32">
        <v>1</v>
      </c>
    </row>
    <row r="33" spans="1:5" x14ac:dyDescent="0.25">
      <c r="A33" s="15" t="s">
        <v>8219</v>
      </c>
      <c r="B33">
        <v>1</v>
      </c>
      <c r="D33" s="14" t="s">
        <v>8221</v>
      </c>
      <c r="E33">
        <v>3</v>
      </c>
    </row>
    <row r="34" spans="1:5" x14ac:dyDescent="0.25">
      <c r="A34" s="15" t="s">
        <v>8219</v>
      </c>
      <c r="B34">
        <v>89</v>
      </c>
      <c r="D34" s="14" t="s">
        <v>8221</v>
      </c>
      <c r="E34">
        <v>3</v>
      </c>
    </row>
    <row r="35" spans="1:5" x14ac:dyDescent="0.25">
      <c r="A35" s="15" t="s">
        <v>8219</v>
      </c>
      <c r="B35">
        <v>64</v>
      </c>
      <c r="D35" s="14" t="s">
        <v>8221</v>
      </c>
      <c r="E35">
        <v>0</v>
      </c>
    </row>
    <row r="36" spans="1:5" x14ac:dyDescent="0.25">
      <c r="A36" s="15" t="s">
        <v>8219</v>
      </c>
      <c r="B36">
        <v>68</v>
      </c>
      <c r="D36" s="14" t="s">
        <v>8221</v>
      </c>
      <c r="E36">
        <v>3</v>
      </c>
    </row>
    <row r="37" spans="1:5" x14ac:dyDescent="0.25">
      <c r="A37" s="15" t="s">
        <v>8219</v>
      </c>
      <c r="B37">
        <v>28</v>
      </c>
      <c r="D37" s="14" t="s">
        <v>8221</v>
      </c>
      <c r="E37">
        <v>0</v>
      </c>
    </row>
    <row r="38" spans="1:5" x14ac:dyDescent="0.25">
      <c r="A38" s="15" t="s">
        <v>8219</v>
      </c>
      <c r="B38">
        <v>44</v>
      </c>
      <c r="D38" s="14" t="s">
        <v>8221</v>
      </c>
      <c r="E38">
        <v>19</v>
      </c>
    </row>
    <row r="39" spans="1:5" x14ac:dyDescent="0.25">
      <c r="A39" s="15" t="s">
        <v>8219</v>
      </c>
      <c r="B39">
        <v>253</v>
      </c>
      <c r="D39" s="14" t="s">
        <v>8221</v>
      </c>
      <c r="E39">
        <v>8</v>
      </c>
    </row>
    <row r="40" spans="1:5" x14ac:dyDescent="0.25">
      <c r="A40" s="15" t="s">
        <v>8219</v>
      </c>
      <c r="B40">
        <v>66</v>
      </c>
      <c r="D40" s="14" t="s">
        <v>8221</v>
      </c>
      <c r="E40">
        <v>6</v>
      </c>
    </row>
    <row r="41" spans="1:5" x14ac:dyDescent="0.25">
      <c r="A41" s="15" t="s">
        <v>8219</v>
      </c>
      <c r="B41">
        <v>217</v>
      </c>
      <c r="D41" s="14" t="s">
        <v>8221</v>
      </c>
      <c r="E41">
        <v>0</v>
      </c>
    </row>
    <row r="42" spans="1:5" x14ac:dyDescent="0.25">
      <c r="A42" s="15" t="s">
        <v>8219</v>
      </c>
      <c r="B42">
        <v>16</v>
      </c>
      <c r="D42" s="14" t="s">
        <v>8221</v>
      </c>
      <c r="E42">
        <v>18</v>
      </c>
    </row>
    <row r="43" spans="1:5" x14ac:dyDescent="0.25">
      <c r="A43" s="15" t="s">
        <v>8219</v>
      </c>
      <c r="B43">
        <v>19</v>
      </c>
      <c r="D43" s="14" t="s">
        <v>8221</v>
      </c>
      <c r="E43">
        <v>7</v>
      </c>
    </row>
    <row r="44" spans="1:5" x14ac:dyDescent="0.25">
      <c r="A44" s="15" t="s">
        <v>8219</v>
      </c>
      <c r="B44">
        <v>169</v>
      </c>
      <c r="D44" s="14" t="s">
        <v>8221</v>
      </c>
      <c r="E44">
        <v>0</v>
      </c>
    </row>
    <row r="45" spans="1:5" x14ac:dyDescent="0.25">
      <c r="A45" s="15" t="s">
        <v>8219</v>
      </c>
      <c r="B45">
        <v>263</v>
      </c>
      <c r="D45" s="14" t="s">
        <v>8221</v>
      </c>
      <c r="E45">
        <v>8</v>
      </c>
    </row>
    <row r="46" spans="1:5" x14ac:dyDescent="0.25">
      <c r="A46" s="15" t="s">
        <v>8219</v>
      </c>
      <c r="B46">
        <v>15</v>
      </c>
      <c r="D46" s="14" t="s">
        <v>8221</v>
      </c>
      <c r="E46">
        <v>1293</v>
      </c>
    </row>
    <row r="47" spans="1:5" x14ac:dyDescent="0.25">
      <c r="A47" s="15" t="s">
        <v>8219</v>
      </c>
      <c r="B47">
        <v>61</v>
      </c>
      <c r="D47" s="14" t="s">
        <v>8221</v>
      </c>
      <c r="E47">
        <v>17</v>
      </c>
    </row>
    <row r="48" spans="1:5" x14ac:dyDescent="0.25">
      <c r="A48" s="15" t="s">
        <v>8219</v>
      </c>
      <c r="B48">
        <v>45</v>
      </c>
      <c r="D48" s="14" t="s">
        <v>8221</v>
      </c>
      <c r="E48">
        <v>0</v>
      </c>
    </row>
    <row r="49" spans="1:5" x14ac:dyDescent="0.25">
      <c r="A49" s="15" t="s">
        <v>8219</v>
      </c>
      <c r="B49">
        <v>70</v>
      </c>
      <c r="D49" s="14" t="s">
        <v>8221</v>
      </c>
      <c r="E49">
        <v>13</v>
      </c>
    </row>
    <row r="50" spans="1:5" x14ac:dyDescent="0.25">
      <c r="A50" s="15" t="s">
        <v>8219</v>
      </c>
      <c r="B50">
        <v>38</v>
      </c>
      <c r="D50" s="14" t="s">
        <v>8221</v>
      </c>
      <c r="E50">
        <v>0</v>
      </c>
    </row>
    <row r="51" spans="1:5" x14ac:dyDescent="0.25">
      <c r="A51" s="15" t="s">
        <v>8219</v>
      </c>
      <c r="B51">
        <v>87</v>
      </c>
      <c r="D51" s="14" t="s">
        <v>8221</v>
      </c>
      <c r="E51">
        <v>0</v>
      </c>
    </row>
    <row r="52" spans="1:5" x14ac:dyDescent="0.25">
      <c r="A52" s="15" t="s">
        <v>8219</v>
      </c>
      <c r="B52">
        <v>22</v>
      </c>
      <c r="D52" s="14" t="s">
        <v>8221</v>
      </c>
      <c r="E52">
        <v>33</v>
      </c>
    </row>
    <row r="53" spans="1:5" x14ac:dyDescent="0.25">
      <c r="A53" s="15" t="s">
        <v>8219</v>
      </c>
      <c r="B53">
        <v>119</v>
      </c>
      <c r="D53" s="14" t="s">
        <v>8221</v>
      </c>
      <c r="E53">
        <v>12</v>
      </c>
    </row>
    <row r="54" spans="1:5" x14ac:dyDescent="0.25">
      <c r="A54" s="15" t="s">
        <v>8219</v>
      </c>
      <c r="B54">
        <v>52</v>
      </c>
      <c r="D54" s="14" t="s">
        <v>8221</v>
      </c>
      <c r="E54">
        <v>1</v>
      </c>
    </row>
    <row r="55" spans="1:5" x14ac:dyDescent="0.25">
      <c r="A55" s="15" t="s">
        <v>8219</v>
      </c>
      <c r="B55">
        <v>117</v>
      </c>
      <c r="D55" s="14" t="s">
        <v>8221</v>
      </c>
      <c r="E55">
        <v>1</v>
      </c>
    </row>
    <row r="56" spans="1:5" x14ac:dyDescent="0.25">
      <c r="A56" s="15" t="s">
        <v>8219</v>
      </c>
      <c r="B56">
        <v>52</v>
      </c>
      <c r="D56" s="14" t="s">
        <v>8221</v>
      </c>
      <c r="E56">
        <v>1</v>
      </c>
    </row>
    <row r="57" spans="1:5" x14ac:dyDescent="0.25">
      <c r="A57" s="15" t="s">
        <v>8219</v>
      </c>
      <c r="B57">
        <v>86</v>
      </c>
      <c r="D57" s="14" t="s">
        <v>8221</v>
      </c>
      <c r="E57">
        <v>1</v>
      </c>
    </row>
    <row r="58" spans="1:5" x14ac:dyDescent="0.25">
      <c r="A58" s="15" t="s">
        <v>8219</v>
      </c>
      <c r="B58">
        <v>174</v>
      </c>
      <c r="D58" s="14" t="s">
        <v>8221</v>
      </c>
      <c r="E58">
        <v>84</v>
      </c>
    </row>
    <row r="59" spans="1:5" x14ac:dyDescent="0.25">
      <c r="A59" s="15" t="s">
        <v>8219</v>
      </c>
      <c r="B59">
        <v>69</v>
      </c>
      <c r="D59" s="14" t="s">
        <v>8221</v>
      </c>
      <c r="E59">
        <v>38</v>
      </c>
    </row>
    <row r="60" spans="1:5" x14ac:dyDescent="0.25">
      <c r="A60" s="15" t="s">
        <v>8219</v>
      </c>
      <c r="B60">
        <v>75</v>
      </c>
      <c r="D60" s="14" t="s">
        <v>8221</v>
      </c>
      <c r="E60">
        <v>1</v>
      </c>
    </row>
    <row r="61" spans="1:5" x14ac:dyDescent="0.25">
      <c r="A61" s="15" t="s">
        <v>8219</v>
      </c>
      <c r="B61">
        <v>33</v>
      </c>
      <c r="D61" s="14" t="s">
        <v>8221</v>
      </c>
      <c r="E61">
        <v>76</v>
      </c>
    </row>
    <row r="62" spans="1:5" x14ac:dyDescent="0.25">
      <c r="A62" s="15" t="s">
        <v>8219</v>
      </c>
      <c r="B62">
        <v>108</v>
      </c>
      <c r="D62" s="14" t="s">
        <v>8221</v>
      </c>
      <c r="E62">
        <v>3</v>
      </c>
    </row>
    <row r="63" spans="1:5" x14ac:dyDescent="0.25">
      <c r="A63" s="15" t="s">
        <v>8219</v>
      </c>
      <c r="B63">
        <v>23</v>
      </c>
      <c r="D63" s="14" t="s">
        <v>8221</v>
      </c>
      <c r="E63">
        <v>0</v>
      </c>
    </row>
    <row r="64" spans="1:5" x14ac:dyDescent="0.25">
      <c r="A64" s="15" t="s">
        <v>8219</v>
      </c>
      <c r="B64">
        <v>48</v>
      </c>
      <c r="D64" s="14" t="s">
        <v>8221</v>
      </c>
      <c r="E64">
        <v>2</v>
      </c>
    </row>
    <row r="65" spans="1:5" x14ac:dyDescent="0.25">
      <c r="A65" s="15" t="s">
        <v>8219</v>
      </c>
      <c r="B65">
        <v>64</v>
      </c>
      <c r="D65" s="14" t="s">
        <v>8221</v>
      </c>
      <c r="E65">
        <v>0</v>
      </c>
    </row>
    <row r="66" spans="1:5" x14ac:dyDescent="0.25">
      <c r="A66" s="15" t="s">
        <v>8219</v>
      </c>
      <c r="B66">
        <v>24</v>
      </c>
      <c r="D66" s="14" t="s">
        <v>8221</v>
      </c>
      <c r="E66">
        <v>0</v>
      </c>
    </row>
    <row r="67" spans="1:5" x14ac:dyDescent="0.25">
      <c r="A67" s="15" t="s">
        <v>8219</v>
      </c>
      <c r="B67">
        <v>57</v>
      </c>
      <c r="D67" s="14" t="s">
        <v>8221</v>
      </c>
      <c r="E67">
        <v>0</v>
      </c>
    </row>
    <row r="68" spans="1:5" x14ac:dyDescent="0.25">
      <c r="A68" s="15" t="s">
        <v>8219</v>
      </c>
      <c r="B68">
        <v>26</v>
      </c>
      <c r="D68" s="14" t="s">
        <v>8221</v>
      </c>
      <c r="E68">
        <v>2</v>
      </c>
    </row>
    <row r="69" spans="1:5" x14ac:dyDescent="0.25">
      <c r="A69" s="15" t="s">
        <v>8219</v>
      </c>
      <c r="B69">
        <v>20</v>
      </c>
      <c r="D69" s="14" t="s">
        <v>8221</v>
      </c>
      <c r="E69">
        <v>0</v>
      </c>
    </row>
    <row r="70" spans="1:5" x14ac:dyDescent="0.25">
      <c r="A70" s="15" t="s">
        <v>8219</v>
      </c>
      <c r="B70">
        <v>36</v>
      </c>
      <c r="D70" s="14" t="s">
        <v>8221</v>
      </c>
      <c r="E70">
        <v>0</v>
      </c>
    </row>
    <row r="71" spans="1:5" x14ac:dyDescent="0.25">
      <c r="A71" s="15" t="s">
        <v>8219</v>
      </c>
      <c r="B71">
        <v>178</v>
      </c>
      <c r="D71" s="14" t="s">
        <v>8221</v>
      </c>
      <c r="E71">
        <v>0</v>
      </c>
    </row>
    <row r="72" spans="1:5" x14ac:dyDescent="0.25">
      <c r="A72" s="15" t="s">
        <v>8219</v>
      </c>
      <c r="B72">
        <v>17</v>
      </c>
      <c r="D72" s="14" t="s">
        <v>8221</v>
      </c>
      <c r="E72">
        <v>2</v>
      </c>
    </row>
    <row r="73" spans="1:5" x14ac:dyDescent="0.25">
      <c r="A73" s="15" t="s">
        <v>8219</v>
      </c>
      <c r="B73">
        <v>32</v>
      </c>
      <c r="D73" s="14" t="s">
        <v>8221</v>
      </c>
      <c r="E73">
        <v>0</v>
      </c>
    </row>
    <row r="74" spans="1:5" x14ac:dyDescent="0.25">
      <c r="A74" s="15" t="s">
        <v>8219</v>
      </c>
      <c r="B74">
        <v>41</v>
      </c>
      <c r="D74" s="14" t="s">
        <v>8221</v>
      </c>
      <c r="E74">
        <v>7</v>
      </c>
    </row>
    <row r="75" spans="1:5" x14ac:dyDescent="0.25">
      <c r="A75" s="15" t="s">
        <v>8219</v>
      </c>
      <c r="B75">
        <v>18</v>
      </c>
      <c r="D75" s="14" t="s">
        <v>8221</v>
      </c>
      <c r="E75">
        <v>0</v>
      </c>
    </row>
    <row r="76" spans="1:5" x14ac:dyDescent="0.25">
      <c r="A76" s="15" t="s">
        <v>8219</v>
      </c>
      <c r="B76">
        <v>29</v>
      </c>
      <c r="D76" s="14" t="s">
        <v>8221</v>
      </c>
      <c r="E76">
        <v>5</v>
      </c>
    </row>
    <row r="77" spans="1:5" x14ac:dyDescent="0.25">
      <c r="A77" s="15" t="s">
        <v>8219</v>
      </c>
      <c r="B77">
        <v>47</v>
      </c>
      <c r="D77" s="14" t="s">
        <v>8221</v>
      </c>
      <c r="E77">
        <v>0</v>
      </c>
    </row>
    <row r="78" spans="1:5" x14ac:dyDescent="0.25">
      <c r="A78" s="15" t="s">
        <v>8219</v>
      </c>
      <c r="B78">
        <v>15</v>
      </c>
      <c r="D78" s="14" t="s">
        <v>8221</v>
      </c>
      <c r="E78">
        <v>0</v>
      </c>
    </row>
    <row r="79" spans="1:5" x14ac:dyDescent="0.25">
      <c r="A79" s="15" t="s">
        <v>8219</v>
      </c>
      <c r="B79">
        <v>26</v>
      </c>
      <c r="D79" s="14" t="s">
        <v>8221</v>
      </c>
      <c r="E79">
        <v>1</v>
      </c>
    </row>
    <row r="80" spans="1:5" x14ac:dyDescent="0.25">
      <c r="A80" s="15" t="s">
        <v>8219</v>
      </c>
      <c r="B80">
        <v>35</v>
      </c>
      <c r="D80" s="14" t="s">
        <v>8221</v>
      </c>
      <c r="E80">
        <v>0</v>
      </c>
    </row>
    <row r="81" spans="1:5" x14ac:dyDescent="0.25">
      <c r="A81" s="15" t="s">
        <v>8219</v>
      </c>
      <c r="B81">
        <v>41</v>
      </c>
      <c r="D81" s="14" t="s">
        <v>8221</v>
      </c>
      <c r="E81">
        <v>5</v>
      </c>
    </row>
    <row r="82" spans="1:5" x14ac:dyDescent="0.25">
      <c r="A82" s="15" t="s">
        <v>8219</v>
      </c>
      <c r="B82">
        <v>47</v>
      </c>
      <c r="D82" s="14" t="s">
        <v>8221</v>
      </c>
      <c r="E82">
        <v>3</v>
      </c>
    </row>
    <row r="83" spans="1:5" x14ac:dyDescent="0.25">
      <c r="A83" s="15" t="s">
        <v>8219</v>
      </c>
      <c r="B83">
        <v>28</v>
      </c>
      <c r="D83" s="14" t="s">
        <v>8221</v>
      </c>
      <c r="E83">
        <v>6</v>
      </c>
    </row>
    <row r="84" spans="1:5" x14ac:dyDescent="0.25">
      <c r="A84" s="15" t="s">
        <v>8219</v>
      </c>
      <c r="B84">
        <v>100</v>
      </c>
      <c r="D84" s="14" t="s">
        <v>8221</v>
      </c>
      <c r="E84">
        <v>12</v>
      </c>
    </row>
    <row r="85" spans="1:5" x14ac:dyDescent="0.25">
      <c r="A85" s="15" t="s">
        <v>8219</v>
      </c>
      <c r="B85">
        <v>13</v>
      </c>
      <c r="D85" s="14" t="s">
        <v>8221</v>
      </c>
      <c r="E85">
        <v>13</v>
      </c>
    </row>
    <row r="86" spans="1:5" x14ac:dyDescent="0.25">
      <c r="A86" s="15" t="s">
        <v>8219</v>
      </c>
      <c r="B86">
        <v>7</v>
      </c>
      <c r="D86" s="14" t="s">
        <v>8221</v>
      </c>
      <c r="E86">
        <v>5</v>
      </c>
    </row>
    <row r="87" spans="1:5" x14ac:dyDescent="0.25">
      <c r="A87" s="15" t="s">
        <v>8219</v>
      </c>
      <c r="B87">
        <v>21</v>
      </c>
      <c r="D87" s="14" t="s">
        <v>8221</v>
      </c>
      <c r="E87">
        <v>2</v>
      </c>
    </row>
    <row r="88" spans="1:5" x14ac:dyDescent="0.25">
      <c r="A88" s="15" t="s">
        <v>8219</v>
      </c>
      <c r="B88">
        <v>17</v>
      </c>
      <c r="D88" s="14" t="s">
        <v>8221</v>
      </c>
      <c r="E88">
        <v>8</v>
      </c>
    </row>
    <row r="89" spans="1:5" x14ac:dyDescent="0.25">
      <c r="A89" s="15" t="s">
        <v>8219</v>
      </c>
      <c r="B89">
        <v>25</v>
      </c>
      <c r="D89" s="14" t="s">
        <v>8221</v>
      </c>
      <c r="E89">
        <v>0</v>
      </c>
    </row>
    <row r="90" spans="1:5" x14ac:dyDescent="0.25">
      <c r="A90" s="15" t="s">
        <v>8219</v>
      </c>
      <c r="B90">
        <v>60</v>
      </c>
      <c r="D90" s="14" t="s">
        <v>8221</v>
      </c>
      <c r="E90">
        <v>13</v>
      </c>
    </row>
    <row r="91" spans="1:5" x14ac:dyDescent="0.25">
      <c r="A91" s="15" t="s">
        <v>8219</v>
      </c>
      <c r="B91">
        <v>56</v>
      </c>
      <c r="D91" s="14" t="s">
        <v>8221</v>
      </c>
      <c r="E91">
        <v>0</v>
      </c>
    </row>
    <row r="92" spans="1:5" x14ac:dyDescent="0.25">
      <c r="A92" s="15" t="s">
        <v>8219</v>
      </c>
      <c r="B92">
        <v>16</v>
      </c>
      <c r="D92" s="14" t="s">
        <v>8221</v>
      </c>
      <c r="E92">
        <v>5</v>
      </c>
    </row>
    <row r="93" spans="1:5" x14ac:dyDescent="0.25">
      <c r="A93" s="15" t="s">
        <v>8219</v>
      </c>
      <c r="B93">
        <v>46</v>
      </c>
      <c r="D93" s="14" t="s">
        <v>8221</v>
      </c>
      <c r="E93">
        <v>8</v>
      </c>
    </row>
    <row r="94" spans="1:5" x14ac:dyDescent="0.25">
      <c r="A94" s="15" t="s">
        <v>8219</v>
      </c>
      <c r="B94">
        <v>43</v>
      </c>
      <c r="D94" s="14" t="s">
        <v>8221</v>
      </c>
      <c r="E94">
        <v>8</v>
      </c>
    </row>
    <row r="95" spans="1:5" x14ac:dyDescent="0.25">
      <c r="A95" s="15" t="s">
        <v>8219</v>
      </c>
      <c r="B95">
        <v>15</v>
      </c>
      <c r="D95" s="14" t="s">
        <v>8221</v>
      </c>
      <c r="E95">
        <v>0</v>
      </c>
    </row>
    <row r="96" spans="1:5" x14ac:dyDescent="0.25">
      <c r="A96" s="15" t="s">
        <v>8219</v>
      </c>
      <c r="B96">
        <v>12</v>
      </c>
      <c r="D96" s="14" t="s">
        <v>8221</v>
      </c>
      <c r="E96">
        <v>2</v>
      </c>
    </row>
    <row r="97" spans="1:5" x14ac:dyDescent="0.25">
      <c r="A97" s="15" t="s">
        <v>8219</v>
      </c>
      <c r="B97">
        <v>21</v>
      </c>
      <c r="D97" s="14" t="s">
        <v>8221</v>
      </c>
      <c r="E97">
        <v>3</v>
      </c>
    </row>
    <row r="98" spans="1:5" x14ac:dyDescent="0.25">
      <c r="A98" s="15" t="s">
        <v>8219</v>
      </c>
      <c r="B98">
        <v>34</v>
      </c>
      <c r="D98" s="14" t="s">
        <v>8221</v>
      </c>
      <c r="E98">
        <v>0</v>
      </c>
    </row>
    <row r="99" spans="1:5" x14ac:dyDescent="0.25">
      <c r="A99" s="15" t="s">
        <v>8219</v>
      </c>
      <c r="B99">
        <v>8</v>
      </c>
      <c r="D99" s="14" t="s">
        <v>8221</v>
      </c>
      <c r="E99">
        <v>0</v>
      </c>
    </row>
    <row r="100" spans="1:5" x14ac:dyDescent="0.25">
      <c r="A100" s="15" t="s">
        <v>8219</v>
      </c>
      <c r="B100">
        <v>60</v>
      </c>
      <c r="D100" s="14" t="s">
        <v>8221</v>
      </c>
      <c r="E100">
        <v>11</v>
      </c>
    </row>
    <row r="101" spans="1:5" x14ac:dyDescent="0.25">
      <c r="A101" s="15" t="s">
        <v>8219</v>
      </c>
      <c r="B101">
        <v>39</v>
      </c>
      <c r="D101" s="14" t="s">
        <v>8221</v>
      </c>
      <c r="E101">
        <v>0</v>
      </c>
    </row>
    <row r="102" spans="1:5" x14ac:dyDescent="0.25">
      <c r="A102" s="15" t="s">
        <v>8219</v>
      </c>
      <c r="B102">
        <v>26</v>
      </c>
      <c r="D102" s="14" t="s">
        <v>8221</v>
      </c>
      <c r="E102">
        <v>1</v>
      </c>
    </row>
    <row r="103" spans="1:5" x14ac:dyDescent="0.25">
      <c r="A103" s="15" t="s">
        <v>8219</v>
      </c>
      <c r="B103">
        <v>35</v>
      </c>
      <c r="D103" s="14" t="s">
        <v>8221</v>
      </c>
      <c r="E103">
        <v>0</v>
      </c>
    </row>
    <row r="104" spans="1:5" x14ac:dyDescent="0.25">
      <c r="A104" s="15" t="s">
        <v>8219</v>
      </c>
      <c r="B104">
        <v>65</v>
      </c>
      <c r="D104" s="14" t="s">
        <v>8221</v>
      </c>
      <c r="E104">
        <v>17</v>
      </c>
    </row>
    <row r="105" spans="1:5" x14ac:dyDescent="0.25">
      <c r="A105" s="15" t="s">
        <v>8219</v>
      </c>
      <c r="B105">
        <v>49</v>
      </c>
      <c r="D105" s="14" t="s">
        <v>8221</v>
      </c>
      <c r="E105">
        <v>2</v>
      </c>
    </row>
    <row r="106" spans="1:5" x14ac:dyDescent="0.25">
      <c r="A106" s="15" t="s">
        <v>8219</v>
      </c>
      <c r="B106">
        <v>10</v>
      </c>
      <c r="D106" s="14" t="s">
        <v>8221</v>
      </c>
      <c r="E106">
        <v>1</v>
      </c>
    </row>
    <row r="107" spans="1:5" x14ac:dyDescent="0.25">
      <c r="A107" s="15" t="s">
        <v>8219</v>
      </c>
      <c r="B107">
        <v>60</v>
      </c>
      <c r="D107" s="14" t="s">
        <v>8221</v>
      </c>
      <c r="E107">
        <v>2</v>
      </c>
    </row>
    <row r="108" spans="1:5" x14ac:dyDescent="0.25">
      <c r="A108" s="15" t="s">
        <v>8219</v>
      </c>
      <c r="B108">
        <v>27</v>
      </c>
      <c r="D108" s="14" t="s">
        <v>8221</v>
      </c>
      <c r="E108">
        <v>16</v>
      </c>
    </row>
    <row r="109" spans="1:5" x14ac:dyDescent="0.25">
      <c r="A109" s="15" t="s">
        <v>8219</v>
      </c>
      <c r="B109">
        <v>69</v>
      </c>
      <c r="D109" s="14" t="s">
        <v>8221</v>
      </c>
      <c r="E109">
        <v>1</v>
      </c>
    </row>
    <row r="110" spans="1:5" x14ac:dyDescent="0.25">
      <c r="A110" s="15" t="s">
        <v>8219</v>
      </c>
      <c r="B110">
        <v>47</v>
      </c>
      <c r="D110" s="14" t="s">
        <v>8221</v>
      </c>
      <c r="E110">
        <v>4</v>
      </c>
    </row>
    <row r="111" spans="1:5" x14ac:dyDescent="0.25">
      <c r="A111" s="15" t="s">
        <v>8219</v>
      </c>
      <c r="B111">
        <v>47</v>
      </c>
      <c r="D111" s="14" t="s">
        <v>8221</v>
      </c>
      <c r="E111">
        <v>5</v>
      </c>
    </row>
    <row r="112" spans="1:5" x14ac:dyDescent="0.25">
      <c r="A112" s="15" t="s">
        <v>8219</v>
      </c>
      <c r="B112">
        <v>26</v>
      </c>
      <c r="D112" s="14" t="s">
        <v>8221</v>
      </c>
      <c r="E112">
        <v>7</v>
      </c>
    </row>
    <row r="113" spans="1:5" x14ac:dyDescent="0.25">
      <c r="A113" s="15" t="s">
        <v>8219</v>
      </c>
      <c r="B113">
        <v>53</v>
      </c>
      <c r="D113" s="14" t="s">
        <v>8221</v>
      </c>
      <c r="E113">
        <v>0</v>
      </c>
    </row>
    <row r="114" spans="1:5" x14ac:dyDescent="0.25">
      <c r="A114" s="15" t="s">
        <v>8219</v>
      </c>
      <c r="B114">
        <v>81</v>
      </c>
      <c r="D114" s="14" t="s">
        <v>8221</v>
      </c>
      <c r="E114">
        <v>12</v>
      </c>
    </row>
    <row r="115" spans="1:5" x14ac:dyDescent="0.25">
      <c r="A115" s="15" t="s">
        <v>8219</v>
      </c>
      <c r="B115">
        <v>78</v>
      </c>
      <c r="D115" s="14" t="s">
        <v>8221</v>
      </c>
      <c r="E115">
        <v>2</v>
      </c>
    </row>
    <row r="116" spans="1:5" x14ac:dyDescent="0.25">
      <c r="A116" s="15" t="s">
        <v>8219</v>
      </c>
      <c r="B116">
        <v>35</v>
      </c>
      <c r="D116" s="14" t="s">
        <v>8221</v>
      </c>
      <c r="E116">
        <v>5</v>
      </c>
    </row>
    <row r="117" spans="1:5" x14ac:dyDescent="0.25">
      <c r="A117" s="15" t="s">
        <v>8219</v>
      </c>
      <c r="B117">
        <v>22</v>
      </c>
      <c r="D117" s="14" t="s">
        <v>8221</v>
      </c>
      <c r="E117">
        <v>2</v>
      </c>
    </row>
    <row r="118" spans="1:5" x14ac:dyDescent="0.25">
      <c r="A118" s="15" t="s">
        <v>8219</v>
      </c>
      <c r="B118">
        <v>57</v>
      </c>
      <c r="D118" s="14" t="s">
        <v>8221</v>
      </c>
      <c r="E118">
        <v>3</v>
      </c>
    </row>
    <row r="119" spans="1:5" x14ac:dyDescent="0.25">
      <c r="A119" s="15" t="s">
        <v>8219</v>
      </c>
      <c r="B119">
        <v>27</v>
      </c>
      <c r="D119" s="14" t="s">
        <v>8221</v>
      </c>
      <c r="E119">
        <v>0</v>
      </c>
    </row>
    <row r="120" spans="1:5" x14ac:dyDescent="0.25">
      <c r="A120" s="15" t="s">
        <v>8219</v>
      </c>
      <c r="B120">
        <v>39</v>
      </c>
      <c r="D120" s="14" t="s">
        <v>8221</v>
      </c>
      <c r="E120">
        <v>49</v>
      </c>
    </row>
    <row r="121" spans="1:5" x14ac:dyDescent="0.25">
      <c r="A121" s="15" t="s">
        <v>8219</v>
      </c>
      <c r="B121">
        <v>37</v>
      </c>
      <c r="D121" s="14" t="s">
        <v>8221</v>
      </c>
      <c r="E121">
        <v>1</v>
      </c>
    </row>
    <row r="122" spans="1:5" x14ac:dyDescent="0.25">
      <c r="A122" s="15" t="s">
        <v>8219</v>
      </c>
      <c r="B122">
        <v>137</v>
      </c>
      <c r="D122" s="14" t="s">
        <v>8221</v>
      </c>
      <c r="E122">
        <v>2</v>
      </c>
    </row>
    <row r="123" spans="1:5" x14ac:dyDescent="0.25">
      <c r="A123" s="15" t="s">
        <v>8219</v>
      </c>
      <c r="B123">
        <v>376</v>
      </c>
      <c r="D123" s="14" t="s">
        <v>8221</v>
      </c>
      <c r="E123">
        <v>0</v>
      </c>
    </row>
    <row r="124" spans="1:5" x14ac:dyDescent="0.25">
      <c r="A124" s="15" t="s">
        <v>8219</v>
      </c>
      <c r="B124">
        <v>202</v>
      </c>
      <c r="D124" s="14" t="s">
        <v>8221</v>
      </c>
      <c r="E124">
        <v>0</v>
      </c>
    </row>
    <row r="125" spans="1:5" x14ac:dyDescent="0.25">
      <c r="A125" s="15" t="s">
        <v>8219</v>
      </c>
      <c r="B125">
        <v>328</v>
      </c>
      <c r="D125" s="14" t="s">
        <v>8221</v>
      </c>
      <c r="E125">
        <v>11</v>
      </c>
    </row>
    <row r="126" spans="1:5" x14ac:dyDescent="0.25">
      <c r="A126" s="15" t="s">
        <v>8219</v>
      </c>
      <c r="B126">
        <v>84</v>
      </c>
      <c r="D126" s="14" t="s">
        <v>8221</v>
      </c>
      <c r="E126">
        <v>1</v>
      </c>
    </row>
    <row r="127" spans="1:5" x14ac:dyDescent="0.25">
      <c r="A127" s="15" t="s">
        <v>8219</v>
      </c>
      <c r="B127">
        <v>96</v>
      </c>
      <c r="D127" s="14" t="s">
        <v>8221</v>
      </c>
      <c r="E127">
        <v>8</v>
      </c>
    </row>
    <row r="128" spans="1:5" x14ac:dyDescent="0.25">
      <c r="A128" s="15" t="s">
        <v>8219</v>
      </c>
      <c r="B128">
        <v>223</v>
      </c>
      <c r="D128" s="14" t="s">
        <v>8221</v>
      </c>
      <c r="E128">
        <v>5</v>
      </c>
    </row>
    <row r="129" spans="1:5" x14ac:dyDescent="0.25">
      <c r="A129" s="15" t="s">
        <v>8219</v>
      </c>
      <c r="B129">
        <v>62</v>
      </c>
      <c r="D129" s="14" t="s">
        <v>8221</v>
      </c>
      <c r="E129">
        <v>39</v>
      </c>
    </row>
    <row r="130" spans="1:5" x14ac:dyDescent="0.25">
      <c r="A130" s="15" t="s">
        <v>8219</v>
      </c>
      <c r="B130">
        <v>146</v>
      </c>
      <c r="D130" s="14" t="s">
        <v>8221</v>
      </c>
      <c r="E130">
        <v>0</v>
      </c>
    </row>
    <row r="131" spans="1:5" x14ac:dyDescent="0.25">
      <c r="A131" s="15" t="s">
        <v>8219</v>
      </c>
      <c r="B131">
        <v>235</v>
      </c>
      <c r="D131" s="14" t="s">
        <v>8221</v>
      </c>
      <c r="E131">
        <v>0</v>
      </c>
    </row>
    <row r="132" spans="1:5" x14ac:dyDescent="0.25">
      <c r="A132" s="15" t="s">
        <v>8219</v>
      </c>
      <c r="B132">
        <v>437</v>
      </c>
      <c r="D132" s="14" t="s">
        <v>8221</v>
      </c>
      <c r="E132">
        <v>2</v>
      </c>
    </row>
    <row r="133" spans="1:5" x14ac:dyDescent="0.25">
      <c r="A133" s="15" t="s">
        <v>8219</v>
      </c>
      <c r="B133">
        <v>77</v>
      </c>
      <c r="D133" s="14" t="s">
        <v>8221</v>
      </c>
      <c r="E133">
        <v>170</v>
      </c>
    </row>
    <row r="134" spans="1:5" x14ac:dyDescent="0.25">
      <c r="A134" s="15" t="s">
        <v>8219</v>
      </c>
      <c r="B134">
        <v>108</v>
      </c>
      <c r="D134" s="14" t="s">
        <v>8221</v>
      </c>
      <c r="E134">
        <v>5</v>
      </c>
    </row>
    <row r="135" spans="1:5" x14ac:dyDescent="0.25">
      <c r="A135" s="15" t="s">
        <v>8219</v>
      </c>
      <c r="B135">
        <v>7</v>
      </c>
      <c r="D135" s="14" t="s">
        <v>8221</v>
      </c>
      <c r="E135">
        <v>14</v>
      </c>
    </row>
    <row r="136" spans="1:5" x14ac:dyDescent="0.25">
      <c r="A136" s="15" t="s">
        <v>8219</v>
      </c>
      <c r="B136">
        <v>314</v>
      </c>
      <c r="D136" s="14" t="s">
        <v>8221</v>
      </c>
      <c r="E136">
        <v>1</v>
      </c>
    </row>
    <row r="137" spans="1:5" x14ac:dyDescent="0.25">
      <c r="A137" s="15" t="s">
        <v>8219</v>
      </c>
      <c r="B137">
        <v>188</v>
      </c>
      <c r="D137" s="14" t="s">
        <v>8221</v>
      </c>
      <c r="E137">
        <v>0</v>
      </c>
    </row>
    <row r="138" spans="1:5" x14ac:dyDescent="0.25">
      <c r="A138" s="15" t="s">
        <v>8219</v>
      </c>
      <c r="B138">
        <v>275</v>
      </c>
      <c r="D138" s="14" t="s">
        <v>8221</v>
      </c>
      <c r="E138">
        <v>124</v>
      </c>
    </row>
    <row r="139" spans="1:5" x14ac:dyDescent="0.25">
      <c r="A139" s="15" t="s">
        <v>8219</v>
      </c>
      <c r="B139">
        <v>560</v>
      </c>
      <c r="D139" s="14" t="s">
        <v>8221</v>
      </c>
      <c r="E139">
        <v>0</v>
      </c>
    </row>
    <row r="140" spans="1:5" x14ac:dyDescent="0.25">
      <c r="A140" s="15" t="s">
        <v>8219</v>
      </c>
      <c r="B140">
        <v>688</v>
      </c>
      <c r="D140" s="14" t="s">
        <v>8221</v>
      </c>
      <c r="E140">
        <v>0</v>
      </c>
    </row>
    <row r="141" spans="1:5" x14ac:dyDescent="0.25">
      <c r="A141" s="15" t="s">
        <v>8219</v>
      </c>
      <c r="B141">
        <v>942</v>
      </c>
      <c r="D141" s="14" t="s">
        <v>8221</v>
      </c>
      <c r="E141">
        <v>55</v>
      </c>
    </row>
    <row r="142" spans="1:5" x14ac:dyDescent="0.25">
      <c r="A142" s="15" t="s">
        <v>8219</v>
      </c>
      <c r="B142">
        <v>88</v>
      </c>
      <c r="D142" s="14" t="s">
        <v>8221</v>
      </c>
      <c r="E142">
        <v>140</v>
      </c>
    </row>
    <row r="143" spans="1:5" x14ac:dyDescent="0.25">
      <c r="A143" s="15" t="s">
        <v>8219</v>
      </c>
      <c r="B143">
        <v>220</v>
      </c>
      <c r="D143" s="14" t="s">
        <v>8221</v>
      </c>
      <c r="E143">
        <v>21</v>
      </c>
    </row>
    <row r="144" spans="1:5" x14ac:dyDescent="0.25">
      <c r="A144" s="15" t="s">
        <v>8219</v>
      </c>
      <c r="B144">
        <v>145</v>
      </c>
      <c r="D144" s="14" t="s">
        <v>8221</v>
      </c>
      <c r="E144">
        <v>1</v>
      </c>
    </row>
    <row r="145" spans="1:5" x14ac:dyDescent="0.25">
      <c r="A145" s="15" t="s">
        <v>8219</v>
      </c>
      <c r="B145">
        <v>963</v>
      </c>
      <c r="D145" s="14" t="s">
        <v>8221</v>
      </c>
      <c r="E145">
        <v>147</v>
      </c>
    </row>
    <row r="146" spans="1:5" x14ac:dyDescent="0.25">
      <c r="A146" s="15" t="s">
        <v>8219</v>
      </c>
      <c r="B146">
        <v>91</v>
      </c>
      <c r="D146" s="14" t="s">
        <v>8221</v>
      </c>
      <c r="E146">
        <v>11</v>
      </c>
    </row>
    <row r="147" spans="1:5" x14ac:dyDescent="0.25">
      <c r="A147" s="15" t="s">
        <v>8219</v>
      </c>
      <c r="B147">
        <v>58</v>
      </c>
      <c r="D147" s="14" t="s">
        <v>8221</v>
      </c>
      <c r="E147">
        <v>125</v>
      </c>
    </row>
    <row r="148" spans="1:5" x14ac:dyDescent="0.25">
      <c r="A148" s="15" t="s">
        <v>8219</v>
      </c>
      <c r="B148">
        <v>36</v>
      </c>
      <c r="D148" s="14" t="s">
        <v>8221</v>
      </c>
      <c r="E148">
        <v>1</v>
      </c>
    </row>
    <row r="149" spans="1:5" x14ac:dyDescent="0.25">
      <c r="A149" s="15" t="s">
        <v>8219</v>
      </c>
      <c r="B149">
        <v>165</v>
      </c>
      <c r="D149" s="14" t="s">
        <v>8221</v>
      </c>
      <c r="E149">
        <v>0</v>
      </c>
    </row>
    <row r="150" spans="1:5" x14ac:dyDescent="0.25">
      <c r="A150" s="15" t="s">
        <v>8219</v>
      </c>
      <c r="B150">
        <v>111</v>
      </c>
      <c r="D150" s="14" t="s">
        <v>8221</v>
      </c>
      <c r="E150">
        <v>0</v>
      </c>
    </row>
    <row r="151" spans="1:5" x14ac:dyDescent="0.25">
      <c r="A151" s="15" t="s">
        <v>8219</v>
      </c>
      <c r="B151">
        <v>1596</v>
      </c>
      <c r="D151" s="14" t="s">
        <v>8221</v>
      </c>
      <c r="E151">
        <v>3</v>
      </c>
    </row>
    <row r="152" spans="1:5" x14ac:dyDescent="0.25">
      <c r="A152" s="15" t="s">
        <v>8219</v>
      </c>
      <c r="B152">
        <v>61</v>
      </c>
      <c r="D152" s="14" t="s">
        <v>8221</v>
      </c>
      <c r="E152">
        <v>0</v>
      </c>
    </row>
    <row r="153" spans="1:5" x14ac:dyDescent="0.25">
      <c r="A153" s="15" t="s">
        <v>8219</v>
      </c>
      <c r="B153">
        <v>287</v>
      </c>
      <c r="D153" s="14" t="s">
        <v>8221</v>
      </c>
      <c r="E153">
        <v>0</v>
      </c>
    </row>
    <row r="154" spans="1:5" x14ac:dyDescent="0.25">
      <c r="A154" s="15" t="s">
        <v>8219</v>
      </c>
      <c r="B154">
        <v>65</v>
      </c>
      <c r="D154" s="14" t="s">
        <v>8221</v>
      </c>
      <c r="E154">
        <v>0</v>
      </c>
    </row>
    <row r="155" spans="1:5" x14ac:dyDescent="0.25">
      <c r="A155" s="15" t="s">
        <v>8219</v>
      </c>
      <c r="B155">
        <v>118</v>
      </c>
      <c r="D155" s="14" t="s">
        <v>8221</v>
      </c>
      <c r="E155">
        <v>0</v>
      </c>
    </row>
    <row r="156" spans="1:5" x14ac:dyDescent="0.25">
      <c r="A156" s="15" t="s">
        <v>8219</v>
      </c>
      <c r="B156">
        <v>113</v>
      </c>
      <c r="D156" s="14" t="s">
        <v>8221</v>
      </c>
      <c r="E156">
        <v>3</v>
      </c>
    </row>
    <row r="157" spans="1:5" x14ac:dyDescent="0.25">
      <c r="A157" s="15" t="s">
        <v>8219</v>
      </c>
      <c r="B157">
        <v>332</v>
      </c>
      <c r="D157" s="14" t="s">
        <v>8221</v>
      </c>
      <c r="E157">
        <v>0</v>
      </c>
    </row>
    <row r="158" spans="1:5" x14ac:dyDescent="0.25">
      <c r="A158" s="15" t="s">
        <v>8219</v>
      </c>
      <c r="B158">
        <v>62</v>
      </c>
      <c r="D158" s="14" t="s">
        <v>8221</v>
      </c>
      <c r="E158">
        <v>1</v>
      </c>
    </row>
    <row r="159" spans="1:5" x14ac:dyDescent="0.25">
      <c r="A159" s="15" t="s">
        <v>8219</v>
      </c>
      <c r="B159">
        <v>951</v>
      </c>
      <c r="D159" s="14" t="s">
        <v>8221</v>
      </c>
      <c r="E159">
        <v>3</v>
      </c>
    </row>
    <row r="160" spans="1:5" x14ac:dyDescent="0.25">
      <c r="A160" s="15" t="s">
        <v>8219</v>
      </c>
      <c r="B160">
        <v>415</v>
      </c>
      <c r="D160" s="14" t="s">
        <v>8221</v>
      </c>
      <c r="E160">
        <v>22</v>
      </c>
    </row>
    <row r="161" spans="1:5" x14ac:dyDescent="0.25">
      <c r="A161" s="15" t="s">
        <v>8219</v>
      </c>
      <c r="B161">
        <v>305</v>
      </c>
      <c r="D161" s="14" t="s">
        <v>8221</v>
      </c>
      <c r="E161">
        <v>26</v>
      </c>
    </row>
    <row r="162" spans="1:5" x14ac:dyDescent="0.25">
      <c r="A162" s="15" t="s">
        <v>8219</v>
      </c>
      <c r="B162">
        <v>2139</v>
      </c>
      <c r="D162" s="14" t="s">
        <v>8221</v>
      </c>
      <c r="E162">
        <v>4</v>
      </c>
    </row>
    <row r="163" spans="1:5" x14ac:dyDescent="0.25">
      <c r="A163" s="15" t="s">
        <v>8219</v>
      </c>
      <c r="B163">
        <v>79</v>
      </c>
      <c r="D163" s="14" t="s">
        <v>8221</v>
      </c>
      <c r="E163">
        <v>0</v>
      </c>
    </row>
    <row r="164" spans="1:5" x14ac:dyDescent="0.25">
      <c r="A164" s="15" t="s">
        <v>8219</v>
      </c>
      <c r="B164">
        <v>179</v>
      </c>
      <c r="D164" s="14" t="s">
        <v>8221</v>
      </c>
      <c r="E164">
        <v>4</v>
      </c>
    </row>
    <row r="165" spans="1:5" x14ac:dyDescent="0.25">
      <c r="A165" s="15" t="s">
        <v>8219</v>
      </c>
      <c r="B165">
        <v>202</v>
      </c>
      <c r="D165" s="14" t="s">
        <v>8221</v>
      </c>
      <c r="E165">
        <v>9</v>
      </c>
    </row>
    <row r="166" spans="1:5" x14ac:dyDescent="0.25">
      <c r="A166" s="15" t="s">
        <v>8219</v>
      </c>
      <c r="B166">
        <v>760</v>
      </c>
      <c r="D166" s="14" t="s">
        <v>8221</v>
      </c>
      <c r="E166">
        <v>5</v>
      </c>
    </row>
    <row r="167" spans="1:5" x14ac:dyDescent="0.25">
      <c r="A167" s="15" t="s">
        <v>8219</v>
      </c>
      <c r="B167">
        <v>563</v>
      </c>
      <c r="D167" s="14" t="s">
        <v>8221</v>
      </c>
      <c r="E167">
        <v>14</v>
      </c>
    </row>
    <row r="168" spans="1:5" x14ac:dyDescent="0.25">
      <c r="A168" s="15" t="s">
        <v>8219</v>
      </c>
      <c r="B168">
        <v>135</v>
      </c>
      <c r="D168" s="14" t="s">
        <v>8221</v>
      </c>
      <c r="E168">
        <v>1</v>
      </c>
    </row>
    <row r="169" spans="1:5" x14ac:dyDescent="0.25">
      <c r="A169" s="15" t="s">
        <v>8219</v>
      </c>
      <c r="B169">
        <v>290</v>
      </c>
      <c r="D169" s="14" t="s">
        <v>8221</v>
      </c>
      <c r="E169">
        <v>10</v>
      </c>
    </row>
    <row r="170" spans="1:5" x14ac:dyDescent="0.25">
      <c r="A170" s="15" t="s">
        <v>8219</v>
      </c>
      <c r="B170">
        <v>447</v>
      </c>
      <c r="D170" s="14" t="s">
        <v>8221</v>
      </c>
      <c r="E170">
        <v>3</v>
      </c>
    </row>
    <row r="171" spans="1:5" x14ac:dyDescent="0.25">
      <c r="A171" s="15" t="s">
        <v>8219</v>
      </c>
      <c r="B171">
        <v>232</v>
      </c>
      <c r="D171" s="14" t="s">
        <v>8221</v>
      </c>
      <c r="E171">
        <v>1</v>
      </c>
    </row>
    <row r="172" spans="1:5" x14ac:dyDescent="0.25">
      <c r="A172" s="15" t="s">
        <v>8219</v>
      </c>
      <c r="B172">
        <v>168</v>
      </c>
      <c r="D172" s="14" t="s">
        <v>8221</v>
      </c>
      <c r="E172">
        <v>0</v>
      </c>
    </row>
    <row r="173" spans="1:5" x14ac:dyDescent="0.25">
      <c r="A173" s="15" t="s">
        <v>8219</v>
      </c>
      <c r="B173">
        <v>128</v>
      </c>
      <c r="D173" s="14" t="s">
        <v>8221</v>
      </c>
      <c r="E173">
        <v>5</v>
      </c>
    </row>
    <row r="174" spans="1:5" x14ac:dyDescent="0.25">
      <c r="A174" s="15" t="s">
        <v>8219</v>
      </c>
      <c r="B174">
        <v>493</v>
      </c>
      <c r="D174" s="14" t="s">
        <v>8221</v>
      </c>
      <c r="E174">
        <v>2</v>
      </c>
    </row>
    <row r="175" spans="1:5" x14ac:dyDescent="0.25">
      <c r="A175" s="15" t="s">
        <v>8219</v>
      </c>
      <c r="B175">
        <v>131</v>
      </c>
      <c r="D175" s="14" t="s">
        <v>8221</v>
      </c>
      <c r="E175">
        <v>68</v>
      </c>
    </row>
    <row r="176" spans="1:5" x14ac:dyDescent="0.25">
      <c r="A176" s="15" t="s">
        <v>8219</v>
      </c>
      <c r="B176">
        <v>50</v>
      </c>
      <c r="D176" s="14" t="s">
        <v>8221</v>
      </c>
      <c r="E176">
        <v>3</v>
      </c>
    </row>
    <row r="177" spans="1:5" x14ac:dyDescent="0.25">
      <c r="A177" s="15" t="s">
        <v>8219</v>
      </c>
      <c r="B177">
        <v>665</v>
      </c>
      <c r="D177" s="14" t="s">
        <v>8221</v>
      </c>
      <c r="E177">
        <v>34</v>
      </c>
    </row>
    <row r="178" spans="1:5" x14ac:dyDescent="0.25">
      <c r="A178" s="15" t="s">
        <v>8219</v>
      </c>
      <c r="B178">
        <v>129</v>
      </c>
      <c r="D178" s="14" t="s">
        <v>8221</v>
      </c>
      <c r="E178">
        <v>0</v>
      </c>
    </row>
    <row r="179" spans="1:5" x14ac:dyDescent="0.25">
      <c r="A179" s="15" t="s">
        <v>8219</v>
      </c>
      <c r="B179">
        <v>142</v>
      </c>
      <c r="D179" s="14" t="s">
        <v>8221</v>
      </c>
      <c r="E179">
        <v>3</v>
      </c>
    </row>
    <row r="180" spans="1:5" x14ac:dyDescent="0.25">
      <c r="A180" s="15" t="s">
        <v>8219</v>
      </c>
      <c r="B180">
        <v>2436</v>
      </c>
      <c r="D180" s="14" t="s">
        <v>8221</v>
      </c>
      <c r="E180">
        <v>0</v>
      </c>
    </row>
    <row r="181" spans="1:5" x14ac:dyDescent="0.25">
      <c r="A181" s="15" t="s">
        <v>8219</v>
      </c>
      <c r="B181">
        <v>244</v>
      </c>
      <c r="D181" s="14" t="s">
        <v>8221</v>
      </c>
      <c r="E181">
        <v>70</v>
      </c>
    </row>
    <row r="182" spans="1:5" x14ac:dyDescent="0.25">
      <c r="A182" s="15" t="s">
        <v>8219</v>
      </c>
      <c r="B182">
        <v>298</v>
      </c>
      <c r="D182" s="14" t="s">
        <v>8221</v>
      </c>
      <c r="E182">
        <v>1</v>
      </c>
    </row>
    <row r="183" spans="1:5" x14ac:dyDescent="0.25">
      <c r="A183" s="15" t="s">
        <v>8219</v>
      </c>
      <c r="B183">
        <v>251</v>
      </c>
      <c r="D183" s="14" t="s">
        <v>8221</v>
      </c>
      <c r="E183">
        <v>1</v>
      </c>
    </row>
    <row r="184" spans="1:5" x14ac:dyDescent="0.25">
      <c r="A184" s="15" t="s">
        <v>8219</v>
      </c>
      <c r="B184">
        <v>108</v>
      </c>
      <c r="D184" s="14" t="s">
        <v>8221</v>
      </c>
      <c r="E184">
        <v>1</v>
      </c>
    </row>
    <row r="185" spans="1:5" x14ac:dyDescent="0.25">
      <c r="A185" s="15" t="s">
        <v>8219</v>
      </c>
      <c r="B185">
        <v>82</v>
      </c>
      <c r="D185" s="14" t="s">
        <v>8221</v>
      </c>
      <c r="E185">
        <v>2</v>
      </c>
    </row>
    <row r="186" spans="1:5" x14ac:dyDescent="0.25">
      <c r="A186" s="15" t="s">
        <v>8219</v>
      </c>
      <c r="B186">
        <v>74</v>
      </c>
      <c r="D186" s="14" t="s">
        <v>8221</v>
      </c>
      <c r="E186">
        <v>2</v>
      </c>
    </row>
    <row r="187" spans="1:5" x14ac:dyDescent="0.25">
      <c r="A187" s="15" t="s">
        <v>8219</v>
      </c>
      <c r="B187">
        <v>189</v>
      </c>
      <c r="D187" s="14" t="s">
        <v>8221</v>
      </c>
      <c r="E187">
        <v>34</v>
      </c>
    </row>
    <row r="188" spans="1:5" x14ac:dyDescent="0.25">
      <c r="A188" s="15" t="s">
        <v>8219</v>
      </c>
      <c r="B188">
        <v>80</v>
      </c>
      <c r="D188" s="14" t="s">
        <v>8221</v>
      </c>
      <c r="E188">
        <v>2</v>
      </c>
    </row>
    <row r="189" spans="1:5" x14ac:dyDescent="0.25">
      <c r="A189" s="15" t="s">
        <v>8219</v>
      </c>
      <c r="B189">
        <v>576</v>
      </c>
      <c r="D189" s="14" t="s">
        <v>8221</v>
      </c>
      <c r="E189">
        <v>0</v>
      </c>
    </row>
    <row r="190" spans="1:5" x14ac:dyDescent="0.25">
      <c r="A190" s="15" t="s">
        <v>8219</v>
      </c>
      <c r="B190">
        <v>202</v>
      </c>
      <c r="D190" s="14" t="s">
        <v>8221</v>
      </c>
      <c r="E190">
        <v>1</v>
      </c>
    </row>
    <row r="191" spans="1:5" x14ac:dyDescent="0.25">
      <c r="A191" s="15" t="s">
        <v>8219</v>
      </c>
      <c r="B191">
        <v>238</v>
      </c>
      <c r="D191" s="14" t="s">
        <v>8221</v>
      </c>
      <c r="E191">
        <v>8</v>
      </c>
    </row>
    <row r="192" spans="1:5" x14ac:dyDescent="0.25">
      <c r="A192" s="15" t="s">
        <v>8219</v>
      </c>
      <c r="B192">
        <v>36</v>
      </c>
      <c r="D192" s="14" t="s">
        <v>8221</v>
      </c>
      <c r="E192">
        <v>4</v>
      </c>
    </row>
    <row r="193" spans="1:5" x14ac:dyDescent="0.25">
      <c r="A193" s="15" t="s">
        <v>8219</v>
      </c>
      <c r="B193">
        <v>150</v>
      </c>
      <c r="D193" s="14" t="s">
        <v>8221</v>
      </c>
      <c r="E193">
        <v>28</v>
      </c>
    </row>
    <row r="194" spans="1:5" x14ac:dyDescent="0.25">
      <c r="A194" s="15" t="s">
        <v>8219</v>
      </c>
      <c r="B194">
        <v>146</v>
      </c>
      <c r="D194" s="14" t="s">
        <v>8221</v>
      </c>
      <c r="E194">
        <v>0</v>
      </c>
    </row>
    <row r="195" spans="1:5" x14ac:dyDescent="0.25">
      <c r="A195" s="15" t="s">
        <v>8219</v>
      </c>
      <c r="B195">
        <v>222</v>
      </c>
      <c r="D195" s="14" t="s">
        <v>8221</v>
      </c>
      <c r="E195">
        <v>6</v>
      </c>
    </row>
    <row r="196" spans="1:5" x14ac:dyDescent="0.25">
      <c r="A196" s="15" t="s">
        <v>8219</v>
      </c>
      <c r="B196">
        <v>120</v>
      </c>
      <c r="D196" s="14" t="s">
        <v>8221</v>
      </c>
      <c r="E196">
        <v>22</v>
      </c>
    </row>
    <row r="197" spans="1:5" x14ac:dyDescent="0.25">
      <c r="A197" s="15" t="s">
        <v>8219</v>
      </c>
      <c r="B197">
        <v>126</v>
      </c>
      <c r="D197" s="14" t="s">
        <v>8221</v>
      </c>
      <c r="E197">
        <v>0</v>
      </c>
    </row>
    <row r="198" spans="1:5" x14ac:dyDescent="0.25">
      <c r="A198" s="15" t="s">
        <v>8219</v>
      </c>
      <c r="B198">
        <v>158</v>
      </c>
      <c r="D198" s="14" t="s">
        <v>8221</v>
      </c>
      <c r="E198">
        <v>1</v>
      </c>
    </row>
    <row r="199" spans="1:5" x14ac:dyDescent="0.25">
      <c r="A199" s="15" t="s">
        <v>8219</v>
      </c>
      <c r="B199">
        <v>316</v>
      </c>
      <c r="D199" s="14" t="s">
        <v>8221</v>
      </c>
      <c r="E199">
        <v>20</v>
      </c>
    </row>
    <row r="200" spans="1:5" x14ac:dyDescent="0.25">
      <c r="A200" s="15" t="s">
        <v>8219</v>
      </c>
      <c r="B200">
        <v>284</v>
      </c>
      <c r="D200" s="14" t="s">
        <v>8221</v>
      </c>
      <c r="E200">
        <v>0</v>
      </c>
    </row>
    <row r="201" spans="1:5" x14ac:dyDescent="0.25">
      <c r="A201" s="15" t="s">
        <v>8219</v>
      </c>
      <c r="B201">
        <v>51</v>
      </c>
      <c r="D201" s="14" t="s">
        <v>8221</v>
      </c>
      <c r="E201">
        <v>1</v>
      </c>
    </row>
    <row r="202" spans="1:5" x14ac:dyDescent="0.25">
      <c r="A202" s="15" t="s">
        <v>8219</v>
      </c>
      <c r="B202">
        <v>158</v>
      </c>
      <c r="D202" s="14" t="s">
        <v>8221</v>
      </c>
      <c r="E202">
        <v>3</v>
      </c>
    </row>
    <row r="203" spans="1:5" x14ac:dyDescent="0.25">
      <c r="A203" s="15" t="s">
        <v>8219</v>
      </c>
      <c r="B203">
        <v>337</v>
      </c>
      <c r="D203" s="14" t="s">
        <v>8221</v>
      </c>
      <c r="E203">
        <v>2</v>
      </c>
    </row>
    <row r="204" spans="1:5" x14ac:dyDescent="0.25">
      <c r="A204" s="15" t="s">
        <v>8219</v>
      </c>
      <c r="B204">
        <v>186</v>
      </c>
      <c r="D204" s="14" t="s">
        <v>8221</v>
      </c>
      <c r="E204">
        <v>0</v>
      </c>
    </row>
    <row r="205" spans="1:5" x14ac:dyDescent="0.25">
      <c r="A205" s="15" t="s">
        <v>8219</v>
      </c>
      <c r="B205">
        <v>58</v>
      </c>
      <c r="D205" s="14" t="s">
        <v>8221</v>
      </c>
      <c r="E205">
        <v>2</v>
      </c>
    </row>
    <row r="206" spans="1:5" x14ac:dyDescent="0.25">
      <c r="A206" s="15" t="s">
        <v>8219</v>
      </c>
      <c r="B206">
        <v>82</v>
      </c>
      <c r="D206" s="14" t="s">
        <v>8221</v>
      </c>
      <c r="E206">
        <v>1</v>
      </c>
    </row>
    <row r="207" spans="1:5" x14ac:dyDescent="0.25">
      <c r="A207" s="15" t="s">
        <v>8219</v>
      </c>
      <c r="B207">
        <v>736</v>
      </c>
      <c r="D207" s="14" t="s">
        <v>8221</v>
      </c>
      <c r="E207">
        <v>0</v>
      </c>
    </row>
    <row r="208" spans="1:5" x14ac:dyDescent="0.25">
      <c r="A208" s="15" t="s">
        <v>8219</v>
      </c>
      <c r="B208">
        <v>1151</v>
      </c>
      <c r="D208" s="14" t="s">
        <v>8221</v>
      </c>
      <c r="E208">
        <v>1</v>
      </c>
    </row>
    <row r="209" spans="1:5" x14ac:dyDescent="0.25">
      <c r="A209" s="15" t="s">
        <v>8219</v>
      </c>
      <c r="B209">
        <v>34</v>
      </c>
      <c r="D209" s="14" t="s">
        <v>8221</v>
      </c>
      <c r="E209">
        <v>0</v>
      </c>
    </row>
    <row r="210" spans="1:5" x14ac:dyDescent="0.25">
      <c r="A210" s="15" t="s">
        <v>8219</v>
      </c>
      <c r="B210">
        <v>498</v>
      </c>
      <c r="D210" s="14" t="s">
        <v>8221</v>
      </c>
      <c r="E210">
        <v>5</v>
      </c>
    </row>
    <row r="211" spans="1:5" x14ac:dyDescent="0.25">
      <c r="A211" s="15" t="s">
        <v>8219</v>
      </c>
      <c r="B211">
        <v>167</v>
      </c>
      <c r="D211" s="14" t="s">
        <v>8221</v>
      </c>
      <c r="E211">
        <v>1</v>
      </c>
    </row>
    <row r="212" spans="1:5" x14ac:dyDescent="0.25">
      <c r="A212" s="15" t="s">
        <v>8219</v>
      </c>
      <c r="B212">
        <v>340</v>
      </c>
      <c r="D212" s="14" t="s">
        <v>8221</v>
      </c>
      <c r="E212">
        <v>1</v>
      </c>
    </row>
    <row r="213" spans="1:5" x14ac:dyDescent="0.25">
      <c r="A213" s="15" t="s">
        <v>8219</v>
      </c>
      <c r="B213">
        <v>438</v>
      </c>
      <c r="D213" s="14" t="s">
        <v>8221</v>
      </c>
      <c r="E213">
        <v>2</v>
      </c>
    </row>
    <row r="214" spans="1:5" x14ac:dyDescent="0.25">
      <c r="A214" s="15" t="s">
        <v>8219</v>
      </c>
      <c r="B214">
        <v>555</v>
      </c>
      <c r="D214" s="14" t="s">
        <v>8221</v>
      </c>
      <c r="E214">
        <v>0</v>
      </c>
    </row>
    <row r="215" spans="1:5" x14ac:dyDescent="0.25">
      <c r="A215" s="15" t="s">
        <v>8219</v>
      </c>
      <c r="B215">
        <v>266</v>
      </c>
      <c r="D215" s="14" t="s">
        <v>8221</v>
      </c>
      <c r="E215">
        <v>9</v>
      </c>
    </row>
    <row r="216" spans="1:5" x14ac:dyDescent="0.25">
      <c r="A216" s="15" t="s">
        <v>8219</v>
      </c>
      <c r="B216">
        <v>69</v>
      </c>
      <c r="D216" s="14" t="s">
        <v>8221</v>
      </c>
      <c r="E216">
        <v>4</v>
      </c>
    </row>
    <row r="217" spans="1:5" x14ac:dyDescent="0.25">
      <c r="A217" s="15" t="s">
        <v>8219</v>
      </c>
      <c r="B217">
        <v>80</v>
      </c>
      <c r="D217" s="14" t="s">
        <v>8221</v>
      </c>
      <c r="E217">
        <v>4</v>
      </c>
    </row>
    <row r="218" spans="1:5" x14ac:dyDescent="0.25">
      <c r="A218" s="15" t="s">
        <v>8219</v>
      </c>
      <c r="B218">
        <v>493</v>
      </c>
      <c r="D218" s="14" t="s">
        <v>8221</v>
      </c>
      <c r="E218">
        <v>1</v>
      </c>
    </row>
    <row r="219" spans="1:5" x14ac:dyDescent="0.25">
      <c r="A219" s="15" t="s">
        <v>8219</v>
      </c>
      <c r="B219">
        <v>31</v>
      </c>
      <c r="D219" s="14" t="s">
        <v>8221</v>
      </c>
      <c r="E219">
        <v>1</v>
      </c>
    </row>
    <row r="220" spans="1:5" x14ac:dyDescent="0.25">
      <c r="A220" s="15" t="s">
        <v>8219</v>
      </c>
      <c r="B220">
        <v>236</v>
      </c>
      <c r="D220" s="14" t="s">
        <v>8221</v>
      </c>
      <c r="E220">
        <v>7</v>
      </c>
    </row>
    <row r="221" spans="1:5" x14ac:dyDescent="0.25">
      <c r="A221" s="15" t="s">
        <v>8219</v>
      </c>
      <c r="B221">
        <v>89</v>
      </c>
      <c r="D221" s="14" t="s">
        <v>8221</v>
      </c>
      <c r="E221">
        <v>5</v>
      </c>
    </row>
    <row r="222" spans="1:5" x14ac:dyDescent="0.25">
      <c r="A222" s="15" t="s">
        <v>8219</v>
      </c>
      <c r="B222">
        <v>299</v>
      </c>
      <c r="D222" s="14" t="s">
        <v>8221</v>
      </c>
      <c r="E222">
        <v>1</v>
      </c>
    </row>
    <row r="223" spans="1:5" x14ac:dyDescent="0.25">
      <c r="A223" s="15" t="s">
        <v>8219</v>
      </c>
      <c r="B223">
        <v>55</v>
      </c>
      <c r="D223" s="14" t="s">
        <v>8221</v>
      </c>
      <c r="E223">
        <v>0</v>
      </c>
    </row>
    <row r="224" spans="1:5" x14ac:dyDescent="0.25">
      <c r="A224" s="15" t="s">
        <v>8219</v>
      </c>
      <c r="B224">
        <v>325</v>
      </c>
      <c r="D224" s="14" t="s">
        <v>8221</v>
      </c>
      <c r="E224">
        <v>0</v>
      </c>
    </row>
    <row r="225" spans="1:5" x14ac:dyDescent="0.25">
      <c r="A225" s="15" t="s">
        <v>8219</v>
      </c>
      <c r="B225">
        <v>524</v>
      </c>
      <c r="D225" s="14" t="s">
        <v>8221</v>
      </c>
      <c r="E225">
        <v>1</v>
      </c>
    </row>
    <row r="226" spans="1:5" x14ac:dyDescent="0.25">
      <c r="A226" s="15" t="s">
        <v>8219</v>
      </c>
      <c r="B226">
        <v>285</v>
      </c>
      <c r="D226" s="14" t="s">
        <v>8221</v>
      </c>
      <c r="E226">
        <v>2</v>
      </c>
    </row>
    <row r="227" spans="1:5" x14ac:dyDescent="0.25">
      <c r="A227" s="15" t="s">
        <v>8219</v>
      </c>
      <c r="B227">
        <v>179</v>
      </c>
      <c r="D227" s="14" t="s">
        <v>8221</v>
      </c>
      <c r="E227">
        <v>0</v>
      </c>
    </row>
    <row r="228" spans="1:5" x14ac:dyDescent="0.25">
      <c r="A228" s="15" t="s">
        <v>8219</v>
      </c>
      <c r="B228">
        <v>188</v>
      </c>
      <c r="D228" s="14" t="s">
        <v>8221</v>
      </c>
      <c r="E228">
        <v>4</v>
      </c>
    </row>
    <row r="229" spans="1:5" x14ac:dyDescent="0.25">
      <c r="A229" s="15" t="s">
        <v>8219</v>
      </c>
      <c r="B229">
        <v>379</v>
      </c>
      <c r="D229" s="14" t="s">
        <v>8221</v>
      </c>
      <c r="E229">
        <v>7</v>
      </c>
    </row>
    <row r="230" spans="1:5" x14ac:dyDescent="0.25">
      <c r="A230" s="15" t="s">
        <v>8219</v>
      </c>
      <c r="B230">
        <v>119</v>
      </c>
      <c r="D230" s="14" t="s">
        <v>8221</v>
      </c>
      <c r="E230">
        <v>2</v>
      </c>
    </row>
    <row r="231" spans="1:5" x14ac:dyDescent="0.25">
      <c r="A231" s="15" t="s">
        <v>8219</v>
      </c>
      <c r="B231">
        <v>167</v>
      </c>
      <c r="D231" s="14" t="s">
        <v>8221</v>
      </c>
      <c r="E231">
        <v>1</v>
      </c>
    </row>
    <row r="232" spans="1:5" x14ac:dyDescent="0.25">
      <c r="A232" s="15" t="s">
        <v>8219</v>
      </c>
      <c r="B232">
        <v>221</v>
      </c>
      <c r="D232" s="14" t="s">
        <v>8221</v>
      </c>
      <c r="E232">
        <v>9</v>
      </c>
    </row>
    <row r="233" spans="1:5" x14ac:dyDescent="0.25">
      <c r="A233" s="15" t="s">
        <v>8219</v>
      </c>
      <c r="B233">
        <v>964</v>
      </c>
      <c r="D233" s="14" t="s">
        <v>8221</v>
      </c>
      <c r="E233">
        <v>2</v>
      </c>
    </row>
    <row r="234" spans="1:5" x14ac:dyDescent="0.25">
      <c r="A234" s="15" t="s">
        <v>8219</v>
      </c>
      <c r="B234">
        <v>286</v>
      </c>
      <c r="D234" s="14" t="s">
        <v>8221</v>
      </c>
      <c r="E234">
        <v>1</v>
      </c>
    </row>
    <row r="235" spans="1:5" x14ac:dyDescent="0.25">
      <c r="A235" s="15" t="s">
        <v>8219</v>
      </c>
      <c r="B235">
        <v>613</v>
      </c>
      <c r="D235" s="14" t="s">
        <v>8221</v>
      </c>
      <c r="E235">
        <v>7</v>
      </c>
    </row>
    <row r="236" spans="1:5" x14ac:dyDescent="0.25">
      <c r="A236" s="15" t="s">
        <v>8219</v>
      </c>
      <c r="B236">
        <v>29</v>
      </c>
      <c r="D236" s="14" t="s">
        <v>8221</v>
      </c>
      <c r="E236">
        <v>2</v>
      </c>
    </row>
    <row r="237" spans="1:5" x14ac:dyDescent="0.25">
      <c r="A237" s="15" t="s">
        <v>8219</v>
      </c>
      <c r="B237">
        <v>165</v>
      </c>
      <c r="D237" s="14" t="s">
        <v>8221</v>
      </c>
      <c r="E237">
        <v>8</v>
      </c>
    </row>
    <row r="238" spans="1:5" x14ac:dyDescent="0.25">
      <c r="A238" s="15" t="s">
        <v>8219</v>
      </c>
      <c r="B238">
        <v>97</v>
      </c>
      <c r="D238" s="14" t="s">
        <v>8221</v>
      </c>
      <c r="E238">
        <v>2</v>
      </c>
    </row>
    <row r="239" spans="1:5" x14ac:dyDescent="0.25">
      <c r="A239" s="15" t="s">
        <v>8219</v>
      </c>
      <c r="B239">
        <v>303</v>
      </c>
      <c r="D239" s="14" t="s">
        <v>8221</v>
      </c>
      <c r="E239">
        <v>2</v>
      </c>
    </row>
    <row r="240" spans="1:5" x14ac:dyDescent="0.25">
      <c r="A240" s="15" t="s">
        <v>8219</v>
      </c>
      <c r="B240">
        <v>267</v>
      </c>
      <c r="D240" s="14" t="s">
        <v>8221</v>
      </c>
      <c r="E240">
        <v>7</v>
      </c>
    </row>
    <row r="241" spans="1:5" x14ac:dyDescent="0.25">
      <c r="A241" s="15" t="s">
        <v>8219</v>
      </c>
      <c r="B241">
        <v>302</v>
      </c>
      <c r="D241" s="14" t="s">
        <v>8221</v>
      </c>
      <c r="E241">
        <v>2</v>
      </c>
    </row>
    <row r="242" spans="1:5" x14ac:dyDescent="0.25">
      <c r="A242" s="15" t="s">
        <v>8219</v>
      </c>
      <c r="B242">
        <v>87</v>
      </c>
      <c r="D242" s="14" t="s">
        <v>8221</v>
      </c>
      <c r="E242">
        <v>18</v>
      </c>
    </row>
    <row r="243" spans="1:5" x14ac:dyDescent="0.25">
      <c r="A243" s="15" t="s">
        <v>8219</v>
      </c>
      <c r="B243">
        <v>354</v>
      </c>
      <c r="D243" s="14" t="s">
        <v>8221</v>
      </c>
      <c r="E243">
        <v>9</v>
      </c>
    </row>
    <row r="244" spans="1:5" x14ac:dyDescent="0.25">
      <c r="A244" s="15" t="s">
        <v>8219</v>
      </c>
      <c r="B244">
        <v>86</v>
      </c>
      <c r="D244" s="14" t="s">
        <v>8221</v>
      </c>
      <c r="E244">
        <v>4</v>
      </c>
    </row>
    <row r="245" spans="1:5" x14ac:dyDescent="0.25">
      <c r="A245" s="15" t="s">
        <v>8219</v>
      </c>
      <c r="B245">
        <v>26</v>
      </c>
      <c r="D245" s="14" t="s">
        <v>8221</v>
      </c>
      <c r="E245">
        <v>7</v>
      </c>
    </row>
    <row r="246" spans="1:5" x14ac:dyDescent="0.25">
      <c r="A246" s="15" t="s">
        <v>8219</v>
      </c>
      <c r="B246">
        <v>113</v>
      </c>
      <c r="D246" s="14" t="s">
        <v>8221</v>
      </c>
      <c r="E246">
        <v>29</v>
      </c>
    </row>
    <row r="247" spans="1:5" x14ac:dyDescent="0.25">
      <c r="A247" s="15" t="s">
        <v>8219</v>
      </c>
      <c r="B247">
        <v>65</v>
      </c>
      <c r="D247" s="14" t="s">
        <v>8221</v>
      </c>
      <c r="E247">
        <v>12</v>
      </c>
    </row>
    <row r="248" spans="1:5" x14ac:dyDescent="0.25">
      <c r="A248" s="15" t="s">
        <v>8219</v>
      </c>
      <c r="B248">
        <v>134</v>
      </c>
      <c r="D248" s="14" t="s">
        <v>8221</v>
      </c>
      <c r="E248">
        <v>4</v>
      </c>
    </row>
    <row r="249" spans="1:5" x14ac:dyDescent="0.25">
      <c r="A249" s="15" t="s">
        <v>8219</v>
      </c>
      <c r="B249">
        <v>119</v>
      </c>
      <c r="D249" s="14" t="s">
        <v>8221</v>
      </c>
      <c r="E249">
        <v>28</v>
      </c>
    </row>
    <row r="250" spans="1:5" x14ac:dyDescent="0.25">
      <c r="A250" s="15" t="s">
        <v>8219</v>
      </c>
      <c r="B250">
        <v>159</v>
      </c>
      <c r="D250" s="14" t="s">
        <v>8221</v>
      </c>
      <c r="E250">
        <v>25</v>
      </c>
    </row>
    <row r="251" spans="1:5" x14ac:dyDescent="0.25">
      <c r="A251" s="15" t="s">
        <v>8219</v>
      </c>
      <c r="B251">
        <v>167</v>
      </c>
      <c r="D251" s="14" t="s">
        <v>8221</v>
      </c>
      <c r="E251">
        <v>28</v>
      </c>
    </row>
    <row r="252" spans="1:5" x14ac:dyDescent="0.25">
      <c r="A252" s="15" t="s">
        <v>8219</v>
      </c>
      <c r="B252">
        <v>43</v>
      </c>
      <c r="D252" s="14" t="s">
        <v>8221</v>
      </c>
      <c r="E252">
        <v>310</v>
      </c>
    </row>
    <row r="253" spans="1:5" x14ac:dyDescent="0.25">
      <c r="A253" s="15" t="s">
        <v>8219</v>
      </c>
      <c r="B253">
        <v>1062</v>
      </c>
      <c r="D253" s="14" t="s">
        <v>8221</v>
      </c>
      <c r="E253">
        <v>15</v>
      </c>
    </row>
    <row r="254" spans="1:5" x14ac:dyDescent="0.25">
      <c r="A254" s="15" t="s">
        <v>8219</v>
      </c>
      <c r="B254">
        <v>9</v>
      </c>
      <c r="D254" s="14" t="s">
        <v>8221</v>
      </c>
      <c r="E254">
        <v>215</v>
      </c>
    </row>
    <row r="255" spans="1:5" x14ac:dyDescent="0.25">
      <c r="A255" s="15" t="s">
        <v>8219</v>
      </c>
      <c r="B255">
        <v>89</v>
      </c>
      <c r="D255" s="14" t="s">
        <v>8221</v>
      </c>
      <c r="E255">
        <v>3</v>
      </c>
    </row>
    <row r="256" spans="1:5" x14ac:dyDescent="0.25">
      <c r="A256" s="15" t="s">
        <v>8219</v>
      </c>
      <c r="B256">
        <v>174</v>
      </c>
      <c r="D256" s="14" t="s">
        <v>8221</v>
      </c>
      <c r="E256">
        <v>2</v>
      </c>
    </row>
    <row r="257" spans="1:5" x14ac:dyDescent="0.25">
      <c r="A257" s="15" t="s">
        <v>8219</v>
      </c>
      <c r="B257">
        <v>14</v>
      </c>
      <c r="D257" s="14" t="s">
        <v>8221</v>
      </c>
      <c r="E257">
        <v>26</v>
      </c>
    </row>
    <row r="258" spans="1:5" x14ac:dyDescent="0.25">
      <c r="A258" s="15" t="s">
        <v>8219</v>
      </c>
      <c r="B258">
        <v>48</v>
      </c>
      <c r="D258" s="14" t="s">
        <v>8221</v>
      </c>
      <c r="E258">
        <v>24</v>
      </c>
    </row>
    <row r="259" spans="1:5" x14ac:dyDescent="0.25">
      <c r="A259" s="15" t="s">
        <v>8219</v>
      </c>
      <c r="B259">
        <v>133</v>
      </c>
      <c r="D259" s="14" t="s">
        <v>8221</v>
      </c>
      <c r="E259">
        <v>96</v>
      </c>
    </row>
    <row r="260" spans="1:5" x14ac:dyDescent="0.25">
      <c r="A260" s="15" t="s">
        <v>8219</v>
      </c>
      <c r="B260">
        <v>83</v>
      </c>
      <c r="D260" s="14" t="s">
        <v>8221</v>
      </c>
      <c r="E260">
        <v>17</v>
      </c>
    </row>
    <row r="261" spans="1:5" x14ac:dyDescent="0.25">
      <c r="A261" s="15" t="s">
        <v>8219</v>
      </c>
      <c r="B261">
        <v>149</v>
      </c>
      <c r="D261" s="14" t="s">
        <v>8221</v>
      </c>
      <c r="E261">
        <v>94</v>
      </c>
    </row>
    <row r="262" spans="1:5" x14ac:dyDescent="0.25">
      <c r="A262" s="15" t="s">
        <v>8219</v>
      </c>
      <c r="B262">
        <v>49</v>
      </c>
      <c r="D262" s="14" t="s">
        <v>8221</v>
      </c>
      <c r="E262">
        <v>129</v>
      </c>
    </row>
    <row r="263" spans="1:5" x14ac:dyDescent="0.25">
      <c r="A263" s="15" t="s">
        <v>8219</v>
      </c>
      <c r="B263">
        <v>251</v>
      </c>
      <c r="D263" s="14" t="s">
        <v>8221</v>
      </c>
      <c r="E263">
        <v>1</v>
      </c>
    </row>
    <row r="264" spans="1:5" x14ac:dyDescent="0.25">
      <c r="A264" s="15" t="s">
        <v>8219</v>
      </c>
      <c r="B264">
        <v>22</v>
      </c>
      <c r="D264" s="14" t="s">
        <v>8221</v>
      </c>
      <c r="E264">
        <v>4</v>
      </c>
    </row>
    <row r="265" spans="1:5" x14ac:dyDescent="0.25">
      <c r="A265" s="15" t="s">
        <v>8219</v>
      </c>
      <c r="B265">
        <v>48</v>
      </c>
      <c r="D265" s="14" t="s">
        <v>8221</v>
      </c>
      <c r="E265">
        <v>3</v>
      </c>
    </row>
    <row r="266" spans="1:5" x14ac:dyDescent="0.25">
      <c r="A266" s="15" t="s">
        <v>8219</v>
      </c>
      <c r="B266">
        <v>383</v>
      </c>
      <c r="D266" s="14" t="s">
        <v>8221</v>
      </c>
      <c r="E266">
        <v>135</v>
      </c>
    </row>
    <row r="267" spans="1:5" x14ac:dyDescent="0.25">
      <c r="A267" s="15" t="s">
        <v>8219</v>
      </c>
      <c r="B267">
        <v>237</v>
      </c>
      <c r="D267" s="14" t="s">
        <v>8221</v>
      </c>
      <c r="E267">
        <v>10</v>
      </c>
    </row>
    <row r="268" spans="1:5" x14ac:dyDescent="0.25">
      <c r="A268" s="15" t="s">
        <v>8219</v>
      </c>
      <c r="B268">
        <v>13</v>
      </c>
      <c r="D268" s="14" t="s">
        <v>8221</v>
      </c>
      <c r="E268">
        <v>0</v>
      </c>
    </row>
    <row r="269" spans="1:5" x14ac:dyDescent="0.25">
      <c r="A269" s="15" t="s">
        <v>8219</v>
      </c>
      <c r="B269">
        <v>562</v>
      </c>
      <c r="D269" s="14" t="s">
        <v>8221</v>
      </c>
      <c r="E269">
        <v>6</v>
      </c>
    </row>
    <row r="270" spans="1:5" x14ac:dyDescent="0.25">
      <c r="A270" s="15" t="s">
        <v>8219</v>
      </c>
      <c r="B270">
        <v>71</v>
      </c>
      <c r="D270" s="14" t="s">
        <v>8221</v>
      </c>
      <c r="E270">
        <v>36</v>
      </c>
    </row>
    <row r="271" spans="1:5" x14ac:dyDescent="0.25">
      <c r="A271" s="15" t="s">
        <v>8219</v>
      </c>
      <c r="B271">
        <v>1510</v>
      </c>
      <c r="D271" s="14" t="s">
        <v>8221</v>
      </c>
      <c r="E271">
        <v>336</v>
      </c>
    </row>
    <row r="272" spans="1:5" x14ac:dyDescent="0.25">
      <c r="A272" s="15" t="s">
        <v>8219</v>
      </c>
      <c r="B272">
        <v>14</v>
      </c>
      <c r="D272" s="14" t="s">
        <v>8221</v>
      </c>
      <c r="E272">
        <v>34</v>
      </c>
    </row>
    <row r="273" spans="1:5" x14ac:dyDescent="0.25">
      <c r="A273" s="15" t="s">
        <v>8219</v>
      </c>
      <c r="B273">
        <v>193</v>
      </c>
      <c r="D273" s="14" t="s">
        <v>8221</v>
      </c>
      <c r="E273">
        <v>10</v>
      </c>
    </row>
    <row r="274" spans="1:5" x14ac:dyDescent="0.25">
      <c r="A274" s="15" t="s">
        <v>8219</v>
      </c>
      <c r="B274">
        <v>206</v>
      </c>
      <c r="D274" s="14" t="s">
        <v>8221</v>
      </c>
      <c r="E274">
        <v>201</v>
      </c>
    </row>
    <row r="275" spans="1:5" x14ac:dyDescent="0.25">
      <c r="A275" s="15" t="s">
        <v>8219</v>
      </c>
      <c r="B275">
        <v>351</v>
      </c>
      <c r="D275" s="14" t="s">
        <v>8221</v>
      </c>
      <c r="E275">
        <v>296</v>
      </c>
    </row>
    <row r="276" spans="1:5" x14ac:dyDescent="0.25">
      <c r="A276" s="15" t="s">
        <v>8219</v>
      </c>
      <c r="B276">
        <v>50</v>
      </c>
      <c r="D276" s="14" t="s">
        <v>8221</v>
      </c>
      <c r="E276">
        <v>7</v>
      </c>
    </row>
    <row r="277" spans="1:5" x14ac:dyDescent="0.25">
      <c r="A277" s="15" t="s">
        <v>8219</v>
      </c>
      <c r="B277">
        <v>184</v>
      </c>
      <c r="D277" s="14" t="s">
        <v>8221</v>
      </c>
      <c r="E277">
        <v>7</v>
      </c>
    </row>
    <row r="278" spans="1:5" x14ac:dyDescent="0.25">
      <c r="A278" s="15" t="s">
        <v>8219</v>
      </c>
      <c r="B278">
        <v>196</v>
      </c>
      <c r="D278" s="14" t="s">
        <v>8221</v>
      </c>
      <c r="E278">
        <v>1</v>
      </c>
    </row>
    <row r="279" spans="1:5" x14ac:dyDescent="0.25">
      <c r="A279" s="15" t="s">
        <v>8219</v>
      </c>
      <c r="B279">
        <v>229</v>
      </c>
      <c r="D279" s="14" t="s">
        <v>8221</v>
      </c>
      <c r="E279">
        <v>114</v>
      </c>
    </row>
    <row r="280" spans="1:5" x14ac:dyDescent="0.25">
      <c r="A280" s="15" t="s">
        <v>8219</v>
      </c>
      <c r="B280">
        <v>67</v>
      </c>
      <c r="D280" s="14" t="s">
        <v>8221</v>
      </c>
      <c r="E280">
        <v>29</v>
      </c>
    </row>
    <row r="281" spans="1:5" x14ac:dyDescent="0.25">
      <c r="A281" s="15" t="s">
        <v>8219</v>
      </c>
      <c r="B281">
        <v>95</v>
      </c>
      <c r="D281" s="14" t="s">
        <v>8221</v>
      </c>
      <c r="E281">
        <v>890</v>
      </c>
    </row>
    <row r="282" spans="1:5" x14ac:dyDescent="0.25">
      <c r="A282" s="15" t="s">
        <v>8219</v>
      </c>
      <c r="B282">
        <v>62</v>
      </c>
      <c r="D282" s="14" t="s">
        <v>8221</v>
      </c>
      <c r="E282">
        <v>31</v>
      </c>
    </row>
    <row r="283" spans="1:5" x14ac:dyDescent="0.25">
      <c r="A283" s="15" t="s">
        <v>8219</v>
      </c>
      <c r="B283">
        <v>73</v>
      </c>
      <c r="D283" s="14" t="s">
        <v>8221</v>
      </c>
      <c r="E283">
        <v>21</v>
      </c>
    </row>
    <row r="284" spans="1:5" x14ac:dyDescent="0.25">
      <c r="A284" s="15" t="s">
        <v>8219</v>
      </c>
      <c r="B284">
        <v>43</v>
      </c>
      <c r="D284" s="14" t="s">
        <v>8221</v>
      </c>
      <c r="E284">
        <v>37</v>
      </c>
    </row>
    <row r="285" spans="1:5" x14ac:dyDescent="0.25">
      <c r="A285" s="15" t="s">
        <v>8219</v>
      </c>
      <c r="B285">
        <v>70</v>
      </c>
      <c r="D285" s="14" t="s">
        <v>8221</v>
      </c>
      <c r="E285">
        <v>7</v>
      </c>
    </row>
    <row r="286" spans="1:5" x14ac:dyDescent="0.25">
      <c r="A286" s="15" t="s">
        <v>8219</v>
      </c>
      <c r="B286">
        <v>271</v>
      </c>
      <c r="D286" s="14" t="s">
        <v>8221</v>
      </c>
      <c r="E286">
        <v>4</v>
      </c>
    </row>
    <row r="287" spans="1:5" x14ac:dyDescent="0.25">
      <c r="A287" s="15" t="s">
        <v>8219</v>
      </c>
      <c r="B287">
        <v>55</v>
      </c>
      <c r="D287" s="14" t="s">
        <v>8221</v>
      </c>
      <c r="E287">
        <v>5</v>
      </c>
    </row>
    <row r="288" spans="1:5" x14ac:dyDescent="0.25">
      <c r="A288" s="15" t="s">
        <v>8219</v>
      </c>
      <c r="B288">
        <v>35</v>
      </c>
      <c r="D288" s="14" t="s">
        <v>8221</v>
      </c>
      <c r="E288">
        <v>0</v>
      </c>
    </row>
    <row r="289" spans="1:5" x14ac:dyDescent="0.25">
      <c r="A289" s="15" t="s">
        <v>8219</v>
      </c>
      <c r="B289">
        <v>22</v>
      </c>
      <c r="D289" s="14" t="s">
        <v>8221</v>
      </c>
      <c r="E289">
        <v>456</v>
      </c>
    </row>
    <row r="290" spans="1:5" x14ac:dyDescent="0.25">
      <c r="A290" s="15" t="s">
        <v>8219</v>
      </c>
      <c r="B290">
        <v>38</v>
      </c>
      <c r="D290" s="14" t="s">
        <v>8221</v>
      </c>
      <c r="E290">
        <v>369</v>
      </c>
    </row>
    <row r="291" spans="1:5" x14ac:dyDescent="0.25">
      <c r="A291" s="15" t="s">
        <v>8219</v>
      </c>
      <c r="B291">
        <v>15</v>
      </c>
      <c r="D291" s="14" t="s">
        <v>8221</v>
      </c>
      <c r="E291">
        <v>2</v>
      </c>
    </row>
    <row r="292" spans="1:5" x14ac:dyDescent="0.25">
      <c r="A292" s="15" t="s">
        <v>8219</v>
      </c>
      <c r="B292">
        <v>7</v>
      </c>
      <c r="D292" s="14" t="s">
        <v>8221</v>
      </c>
      <c r="E292">
        <v>0</v>
      </c>
    </row>
    <row r="293" spans="1:5" x14ac:dyDescent="0.25">
      <c r="A293" s="15" t="s">
        <v>8219</v>
      </c>
      <c r="B293">
        <v>241</v>
      </c>
      <c r="D293" s="14" t="s">
        <v>8221</v>
      </c>
      <c r="E293">
        <v>338</v>
      </c>
    </row>
    <row r="294" spans="1:5" x14ac:dyDescent="0.25">
      <c r="A294" s="15" t="s">
        <v>8219</v>
      </c>
      <c r="B294">
        <v>55</v>
      </c>
      <c r="D294" s="14" t="s">
        <v>8221</v>
      </c>
      <c r="E294">
        <v>4</v>
      </c>
    </row>
    <row r="295" spans="1:5" x14ac:dyDescent="0.25">
      <c r="A295" s="15" t="s">
        <v>8219</v>
      </c>
      <c r="B295">
        <v>171</v>
      </c>
      <c r="D295" s="14" t="s">
        <v>8221</v>
      </c>
      <c r="E295">
        <v>1</v>
      </c>
    </row>
    <row r="296" spans="1:5" x14ac:dyDescent="0.25">
      <c r="A296" s="15" t="s">
        <v>8219</v>
      </c>
      <c r="B296">
        <v>208</v>
      </c>
      <c r="D296" s="14" t="s">
        <v>8221</v>
      </c>
      <c r="E296">
        <v>28</v>
      </c>
    </row>
    <row r="297" spans="1:5" x14ac:dyDescent="0.25">
      <c r="A297" s="15" t="s">
        <v>8219</v>
      </c>
      <c r="B297">
        <v>21</v>
      </c>
      <c r="D297" s="14" t="s">
        <v>8221</v>
      </c>
      <c r="E297">
        <v>12</v>
      </c>
    </row>
    <row r="298" spans="1:5" x14ac:dyDescent="0.25">
      <c r="A298" s="15" t="s">
        <v>8219</v>
      </c>
      <c r="B298">
        <v>25</v>
      </c>
      <c r="D298" s="14" t="s">
        <v>8221</v>
      </c>
      <c r="E298">
        <v>16</v>
      </c>
    </row>
    <row r="299" spans="1:5" x14ac:dyDescent="0.25">
      <c r="A299" s="15" t="s">
        <v>8219</v>
      </c>
      <c r="B299">
        <v>52</v>
      </c>
      <c r="D299" s="14" t="s">
        <v>8221</v>
      </c>
      <c r="E299">
        <v>4</v>
      </c>
    </row>
    <row r="300" spans="1:5" x14ac:dyDescent="0.25">
      <c r="A300" s="15" t="s">
        <v>8219</v>
      </c>
      <c r="B300">
        <v>104</v>
      </c>
      <c r="D300" s="14" t="s">
        <v>8221</v>
      </c>
      <c r="E300">
        <v>4</v>
      </c>
    </row>
    <row r="301" spans="1:5" x14ac:dyDescent="0.25">
      <c r="A301" s="15" t="s">
        <v>8219</v>
      </c>
      <c r="B301">
        <v>73</v>
      </c>
      <c r="D301" s="14" t="s">
        <v>8221</v>
      </c>
      <c r="E301">
        <v>10</v>
      </c>
    </row>
    <row r="302" spans="1:5" x14ac:dyDescent="0.25">
      <c r="A302" s="15" t="s">
        <v>8219</v>
      </c>
      <c r="B302">
        <v>34</v>
      </c>
      <c r="D302" s="14" t="s">
        <v>8221</v>
      </c>
      <c r="E302">
        <v>0</v>
      </c>
    </row>
    <row r="303" spans="1:5" x14ac:dyDescent="0.25">
      <c r="A303" s="15" t="s">
        <v>8219</v>
      </c>
      <c r="B303">
        <v>56</v>
      </c>
      <c r="D303" s="14" t="s">
        <v>8221</v>
      </c>
      <c r="E303">
        <v>6</v>
      </c>
    </row>
    <row r="304" spans="1:5" x14ac:dyDescent="0.25">
      <c r="A304" s="15" t="s">
        <v>8219</v>
      </c>
      <c r="B304">
        <v>31</v>
      </c>
      <c r="D304" s="14" t="s">
        <v>8221</v>
      </c>
      <c r="E304">
        <v>0</v>
      </c>
    </row>
    <row r="305" spans="1:5" x14ac:dyDescent="0.25">
      <c r="A305" s="15" t="s">
        <v>8219</v>
      </c>
      <c r="B305">
        <v>84</v>
      </c>
      <c r="D305" s="14" t="s">
        <v>8221</v>
      </c>
      <c r="E305">
        <v>1</v>
      </c>
    </row>
    <row r="306" spans="1:5" x14ac:dyDescent="0.25">
      <c r="A306" s="15" t="s">
        <v>8219</v>
      </c>
      <c r="B306">
        <v>130</v>
      </c>
      <c r="D306" s="14" t="s">
        <v>8221</v>
      </c>
      <c r="E306">
        <v>0</v>
      </c>
    </row>
    <row r="307" spans="1:5" x14ac:dyDescent="0.25">
      <c r="A307" s="15" t="s">
        <v>8219</v>
      </c>
      <c r="B307">
        <v>12</v>
      </c>
      <c r="D307" s="14" t="s">
        <v>8221</v>
      </c>
      <c r="E307">
        <v>44</v>
      </c>
    </row>
    <row r="308" spans="1:5" x14ac:dyDescent="0.25">
      <c r="A308" s="15" t="s">
        <v>8219</v>
      </c>
      <c r="B308">
        <v>23</v>
      </c>
      <c r="D308" s="14" t="s">
        <v>8221</v>
      </c>
      <c r="E308">
        <v>0</v>
      </c>
    </row>
    <row r="309" spans="1:5" x14ac:dyDescent="0.25">
      <c r="A309" s="15" t="s">
        <v>8219</v>
      </c>
      <c r="B309">
        <v>158</v>
      </c>
      <c r="D309" s="14" t="s">
        <v>8221</v>
      </c>
      <c r="E309">
        <v>3</v>
      </c>
    </row>
    <row r="310" spans="1:5" x14ac:dyDescent="0.25">
      <c r="A310" s="15" t="s">
        <v>8219</v>
      </c>
      <c r="B310">
        <v>30</v>
      </c>
      <c r="D310" s="14" t="s">
        <v>8221</v>
      </c>
      <c r="E310">
        <v>0</v>
      </c>
    </row>
    <row r="311" spans="1:5" x14ac:dyDescent="0.25">
      <c r="A311" s="15" t="s">
        <v>8219</v>
      </c>
      <c r="B311">
        <v>18</v>
      </c>
      <c r="D311" s="14" t="s">
        <v>8221</v>
      </c>
      <c r="E311">
        <v>52</v>
      </c>
    </row>
    <row r="312" spans="1:5" x14ac:dyDescent="0.25">
      <c r="A312" s="15" t="s">
        <v>8219</v>
      </c>
      <c r="B312">
        <v>29</v>
      </c>
      <c r="D312" s="14" t="s">
        <v>8221</v>
      </c>
      <c r="E312">
        <v>0</v>
      </c>
    </row>
    <row r="313" spans="1:5" x14ac:dyDescent="0.25">
      <c r="A313" s="15" t="s">
        <v>8219</v>
      </c>
      <c r="B313">
        <v>31</v>
      </c>
      <c r="D313" s="14" t="s">
        <v>8221</v>
      </c>
      <c r="E313">
        <v>1</v>
      </c>
    </row>
    <row r="314" spans="1:5" x14ac:dyDescent="0.25">
      <c r="A314" s="15" t="s">
        <v>8219</v>
      </c>
      <c r="B314">
        <v>173</v>
      </c>
      <c r="D314" s="14" t="s">
        <v>8221</v>
      </c>
      <c r="E314">
        <v>1</v>
      </c>
    </row>
    <row r="315" spans="1:5" x14ac:dyDescent="0.25">
      <c r="A315" s="15" t="s">
        <v>8219</v>
      </c>
      <c r="B315">
        <v>17</v>
      </c>
      <c r="D315" s="14" t="s">
        <v>8221</v>
      </c>
      <c r="E315">
        <v>2</v>
      </c>
    </row>
    <row r="316" spans="1:5" x14ac:dyDescent="0.25">
      <c r="A316" s="15" t="s">
        <v>8219</v>
      </c>
      <c r="B316">
        <v>48</v>
      </c>
      <c r="D316" s="14" t="s">
        <v>8221</v>
      </c>
      <c r="E316">
        <v>9</v>
      </c>
    </row>
    <row r="317" spans="1:5" x14ac:dyDescent="0.25">
      <c r="A317" s="15" t="s">
        <v>8219</v>
      </c>
      <c r="B317">
        <v>59</v>
      </c>
      <c r="D317" s="14" t="s">
        <v>8221</v>
      </c>
      <c r="E317">
        <v>5</v>
      </c>
    </row>
    <row r="318" spans="1:5" x14ac:dyDescent="0.25">
      <c r="A318" s="15" t="s">
        <v>8219</v>
      </c>
      <c r="B318">
        <v>39</v>
      </c>
      <c r="D318" s="14" t="s">
        <v>8221</v>
      </c>
      <c r="E318">
        <v>57</v>
      </c>
    </row>
    <row r="319" spans="1:5" x14ac:dyDescent="0.25">
      <c r="A319" s="15" t="s">
        <v>8219</v>
      </c>
      <c r="B319">
        <v>59</v>
      </c>
      <c r="D319" s="14" t="s">
        <v>8221</v>
      </c>
      <c r="E319">
        <v>3</v>
      </c>
    </row>
    <row r="320" spans="1:5" x14ac:dyDescent="0.25">
      <c r="A320" s="15" t="s">
        <v>8219</v>
      </c>
      <c r="B320">
        <v>60</v>
      </c>
      <c r="D320" s="14" t="s">
        <v>8221</v>
      </c>
      <c r="E320">
        <v>1</v>
      </c>
    </row>
    <row r="321" spans="1:5" x14ac:dyDescent="0.25">
      <c r="A321" s="15" t="s">
        <v>8219</v>
      </c>
      <c r="B321">
        <v>20</v>
      </c>
      <c r="D321" s="14" t="s">
        <v>8221</v>
      </c>
      <c r="E321">
        <v>6</v>
      </c>
    </row>
    <row r="322" spans="1:5" x14ac:dyDescent="0.25">
      <c r="A322" s="15" t="s">
        <v>8219</v>
      </c>
      <c r="B322">
        <v>2</v>
      </c>
      <c r="D322" s="14" t="s">
        <v>8221</v>
      </c>
      <c r="E322">
        <v>48</v>
      </c>
    </row>
    <row r="323" spans="1:5" x14ac:dyDescent="0.25">
      <c r="A323" s="15" t="s">
        <v>8219</v>
      </c>
      <c r="B323">
        <v>315</v>
      </c>
      <c r="D323" s="14" t="s">
        <v>8221</v>
      </c>
      <c r="E323">
        <v>2</v>
      </c>
    </row>
    <row r="324" spans="1:5" x14ac:dyDescent="0.25">
      <c r="A324" s="15" t="s">
        <v>8219</v>
      </c>
      <c r="B324">
        <v>2174</v>
      </c>
      <c r="D324" s="14" t="s">
        <v>8221</v>
      </c>
      <c r="E324">
        <v>4</v>
      </c>
    </row>
    <row r="325" spans="1:5" x14ac:dyDescent="0.25">
      <c r="A325" s="15" t="s">
        <v>8219</v>
      </c>
      <c r="B325">
        <v>152</v>
      </c>
      <c r="D325" s="14" t="s">
        <v>8221</v>
      </c>
      <c r="E325">
        <v>5</v>
      </c>
    </row>
    <row r="326" spans="1:5" x14ac:dyDescent="0.25">
      <c r="A326" s="15" t="s">
        <v>8219</v>
      </c>
      <c r="B326">
        <v>1021</v>
      </c>
      <c r="D326" s="14" t="s">
        <v>8221</v>
      </c>
      <c r="E326">
        <v>79</v>
      </c>
    </row>
    <row r="327" spans="1:5" x14ac:dyDescent="0.25">
      <c r="A327" s="15" t="s">
        <v>8219</v>
      </c>
      <c r="B327">
        <v>237</v>
      </c>
      <c r="D327" s="14" t="s">
        <v>8221</v>
      </c>
      <c r="E327">
        <v>2</v>
      </c>
    </row>
    <row r="328" spans="1:5" x14ac:dyDescent="0.25">
      <c r="A328" s="15" t="s">
        <v>8219</v>
      </c>
      <c r="B328">
        <v>27</v>
      </c>
      <c r="D328" s="14" t="s">
        <v>8221</v>
      </c>
      <c r="E328">
        <v>11</v>
      </c>
    </row>
    <row r="329" spans="1:5" x14ac:dyDescent="0.25">
      <c r="A329" s="15" t="s">
        <v>8219</v>
      </c>
      <c r="B329">
        <v>17</v>
      </c>
      <c r="D329" s="14" t="s">
        <v>8221</v>
      </c>
      <c r="E329">
        <v>11</v>
      </c>
    </row>
    <row r="330" spans="1:5" x14ac:dyDescent="0.25">
      <c r="A330" s="15" t="s">
        <v>8219</v>
      </c>
      <c r="B330">
        <v>27</v>
      </c>
      <c r="D330" s="14" t="s">
        <v>8221</v>
      </c>
      <c r="E330">
        <v>1</v>
      </c>
    </row>
    <row r="331" spans="1:5" x14ac:dyDescent="0.25">
      <c r="A331" s="15" t="s">
        <v>8219</v>
      </c>
      <c r="B331">
        <v>82</v>
      </c>
      <c r="D331" s="14" t="s">
        <v>8221</v>
      </c>
      <c r="E331">
        <v>3</v>
      </c>
    </row>
    <row r="332" spans="1:5" x14ac:dyDescent="0.25">
      <c r="A332" s="15" t="s">
        <v>8219</v>
      </c>
      <c r="B332">
        <v>48</v>
      </c>
      <c r="D332" s="14" t="s">
        <v>8221</v>
      </c>
      <c r="E332">
        <v>5</v>
      </c>
    </row>
    <row r="333" spans="1:5" x14ac:dyDescent="0.25">
      <c r="A333" s="15" t="s">
        <v>8219</v>
      </c>
      <c r="B333">
        <v>105</v>
      </c>
      <c r="D333" s="14" t="s">
        <v>8221</v>
      </c>
      <c r="E333">
        <v>12</v>
      </c>
    </row>
    <row r="334" spans="1:5" x14ac:dyDescent="0.25">
      <c r="A334" s="15" t="s">
        <v>8219</v>
      </c>
      <c r="B334">
        <v>28</v>
      </c>
      <c r="D334" s="14" t="s">
        <v>8221</v>
      </c>
      <c r="E334">
        <v>2</v>
      </c>
    </row>
    <row r="335" spans="1:5" x14ac:dyDescent="0.25">
      <c r="A335" s="15" t="s">
        <v>8219</v>
      </c>
      <c r="B335">
        <v>1107</v>
      </c>
      <c r="D335" s="14" t="s">
        <v>8221</v>
      </c>
      <c r="E335">
        <v>5</v>
      </c>
    </row>
    <row r="336" spans="1:5" x14ac:dyDescent="0.25">
      <c r="A336" s="15" t="s">
        <v>8219</v>
      </c>
      <c r="B336">
        <v>1013</v>
      </c>
      <c r="D336" s="14" t="s">
        <v>8221</v>
      </c>
      <c r="E336">
        <v>21</v>
      </c>
    </row>
    <row r="337" spans="1:5" x14ac:dyDescent="0.25">
      <c r="A337" s="15" t="s">
        <v>8219</v>
      </c>
      <c r="B337">
        <v>274</v>
      </c>
      <c r="D337" s="14" t="s">
        <v>8221</v>
      </c>
      <c r="E337">
        <v>0</v>
      </c>
    </row>
    <row r="338" spans="1:5" x14ac:dyDescent="0.25">
      <c r="A338" s="15" t="s">
        <v>8219</v>
      </c>
      <c r="B338">
        <v>87</v>
      </c>
      <c r="D338" s="14" t="s">
        <v>8221</v>
      </c>
      <c r="E338">
        <v>45</v>
      </c>
    </row>
    <row r="339" spans="1:5" x14ac:dyDescent="0.25">
      <c r="A339" s="15" t="s">
        <v>8219</v>
      </c>
      <c r="B339">
        <v>99</v>
      </c>
      <c r="D339" s="14" t="s">
        <v>8221</v>
      </c>
      <c r="E339">
        <v>29</v>
      </c>
    </row>
    <row r="340" spans="1:5" x14ac:dyDescent="0.25">
      <c r="A340" s="15" t="s">
        <v>8219</v>
      </c>
      <c r="B340">
        <v>276</v>
      </c>
      <c r="D340" s="14" t="s">
        <v>8221</v>
      </c>
      <c r="E340">
        <v>2</v>
      </c>
    </row>
    <row r="341" spans="1:5" x14ac:dyDescent="0.25">
      <c r="A341" s="15" t="s">
        <v>8219</v>
      </c>
      <c r="B341">
        <v>21</v>
      </c>
      <c r="D341" s="14" t="s">
        <v>8221</v>
      </c>
      <c r="E341">
        <v>30</v>
      </c>
    </row>
    <row r="342" spans="1:5" x14ac:dyDescent="0.25">
      <c r="A342" s="15" t="s">
        <v>8219</v>
      </c>
      <c r="B342">
        <v>41</v>
      </c>
      <c r="D342" s="14" t="s">
        <v>8221</v>
      </c>
      <c r="E342">
        <v>8</v>
      </c>
    </row>
    <row r="343" spans="1:5" x14ac:dyDescent="0.25">
      <c r="A343" s="15" t="s">
        <v>8219</v>
      </c>
      <c r="B343">
        <v>119</v>
      </c>
      <c r="D343" s="14" t="s">
        <v>8221</v>
      </c>
      <c r="E343">
        <v>1</v>
      </c>
    </row>
    <row r="344" spans="1:5" x14ac:dyDescent="0.25">
      <c r="A344" s="15" t="s">
        <v>8219</v>
      </c>
      <c r="B344">
        <v>153</v>
      </c>
      <c r="D344" s="14" t="s">
        <v>8221</v>
      </c>
      <c r="E344">
        <v>14</v>
      </c>
    </row>
    <row r="345" spans="1:5" x14ac:dyDescent="0.25">
      <c r="A345" s="15" t="s">
        <v>8219</v>
      </c>
      <c r="B345">
        <v>100</v>
      </c>
      <c r="D345" s="14" t="s">
        <v>8221</v>
      </c>
      <c r="E345">
        <v>24</v>
      </c>
    </row>
    <row r="346" spans="1:5" x14ac:dyDescent="0.25">
      <c r="A346" s="15" t="s">
        <v>8219</v>
      </c>
      <c r="B346">
        <v>143</v>
      </c>
      <c r="D346" s="14" t="s">
        <v>8221</v>
      </c>
      <c r="E346">
        <v>2</v>
      </c>
    </row>
    <row r="347" spans="1:5" x14ac:dyDescent="0.25">
      <c r="A347" s="15" t="s">
        <v>8219</v>
      </c>
      <c r="B347">
        <v>140</v>
      </c>
      <c r="D347" s="14" t="s">
        <v>8221</v>
      </c>
      <c r="E347">
        <v>21</v>
      </c>
    </row>
    <row r="348" spans="1:5" x14ac:dyDescent="0.25">
      <c r="A348" s="15" t="s">
        <v>8219</v>
      </c>
      <c r="B348">
        <v>35</v>
      </c>
      <c r="D348" s="14" t="s">
        <v>8221</v>
      </c>
      <c r="E348">
        <v>7</v>
      </c>
    </row>
    <row r="349" spans="1:5" x14ac:dyDescent="0.25">
      <c r="A349" s="15" t="s">
        <v>8219</v>
      </c>
      <c r="B349">
        <v>149</v>
      </c>
      <c r="D349" s="14" t="s">
        <v>8221</v>
      </c>
      <c r="E349">
        <v>0</v>
      </c>
    </row>
    <row r="350" spans="1:5" x14ac:dyDescent="0.25">
      <c r="A350" s="15" t="s">
        <v>8219</v>
      </c>
      <c r="B350">
        <v>130</v>
      </c>
      <c r="D350" s="14" t="s">
        <v>8221</v>
      </c>
      <c r="E350">
        <v>4</v>
      </c>
    </row>
    <row r="351" spans="1:5" x14ac:dyDescent="0.25">
      <c r="A351" s="15" t="s">
        <v>8219</v>
      </c>
      <c r="B351">
        <v>120</v>
      </c>
      <c r="D351" s="14" t="s">
        <v>8221</v>
      </c>
      <c r="E351">
        <v>32</v>
      </c>
    </row>
    <row r="352" spans="1:5" x14ac:dyDescent="0.25">
      <c r="A352" s="15" t="s">
        <v>8219</v>
      </c>
      <c r="B352">
        <v>265</v>
      </c>
      <c r="D352" s="14" t="s">
        <v>8221</v>
      </c>
      <c r="E352">
        <v>4</v>
      </c>
    </row>
    <row r="353" spans="1:5" x14ac:dyDescent="0.25">
      <c r="A353" s="15" t="s">
        <v>8219</v>
      </c>
      <c r="B353">
        <v>71</v>
      </c>
      <c r="D353" s="14" t="s">
        <v>8221</v>
      </c>
      <c r="E353">
        <v>9</v>
      </c>
    </row>
    <row r="354" spans="1:5" x14ac:dyDescent="0.25">
      <c r="A354" s="15" t="s">
        <v>8219</v>
      </c>
      <c r="B354">
        <v>13</v>
      </c>
      <c r="D354" s="14" t="s">
        <v>8221</v>
      </c>
      <c r="E354">
        <v>17</v>
      </c>
    </row>
    <row r="355" spans="1:5" x14ac:dyDescent="0.25">
      <c r="A355" s="15" t="s">
        <v>8219</v>
      </c>
      <c r="B355">
        <v>169</v>
      </c>
      <c r="D355" s="14" t="s">
        <v>8221</v>
      </c>
      <c r="E355">
        <v>5</v>
      </c>
    </row>
    <row r="356" spans="1:5" x14ac:dyDescent="0.25">
      <c r="A356" s="15" t="s">
        <v>8219</v>
      </c>
      <c r="B356">
        <v>57</v>
      </c>
      <c r="D356" s="14" t="s">
        <v>8221</v>
      </c>
      <c r="E356">
        <v>53</v>
      </c>
    </row>
    <row r="357" spans="1:5" x14ac:dyDescent="0.25">
      <c r="A357" s="15" t="s">
        <v>8219</v>
      </c>
      <c r="B357">
        <v>229</v>
      </c>
      <c r="D357" s="14" t="s">
        <v>8221</v>
      </c>
      <c r="E357">
        <v>7</v>
      </c>
    </row>
    <row r="358" spans="1:5" x14ac:dyDescent="0.25">
      <c r="A358" s="15" t="s">
        <v>8219</v>
      </c>
      <c r="B358">
        <v>108</v>
      </c>
      <c r="D358" s="14" t="s">
        <v>8221</v>
      </c>
      <c r="E358">
        <v>72</v>
      </c>
    </row>
    <row r="359" spans="1:5" x14ac:dyDescent="0.25">
      <c r="A359" s="15" t="s">
        <v>8219</v>
      </c>
      <c r="B359">
        <v>108</v>
      </c>
      <c r="D359" s="14" t="s">
        <v>8221</v>
      </c>
      <c r="E359">
        <v>0</v>
      </c>
    </row>
    <row r="360" spans="1:5" x14ac:dyDescent="0.25">
      <c r="A360" s="15" t="s">
        <v>8219</v>
      </c>
      <c r="B360">
        <v>41</v>
      </c>
      <c r="D360" s="14" t="s">
        <v>8221</v>
      </c>
      <c r="E360">
        <v>2</v>
      </c>
    </row>
    <row r="361" spans="1:5" x14ac:dyDescent="0.25">
      <c r="A361" s="15" t="s">
        <v>8219</v>
      </c>
      <c r="B361">
        <v>139</v>
      </c>
      <c r="D361" s="14" t="s">
        <v>8221</v>
      </c>
      <c r="E361">
        <v>8</v>
      </c>
    </row>
    <row r="362" spans="1:5" x14ac:dyDescent="0.25">
      <c r="A362" s="15" t="s">
        <v>8219</v>
      </c>
      <c r="B362">
        <v>19</v>
      </c>
      <c r="D362" s="14" t="s">
        <v>8221</v>
      </c>
      <c r="E362">
        <v>2</v>
      </c>
    </row>
    <row r="363" spans="1:5" x14ac:dyDescent="0.25">
      <c r="A363" s="15" t="s">
        <v>8219</v>
      </c>
      <c r="B363">
        <v>94</v>
      </c>
      <c r="D363" s="14" t="s">
        <v>8221</v>
      </c>
      <c r="E363">
        <v>0</v>
      </c>
    </row>
    <row r="364" spans="1:5" x14ac:dyDescent="0.25">
      <c r="A364" s="15" t="s">
        <v>8219</v>
      </c>
      <c r="B364">
        <v>23</v>
      </c>
      <c r="D364" s="14" t="s">
        <v>8221</v>
      </c>
      <c r="E364">
        <v>3</v>
      </c>
    </row>
    <row r="365" spans="1:5" x14ac:dyDescent="0.25">
      <c r="A365" s="15" t="s">
        <v>8219</v>
      </c>
      <c r="B365">
        <v>15</v>
      </c>
      <c r="D365" s="14" t="s">
        <v>8221</v>
      </c>
      <c r="E365">
        <v>4</v>
      </c>
    </row>
    <row r="366" spans="1:5" x14ac:dyDescent="0.25">
      <c r="A366" s="15" t="s">
        <v>8219</v>
      </c>
      <c r="B366">
        <v>62</v>
      </c>
      <c r="D366" s="14" t="s">
        <v>8221</v>
      </c>
      <c r="E366">
        <v>3</v>
      </c>
    </row>
    <row r="367" spans="1:5" x14ac:dyDescent="0.25">
      <c r="A367" s="15" t="s">
        <v>8219</v>
      </c>
      <c r="B367">
        <v>74</v>
      </c>
      <c r="D367" s="14" t="s">
        <v>8221</v>
      </c>
      <c r="E367">
        <v>6</v>
      </c>
    </row>
    <row r="368" spans="1:5" x14ac:dyDescent="0.25">
      <c r="A368" s="15" t="s">
        <v>8219</v>
      </c>
      <c r="B368">
        <v>97</v>
      </c>
      <c r="D368" s="14" t="s">
        <v>8221</v>
      </c>
      <c r="E368">
        <v>0</v>
      </c>
    </row>
    <row r="369" spans="1:5" x14ac:dyDescent="0.25">
      <c r="A369" s="15" t="s">
        <v>8219</v>
      </c>
      <c r="B369">
        <v>55</v>
      </c>
      <c r="D369" s="14" t="s">
        <v>8221</v>
      </c>
      <c r="E369">
        <v>0</v>
      </c>
    </row>
    <row r="370" spans="1:5" x14ac:dyDescent="0.25">
      <c r="A370" s="15" t="s">
        <v>8219</v>
      </c>
      <c r="B370">
        <v>44</v>
      </c>
      <c r="D370" s="14" t="s">
        <v>8221</v>
      </c>
      <c r="E370">
        <v>0</v>
      </c>
    </row>
    <row r="371" spans="1:5" x14ac:dyDescent="0.25">
      <c r="A371" s="15" t="s">
        <v>8219</v>
      </c>
      <c r="B371">
        <v>110</v>
      </c>
      <c r="D371" s="14" t="s">
        <v>8221</v>
      </c>
      <c r="E371">
        <v>8</v>
      </c>
    </row>
    <row r="372" spans="1:5" x14ac:dyDescent="0.25">
      <c r="A372" s="15" t="s">
        <v>8219</v>
      </c>
      <c r="B372">
        <v>59</v>
      </c>
      <c r="D372" s="14" t="s">
        <v>8221</v>
      </c>
      <c r="E372">
        <v>5</v>
      </c>
    </row>
    <row r="373" spans="1:5" x14ac:dyDescent="0.25">
      <c r="A373" s="15" t="s">
        <v>8219</v>
      </c>
      <c r="B373">
        <v>62</v>
      </c>
      <c r="D373" s="14" t="s">
        <v>8221</v>
      </c>
      <c r="E373">
        <v>0</v>
      </c>
    </row>
    <row r="374" spans="1:5" x14ac:dyDescent="0.25">
      <c r="A374" s="15" t="s">
        <v>8219</v>
      </c>
      <c r="B374">
        <v>105</v>
      </c>
      <c r="D374" s="14" t="s">
        <v>8221</v>
      </c>
      <c r="E374">
        <v>2</v>
      </c>
    </row>
    <row r="375" spans="1:5" x14ac:dyDescent="0.25">
      <c r="A375" s="15" t="s">
        <v>8219</v>
      </c>
      <c r="B375">
        <v>26</v>
      </c>
      <c r="D375" s="14" t="s">
        <v>8221</v>
      </c>
      <c r="E375">
        <v>24</v>
      </c>
    </row>
    <row r="376" spans="1:5" x14ac:dyDescent="0.25">
      <c r="A376" s="15" t="s">
        <v>8219</v>
      </c>
      <c r="B376">
        <v>49</v>
      </c>
      <c r="D376" s="14" t="s">
        <v>8221</v>
      </c>
      <c r="E376">
        <v>0</v>
      </c>
    </row>
    <row r="377" spans="1:5" x14ac:dyDescent="0.25">
      <c r="A377" s="15" t="s">
        <v>8219</v>
      </c>
      <c r="B377">
        <v>68</v>
      </c>
      <c r="D377" s="14" t="s">
        <v>8221</v>
      </c>
      <c r="E377">
        <v>9</v>
      </c>
    </row>
    <row r="378" spans="1:5" x14ac:dyDescent="0.25">
      <c r="A378" s="15" t="s">
        <v>8219</v>
      </c>
      <c r="B378">
        <v>22</v>
      </c>
      <c r="D378" s="14" t="s">
        <v>8221</v>
      </c>
      <c r="E378">
        <v>0</v>
      </c>
    </row>
    <row r="379" spans="1:5" x14ac:dyDescent="0.25">
      <c r="A379" s="15" t="s">
        <v>8219</v>
      </c>
      <c r="B379">
        <v>18</v>
      </c>
      <c r="D379" s="14" t="s">
        <v>8221</v>
      </c>
      <c r="E379">
        <v>1</v>
      </c>
    </row>
    <row r="380" spans="1:5" x14ac:dyDescent="0.25">
      <c r="A380" s="15" t="s">
        <v>8219</v>
      </c>
      <c r="B380">
        <v>19</v>
      </c>
      <c r="D380" s="14" t="s">
        <v>8221</v>
      </c>
      <c r="E380">
        <v>10</v>
      </c>
    </row>
    <row r="381" spans="1:5" x14ac:dyDescent="0.25">
      <c r="A381" s="15" t="s">
        <v>8219</v>
      </c>
      <c r="B381">
        <v>99</v>
      </c>
      <c r="D381" s="14" t="s">
        <v>8221</v>
      </c>
      <c r="E381">
        <v>1</v>
      </c>
    </row>
    <row r="382" spans="1:5" x14ac:dyDescent="0.25">
      <c r="A382" s="15" t="s">
        <v>8219</v>
      </c>
      <c r="B382">
        <v>27</v>
      </c>
      <c r="D382" s="14" t="s">
        <v>8221</v>
      </c>
      <c r="E382">
        <v>0</v>
      </c>
    </row>
    <row r="383" spans="1:5" x14ac:dyDescent="0.25">
      <c r="A383" s="15" t="s">
        <v>8219</v>
      </c>
      <c r="B383">
        <v>25</v>
      </c>
      <c r="D383" s="14" t="s">
        <v>8221</v>
      </c>
      <c r="E383">
        <v>20</v>
      </c>
    </row>
    <row r="384" spans="1:5" x14ac:dyDescent="0.25">
      <c r="A384" s="15" t="s">
        <v>8219</v>
      </c>
      <c r="B384">
        <v>14</v>
      </c>
      <c r="D384" s="14" t="s">
        <v>8221</v>
      </c>
      <c r="E384">
        <v>30</v>
      </c>
    </row>
    <row r="385" spans="1:5" x14ac:dyDescent="0.25">
      <c r="A385" s="15" t="s">
        <v>8219</v>
      </c>
      <c r="B385">
        <v>35</v>
      </c>
      <c r="D385" s="14" t="s">
        <v>8221</v>
      </c>
      <c r="E385">
        <v>6</v>
      </c>
    </row>
    <row r="386" spans="1:5" x14ac:dyDescent="0.25">
      <c r="A386" s="15" t="s">
        <v>8219</v>
      </c>
      <c r="B386">
        <v>10</v>
      </c>
      <c r="D386" s="14" t="s">
        <v>8221</v>
      </c>
      <c r="E386">
        <v>15</v>
      </c>
    </row>
    <row r="387" spans="1:5" x14ac:dyDescent="0.25">
      <c r="A387" s="15" t="s">
        <v>8219</v>
      </c>
      <c r="B387">
        <v>29</v>
      </c>
      <c r="D387" s="14" t="s">
        <v>8221</v>
      </c>
      <c r="E387">
        <v>5</v>
      </c>
    </row>
    <row r="388" spans="1:5" x14ac:dyDescent="0.25">
      <c r="A388" s="15" t="s">
        <v>8219</v>
      </c>
      <c r="B388">
        <v>44</v>
      </c>
      <c r="D388" s="14" t="s">
        <v>8221</v>
      </c>
      <c r="E388">
        <v>0</v>
      </c>
    </row>
    <row r="389" spans="1:5" x14ac:dyDescent="0.25">
      <c r="A389" s="15" t="s">
        <v>8219</v>
      </c>
      <c r="B389">
        <v>17</v>
      </c>
      <c r="D389" s="14" t="s">
        <v>8221</v>
      </c>
      <c r="E389">
        <v>0</v>
      </c>
    </row>
    <row r="390" spans="1:5" x14ac:dyDescent="0.25">
      <c r="A390" s="15" t="s">
        <v>8219</v>
      </c>
      <c r="B390">
        <v>34</v>
      </c>
      <c r="D390" s="14" t="s">
        <v>8221</v>
      </c>
      <c r="E390">
        <v>28</v>
      </c>
    </row>
    <row r="391" spans="1:5" x14ac:dyDescent="0.25">
      <c r="A391" s="15" t="s">
        <v>8219</v>
      </c>
      <c r="B391">
        <v>14</v>
      </c>
      <c r="D391" s="14" t="s">
        <v>8221</v>
      </c>
      <c r="E391">
        <v>0</v>
      </c>
    </row>
    <row r="392" spans="1:5" x14ac:dyDescent="0.25">
      <c r="A392" s="15" t="s">
        <v>8219</v>
      </c>
      <c r="B392">
        <v>156</v>
      </c>
      <c r="D392" s="14" t="s">
        <v>8221</v>
      </c>
      <c r="E392">
        <v>5</v>
      </c>
    </row>
    <row r="393" spans="1:5" x14ac:dyDescent="0.25">
      <c r="A393" s="15" t="s">
        <v>8219</v>
      </c>
      <c r="B393">
        <v>128</v>
      </c>
      <c r="D393" s="14" t="s">
        <v>8221</v>
      </c>
      <c r="E393">
        <v>7</v>
      </c>
    </row>
    <row r="394" spans="1:5" x14ac:dyDescent="0.25">
      <c r="A394" s="15" t="s">
        <v>8219</v>
      </c>
      <c r="B394">
        <v>60</v>
      </c>
      <c r="D394" s="14" t="s">
        <v>8221</v>
      </c>
      <c r="E394">
        <v>30</v>
      </c>
    </row>
    <row r="395" spans="1:5" x14ac:dyDescent="0.25">
      <c r="A395" s="15" t="s">
        <v>8219</v>
      </c>
      <c r="B395">
        <v>32</v>
      </c>
      <c r="D395" s="14" t="s">
        <v>8221</v>
      </c>
      <c r="E395">
        <v>2</v>
      </c>
    </row>
    <row r="396" spans="1:5" x14ac:dyDescent="0.25">
      <c r="A396" s="15" t="s">
        <v>8219</v>
      </c>
      <c r="B396">
        <v>53</v>
      </c>
      <c r="D396" s="14" t="s">
        <v>8221</v>
      </c>
      <c r="E396">
        <v>30</v>
      </c>
    </row>
    <row r="397" spans="1:5" x14ac:dyDescent="0.25">
      <c r="A397" s="15" t="s">
        <v>8219</v>
      </c>
      <c r="B397">
        <v>184</v>
      </c>
      <c r="D397" s="14" t="s">
        <v>8221</v>
      </c>
      <c r="E397">
        <v>2</v>
      </c>
    </row>
    <row r="398" spans="1:5" x14ac:dyDescent="0.25">
      <c r="A398" s="15" t="s">
        <v>8219</v>
      </c>
      <c r="B398">
        <v>90</v>
      </c>
      <c r="D398" s="14" t="s">
        <v>8221</v>
      </c>
      <c r="E398">
        <v>0</v>
      </c>
    </row>
    <row r="399" spans="1:5" x14ac:dyDescent="0.25">
      <c r="A399" s="15" t="s">
        <v>8219</v>
      </c>
      <c r="B399">
        <v>71</v>
      </c>
      <c r="D399" s="14" t="s">
        <v>8221</v>
      </c>
      <c r="E399">
        <v>2</v>
      </c>
    </row>
    <row r="400" spans="1:5" x14ac:dyDescent="0.25">
      <c r="A400" s="15" t="s">
        <v>8219</v>
      </c>
      <c r="B400">
        <v>87</v>
      </c>
      <c r="D400" s="14" t="s">
        <v>8221</v>
      </c>
      <c r="E400">
        <v>1</v>
      </c>
    </row>
    <row r="401" spans="1:5" x14ac:dyDescent="0.25">
      <c r="A401" s="15" t="s">
        <v>8219</v>
      </c>
      <c r="B401">
        <v>28</v>
      </c>
      <c r="D401" s="14" t="s">
        <v>8221</v>
      </c>
      <c r="E401">
        <v>2</v>
      </c>
    </row>
    <row r="402" spans="1:5" x14ac:dyDescent="0.25">
      <c r="A402" s="15" t="s">
        <v>8219</v>
      </c>
      <c r="B402">
        <v>56</v>
      </c>
      <c r="D402" s="14" t="s">
        <v>8221</v>
      </c>
      <c r="E402">
        <v>14</v>
      </c>
    </row>
    <row r="403" spans="1:5" x14ac:dyDescent="0.25">
      <c r="A403" s="15" t="s">
        <v>8219</v>
      </c>
      <c r="B403">
        <v>51</v>
      </c>
      <c r="D403" s="14" t="s">
        <v>8221</v>
      </c>
      <c r="E403">
        <v>31</v>
      </c>
    </row>
    <row r="404" spans="1:5" x14ac:dyDescent="0.25">
      <c r="A404" s="15" t="s">
        <v>8219</v>
      </c>
      <c r="B404">
        <v>75</v>
      </c>
      <c r="D404" s="14" t="s">
        <v>8221</v>
      </c>
      <c r="E404">
        <v>16</v>
      </c>
    </row>
    <row r="405" spans="1:5" x14ac:dyDescent="0.25">
      <c r="A405" s="15" t="s">
        <v>8219</v>
      </c>
      <c r="B405">
        <v>38</v>
      </c>
      <c r="D405" s="14" t="s">
        <v>8221</v>
      </c>
      <c r="E405">
        <v>12</v>
      </c>
    </row>
    <row r="406" spans="1:5" x14ac:dyDescent="0.25">
      <c r="A406" s="15" t="s">
        <v>8219</v>
      </c>
      <c r="B406">
        <v>18</v>
      </c>
      <c r="D406" s="14" t="s">
        <v>8221</v>
      </c>
      <c r="E406">
        <v>96</v>
      </c>
    </row>
    <row r="407" spans="1:5" x14ac:dyDescent="0.25">
      <c r="A407" s="15" t="s">
        <v>8219</v>
      </c>
      <c r="B407">
        <v>54</v>
      </c>
      <c r="D407" s="14" t="s">
        <v>8221</v>
      </c>
      <c r="E407">
        <v>16</v>
      </c>
    </row>
    <row r="408" spans="1:5" x14ac:dyDescent="0.25">
      <c r="A408" s="15" t="s">
        <v>8219</v>
      </c>
      <c r="B408">
        <v>71</v>
      </c>
      <c r="D408" s="14" t="s">
        <v>8221</v>
      </c>
      <c r="E408">
        <v>5</v>
      </c>
    </row>
    <row r="409" spans="1:5" x14ac:dyDescent="0.25">
      <c r="A409" s="15" t="s">
        <v>8219</v>
      </c>
      <c r="B409">
        <v>57</v>
      </c>
      <c r="D409" s="14" t="s">
        <v>8221</v>
      </c>
      <c r="E409">
        <v>0</v>
      </c>
    </row>
    <row r="410" spans="1:5" x14ac:dyDescent="0.25">
      <c r="A410" s="15" t="s">
        <v>8219</v>
      </c>
      <c r="B410">
        <v>43</v>
      </c>
      <c r="D410" s="14" t="s">
        <v>8221</v>
      </c>
      <c r="E410">
        <v>8</v>
      </c>
    </row>
    <row r="411" spans="1:5" x14ac:dyDescent="0.25">
      <c r="A411" s="15" t="s">
        <v>8219</v>
      </c>
      <c r="B411">
        <v>52</v>
      </c>
      <c r="D411" s="14" t="s">
        <v>8221</v>
      </c>
      <c r="E411">
        <v>7</v>
      </c>
    </row>
    <row r="412" spans="1:5" x14ac:dyDescent="0.25">
      <c r="A412" s="15" t="s">
        <v>8219</v>
      </c>
      <c r="B412">
        <v>27</v>
      </c>
      <c r="D412" s="14" t="s">
        <v>8221</v>
      </c>
      <c r="E412">
        <v>24</v>
      </c>
    </row>
    <row r="413" spans="1:5" x14ac:dyDescent="0.25">
      <c r="A413" s="15" t="s">
        <v>8219</v>
      </c>
      <c r="B413">
        <v>12</v>
      </c>
      <c r="D413" s="14" t="s">
        <v>8221</v>
      </c>
      <c r="E413">
        <v>121</v>
      </c>
    </row>
    <row r="414" spans="1:5" x14ac:dyDescent="0.25">
      <c r="A414" s="15" t="s">
        <v>8219</v>
      </c>
      <c r="B414">
        <v>33</v>
      </c>
      <c r="D414" s="14" t="s">
        <v>8221</v>
      </c>
      <c r="E414">
        <v>196</v>
      </c>
    </row>
    <row r="415" spans="1:5" x14ac:dyDescent="0.25">
      <c r="A415" s="15" t="s">
        <v>8219</v>
      </c>
      <c r="B415">
        <v>96</v>
      </c>
      <c r="D415" s="14" t="s">
        <v>8221</v>
      </c>
      <c r="E415">
        <v>5</v>
      </c>
    </row>
    <row r="416" spans="1:5" x14ac:dyDescent="0.25">
      <c r="A416" s="15" t="s">
        <v>8219</v>
      </c>
      <c r="B416">
        <v>28</v>
      </c>
      <c r="D416" s="14" t="s">
        <v>8221</v>
      </c>
      <c r="E416">
        <v>73</v>
      </c>
    </row>
    <row r="417" spans="1:5" x14ac:dyDescent="0.25">
      <c r="A417" s="15" t="s">
        <v>8219</v>
      </c>
      <c r="B417">
        <v>43</v>
      </c>
      <c r="D417" s="14" t="s">
        <v>8221</v>
      </c>
      <c r="E417">
        <v>93</v>
      </c>
    </row>
    <row r="418" spans="1:5" x14ac:dyDescent="0.25">
      <c r="A418" s="15" t="s">
        <v>8219</v>
      </c>
      <c r="B418">
        <v>205</v>
      </c>
      <c r="D418" s="14" t="s">
        <v>8221</v>
      </c>
      <c r="E418">
        <v>17</v>
      </c>
    </row>
    <row r="419" spans="1:5" x14ac:dyDescent="0.25">
      <c r="A419" s="15" t="s">
        <v>8219</v>
      </c>
      <c r="B419">
        <v>23</v>
      </c>
      <c r="D419" s="14" t="s">
        <v>8221</v>
      </c>
      <c r="E419">
        <v>7</v>
      </c>
    </row>
    <row r="420" spans="1:5" x14ac:dyDescent="0.25">
      <c r="A420" s="15" t="s">
        <v>8219</v>
      </c>
      <c r="B420">
        <v>19</v>
      </c>
      <c r="D420" s="14" t="s">
        <v>8221</v>
      </c>
      <c r="E420">
        <v>17</v>
      </c>
    </row>
    <row r="421" spans="1:5" x14ac:dyDescent="0.25">
      <c r="A421" s="15" t="s">
        <v>8219</v>
      </c>
      <c r="B421">
        <v>14</v>
      </c>
      <c r="D421" s="14" t="s">
        <v>8221</v>
      </c>
      <c r="E421">
        <v>171</v>
      </c>
    </row>
    <row r="422" spans="1:5" x14ac:dyDescent="0.25">
      <c r="A422" s="15" t="s">
        <v>8219</v>
      </c>
      <c r="B422">
        <v>38</v>
      </c>
      <c r="D422" s="14" t="s">
        <v>8221</v>
      </c>
      <c r="E422">
        <v>188</v>
      </c>
    </row>
    <row r="423" spans="1:5" x14ac:dyDescent="0.25">
      <c r="A423" s="15" t="s">
        <v>8219</v>
      </c>
      <c r="B423">
        <v>78</v>
      </c>
      <c r="D423" s="14" t="s">
        <v>8221</v>
      </c>
      <c r="E423">
        <v>110</v>
      </c>
    </row>
    <row r="424" spans="1:5" x14ac:dyDescent="0.25">
      <c r="A424" s="15" t="s">
        <v>8219</v>
      </c>
      <c r="B424">
        <v>69</v>
      </c>
      <c r="D424" s="14" t="s">
        <v>8221</v>
      </c>
      <c r="E424">
        <v>37</v>
      </c>
    </row>
    <row r="425" spans="1:5" x14ac:dyDescent="0.25">
      <c r="A425" s="15" t="s">
        <v>8219</v>
      </c>
      <c r="B425">
        <v>33</v>
      </c>
      <c r="D425" s="14" t="s">
        <v>8221</v>
      </c>
      <c r="E425">
        <v>9</v>
      </c>
    </row>
    <row r="426" spans="1:5" x14ac:dyDescent="0.25">
      <c r="A426" s="15" t="s">
        <v>8219</v>
      </c>
      <c r="B426">
        <v>54</v>
      </c>
      <c r="D426" s="14" t="s">
        <v>8221</v>
      </c>
      <c r="E426">
        <v>29</v>
      </c>
    </row>
    <row r="427" spans="1:5" x14ac:dyDescent="0.25">
      <c r="A427" s="15" t="s">
        <v>8219</v>
      </c>
      <c r="B427">
        <v>99</v>
      </c>
      <c r="D427" s="14" t="s">
        <v>8221</v>
      </c>
      <c r="E427">
        <v>6</v>
      </c>
    </row>
    <row r="428" spans="1:5" x14ac:dyDescent="0.25">
      <c r="A428" s="15" t="s">
        <v>8219</v>
      </c>
      <c r="B428">
        <v>49</v>
      </c>
      <c r="D428" s="14" t="s">
        <v>8221</v>
      </c>
      <c r="E428">
        <v>30</v>
      </c>
    </row>
    <row r="429" spans="1:5" x14ac:dyDescent="0.25">
      <c r="A429" s="15" t="s">
        <v>8219</v>
      </c>
      <c r="B429">
        <v>11</v>
      </c>
      <c r="D429" s="14" t="s">
        <v>8221</v>
      </c>
      <c r="E429">
        <v>81</v>
      </c>
    </row>
    <row r="430" spans="1:5" x14ac:dyDescent="0.25">
      <c r="A430" s="15" t="s">
        <v>8219</v>
      </c>
      <c r="B430">
        <v>38</v>
      </c>
      <c r="D430" s="14" t="s">
        <v>8221</v>
      </c>
      <c r="E430">
        <v>4</v>
      </c>
    </row>
    <row r="431" spans="1:5" x14ac:dyDescent="0.25">
      <c r="A431" s="15" t="s">
        <v>8219</v>
      </c>
      <c r="B431">
        <v>16</v>
      </c>
      <c r="D431" s="14" t="s">
        <v>8221</v>
      </c>
      <c r="E431">
        <v>11</v>
      </c>
    </row>
    <row r="432" spans="1:5" x14ac:dyDescent="0.25">
      <c r="A432" s="15" t="s">
        <v>8219</v>
      </c>
      <c r="B432">
        <v>32</v>
      </c>
      <c r="D432" s="14" t="s">
        <v>8221</v>
      </c>
      <c r="E432">
        <v>14</v>
      </c>
    </row>
    <row r="433" spans="1:5" x14ac:dyDescent="0.25">
      <c r="A433" s="15" t="s">
        <v>8219</v>
      </c>
      <c r="B433">
        <v>20</v>
      </c>
      <c r="D433" s="14" t="s">
        <v>8221</v>
      </c>
      <c r="E433">
        <v>5</v>
      </c>
    </row>
    <row r="434" spans="1:5" x14ac:dyDescent="0.25">
      <c r="A434" s="15" t="s">
        <v>8219</v>
      </c>
      <c r="B434">
        <v>154</v>
      </c>
      <c r="D434" s="14" t="s">
        <v>8221</v>
      </c>
      <c r="E434">
        <v>45</v>
      </c>
    </row>
    <row r="435" spans="1:5" x14ac:dyDescent="0.25">
      <c r="A435" s="15" t="s">
        <v>8219</v>
      </c>
      <c r="B435">
        <v>41</v>
      </c>
      <c r="D435" s="14" t="s">
        <v>8221</v>
      </c>
      <c r="E435">
        <v>8</v>
      </c>
    </row>
    <row r="436" spans="1:5" x14ac:dyDescent="0.25">
      <c r="A436" s="15" t="s">
        <v>8219</v>
      </c>
      <c r="B436">
        <v>75</v>
      </c>
      <c r="D436" s="14" t="s">
        <v>8221</v>
      </c>
      <c r="E436">
        <v>3</v>
      </c>
    </row>
    <row r="437" spans="1:5" x14ac:dyDescent="0.25">
      <c r="A437" s="15" t="s">
        <v>8219</v>
      </c>
      <c r="B437">
        <v>40</v>
      </c>
      <c r="D437" s="14" t="s">
        <v>8221</v>
      </c>
      <c r="E437">
        <v>24</v>
      </c>
    </row>
    <row r="438" spans="1:5" x14ac:dyDescent="0.25">
      <c r="A438" s="15" t="s">
        <v>8219</v>
      </c>
      <c r="B438">
        <v>46</v>
      </c>
      <c r="D438" s="14" t="s">
        <v>8221</v>
      </c>
      <c r="E438">
        <v>18</v>
      </c>
    </row>
    <row r="439" spans="1:5" x14ac:dyDescent="0.25">
      <c r="A439" s="15" t="s">
        <v>8219</v>
      </c>
      <c r="B439">
        <v>62</v>
      </c>
      <c r="D439" s="14" t="s">
        <v>8221</v>
      </c>
      <c r="E439">
        <v>12</v>
      </c>
    </row>
    <row r="440" spans="1:5" x14ac:dyDescent="0.25">
      <c r="A440" s="15" t="s">
        <v>8219</v>
      </c>
      <c r="B440">
        <v>61</v>
      </c>
      <c r="D440" s="14" t="s">
        <v>8221</v>
      </c>
      <c r="E440">
        <v>123</v>
      </c>
    </row>
    <row r="441" spans="1:5" x14ac:dyDescent="0.25">
      <c r="A441" s="15" t="s">
        <v>8219</v>
      </c>
      <c r="B441">
        <v>96</v>
      </c>
      <c r="D441" s="14" t="s">
        <v>8221</v>
      </c>
      <c r="E441">
        <v>96</v>
      </c>
    </row>
    <row r="442" spans="1:5" x14ac:dyDescent="0.25">
      <c r="A442" s="15" t="s">
        <v>8219</v>
      </c>
      <c r="B442">
        <v>190</v>
      </c>
      <c r="D442" s="14" t="s">
        <v>8221</v>
      </c>
      <c r="E442">
        <v>31</v>
      </c>
    </row>
    <row r="443" spans="1:5" x14ac:dyDescent="0.25">
      <c r="A443" s="15" t="s">
        <v>8219</v>
      </c>
      <c r="B443">
        <v>94</v>
      </c>
      <c r="D443" s="14" t="s">
        <v>8221</v>
      </c>
      <c r="E443">
        <v>4</v>
      </c>
    </row>
    <row r="444" spans="1:5" x14ac:dyDescent="0.25">
      <c r="A444" s="15" t="s">
        <v>8219</v>
      </c>
      <c r="B444">
        <v>39</v>
      </c>
      <c r="D444" s="14" t="s">
        <v>8221</v>
      </c>
      <c r="E444">
        <v>3</v>
      </c>
    </row>
    <row r="445" spans="1:5" x14ac:dyDescent="0.25">
      <c r="A445" s="15" t="s">
        <v>8219</v>
      </c>
      <c r="B445">
        <v>127</v>
      </c>
      <c r="D445" s="14" t="s">
        <v>8221</v>
      </c>
      <c r="E445">
        <v>179</v>
      </c>
    </row>
    <row r="446" spans="1:5" x14ac:dyDescent="0.25">
      <c r="A446" s="15" t="s">
        <v>8219</v>
      </c>
      <c r="B446">
        <v>159</v>
      </c>
      <c r="D446" s="14" t="s">
        <v>8221</v>
      </c>
      <c r="E446">
        <v>3</v>
      </c>
    </row>
    <row r="447" spans="1:5" x14ac:dyDescent="0.25">
      <c r="A447" s="15" t="s">
        <v>8219</v>
      </c>
      <c r="B447">
        <v>177</v>
      </c>
      <c r="D447" s="14" t="s">
        <v>8221</v>
      </c>
      <c r="E447">
        <v>23</v>
      </c>
    </row>
    <row r="448" spans="1:5" x14ac:dyDescent="0.25">
      <c r="A448" s="15" t="s">
        <v>8219</v>
      </c>
      <c r="B448">
        <v>47</v>
      </c>
      <c r="D448" s="14" t="s">
        <v>8221</v>
      </c>
      <c r="E448">
        <v>23</v>
      </c>
    </row>
    <row r="449" spans="1:5" x14ac:dyDescent="0.25">
      <c r="A449" s="15" t="s">
        <v>8219</v>
      </c>
      <c r="B449">
        <v>1</v>
      </c>
      <c r="D449" s="14" t="s">
        <v>8221</v>
      </c>
      <c r="E449">
        <v>41</v>
      </c>
    </row>
    <row r="450" spans="1:5" x14ac:dyDescent="0.25">
      <c r="A450" s="15" t="s">
        <v>8219</v>
      </c>
      <c r="B450">
        <v>16</v>
      </c>
      <c r="D450" s="14" t="s">
        <v>8221</v>
      </c>
      <c r="E450">
        <v>0</v>
      </c>
    </row>
    <row r="451" spans="1:5" x14ac:dyDescent="0.25">
      <c r="A451" s="15" t="s">
        <v>8219</v>
      </c>
      <c r="B451">
        <v>115</v>
      </c>
      <c r="D451" s="14" t="s">
        <v>8221</v>
      </c>
      <c r="E451">
        <v>32</v>
      </c>
    </row>
    <row r="452" spans="1:5" x14ac:dyDescent="0.25">
      <c r="A452" s="15" t="s">
        <v>8219</v>
      </c>
      <c r="B452">
        <v>133</v>
      </c>
      <c r="D452" s="14" t="s">
        <v>8221</v>
      </c>
      <c r="E452">
        <v>2</v>
      </c>
    </row>
    <row r="453" spans="1:5" x14ac:dyDescent="0.25">
      <c r="A453" s="15" t="s">
        <v>8219</v>
      </c>
      <c r="B453">
        <v>70</v>
      </c>
      <c r="D453" s="14" t="s">
        <v>8221</v>
      </c>
      <c r="E453">
        <v>7</v>
      </c>
    </row>
    <row r="454" spans="1:5" x14ac:dyDescent="0.25">
      <c r="A454" s="15" t="s">
        <v>8219</v>
      </c>
      <c r="B454">
        <v>62</v>
      </c>
      <c r="D454" s="14" t="s">
        <v>8221</v>
      </c>
      <c r="E454">
        <v>4</v>
      </c>
    </row>
    <row r="455" spans="1:5" x14ac:dyDescent="0.25">
      <c r="A455" s="15" t="s">
        <v>8219</v>
      </c>
      <c r="B455">
        <v>10</v>
      </c>
      <c r="D455" s="14" t="s">
        <v>8221</v>
      </c>
      <c r="E455">
        <v>196</v>
      </c>
    </row>
    <row r="456" spans="1:5" x14ac:dyDescent="0.25">
      <c r="A456" s="15" t="s">
        <v>8219</v>
      </c>
      <c r="B456">
        <v>499</v>
      </c>
      <c r="D456" s="14" t="s">
        <v>8221</v>
      </c>
      <c r="E456">
        <v>11</v>
      </c>
    </row>
    <row r="457" spans="1:5" x14ac:dyDescent="0.25">
      <c r="A457" s="15" t="s">
        <v>8219</v>
      </c>
      <c r="B457">
        <v>47</v>
      </c>
      <c r="D457" s="14" t="s">
        <v>8221</v>
      </c>
      <c r="E457">
        <v>9</v>
      </c>
    </row>
    <row r="458" spans="1:5" x14ac:dyDescent="0.25">
      <c r="A458" s="15" t="s">
        <v>8219</v>
      </c>
      <c r="B458">
        <v>28</v>
      </c>
      <c r="D458" s="14" t="s">
        <v>8221</v>
      </c>
      <c r="E458">
        <v>5</v>
      </c>
    </row>
    <row r="459" spans="1:5" x14ac:dyDescent="0.25">
      <c r="A459" s="15" t="s">
        <v>8219</v>
      </c>
      <c r="B459">
        <v>24</v>
      </c>
      <c r="D459" s="14" t="s">
        <v>8221</v>
      </c>
      <c r="E459">
        <v>8</v>
      </c>
    </row>
    <row r="460" spans="1:5" x14ac:dyDescent="0.25">
      <c r="A460" s="15" t="s">
        <v>8219</v>
      </c>
      <c r="B460">
        <v>76</v>
      </c>
      <c r="D460" s="14" t="s">
        <v>8221</v>
      </c>
      <c r="E460">
        <v>229</v>
      </c>
    </row>
    <row r="461" spans="1:5" x14ac:dyDescent="0.25">
      <c r="A461" s="15" t="s">
        <v>8219</v>
      </c>
      <c r="B461">
        <v>98</v>
      </c>
      <c r="D461" s="14" t="s">
        <v>8221</v>
      </c>
      <c r="E461">
        <v>40</v>
      </c>
    </row>
    <row r="462" spans="1:5" x14ac:dyDescent="0.25">
      <c r="A462" s="15" t="s">
        <v>8219</v>
      </c>
      <c r="B462">
        <v>30</v>
      </c>
      <c r="D462" s="14" t="s">
        <v>8221</v>
      </c>
      <c r="E462">
        <v>123</v>
      </c>
    </row>
    <row r="463" spans="1:5" x14ac:dyDescent="0.25">
      <c r="A463" s="15" t="s">
        <v>8219</v>
      </c>
      <c r="B463">
        <v>478</v>
      </c>
      <c r="D463" s="14" t="s">
        <v>8221</v>
      </c>
      <c r="E463">
        <v>5</v>
      </c>
    </row>
    <row r="464" spans="1:5" x14ac:dyDescent="0.25">
      <c r="A464" s="15" t="s">
        <v>8219</v>
      </c>
      <c r="B464">
        <v>74</v>
      </c>
      <c r="D464" s="14" t="s">
        <v>8221</v>
      </c>
      <c r="E464">
        <v>148</v>
      </c>
    </row>
    <row r="465" spans="1:5" x14ac:dyDescent="0.25">
      <c r="A465" s="15" t="s">
        <v>8219</v>
      </c>
      <c r="B465">
        <v>131</v>
      </c>
      <c r="D465" s="14" t="s">
        <v>8221</v>
      </c>
      <c r="E465">
        <v>10</v>
      </c>
    </row>
    <row r="466" spans="1:5" x14ac:dyDescent="0.25">
      <c r="A466" s="15" t="s">
        <v>8219</v>
      </c>
      <c r="B466">
        <v>61</v>
      </c>
      <c r="D466" s="14" t="s">
        <v>8221</v>
      </c>
      <c r="E466">
        <v>4</v>
      </c>
    </row>
    <row r="467" spans="1:5" x14ac:dyDescent="0.25">
      <c r="A467" s="15" t="s">
        <v>8219</v>
      </c>
      <c r="B467">
        <v>1071</v>
      </c>
      <c r="D467" s="14" t="s">
        <v>8221</v>
      </c>
      <c r="E467">
        <v>21</v>
      </c>
    </row>
    <row r="468" spans="1:5" x14ac:dyDescent="0.25">
      <c r="A468" s="15" t="s">
        <v>8219</v>
      </c>
      <c r="B468">
        <v>122</v>
      </c>
      <c r="D468" s="14" t="s">
        <v>8221</v>
      </c>
      <c r="E468">
        <v>2</v>
      </c>
    </row>
    <row r="469" spans="1:5" x14ac:dyDescent="0.25">
      <c r="A469" s="15" t="s">
        <v>8219</v>
      </c>
      <c r="B469">
        <v>111</v>
      </c>
      <c r="D469" s="14" t="s">
        <v>8221</v>
      </c>
      <c r="E469">
        <v>0</v>
      </c>
    </row>
    <row r="470" spans="1:5" x14ac:dyDescent="0.25">
      <c r="A470" s="15" t="s">
        <v>8219</v>
      </c>
      <c r="B470">
        <v>255</v>
      </c>
      <c r="D470" s="14" t="s">
        <v>8221</v>
      </c>
      <c r="E470">
        <v>4</v>
      </c>
    </row>
    <row r="471" spans="1:5" x14ac:dyDescent="0.25">
      <c r="A471" s="15" t="s">
        <v>8219</v>
      </c>
      <c r="B471">
        <v>141</v>
      </c>
      <c r="D471" s="14" t="s">
        <v>8221</v>
      </c>
      <c r="E471">
        <v>1</v>
      </c>
    </row>
    <row r="472" spans="1:5" x14ac:dyDescent="0.25">
      <c r="A472" s="15" t="s">
        <v>8219</v>
      </c>
      <c r="B472">
        <v>159</v>
      </c>
      <c r="D472" s="14" t="s">
        <v>8221</v>
      </c>
      <c r="E472">
        <v>30</v>
      </c>
    </row>
    <row r="473" spans="1:5" x14ac:dyDescent="0.25">
      <c r="A473" s="15" t="s">
        <v>8219</v>
      </c>
      <c r="B473">
        <v>99</v>
      </c>
      <c r="D473" s="14" t="s">
        <v>8221</v>
      </c>
      <c r="E473">
        <v>3</v>
      </c>
    </row>
    <row r="474" spans="1:5" x14ac:dyDescent="0.25">
      <c r="A474" s="15" t="s">
        <v>8219</v>
      </c>
      <c r="B474">
        <v>96</v>
      </c>
      <c r="D474" s="14" t="s">
        <v>8221</v>
      </c>
      <c r="E474">
        <v>975</v>
      </c>
    </row>
    <row r="475" spans="1:5" x14ac:dyDescent="0.25">
      <c r="A475" s="15" t="s">
        <v>8219</v>
      </c>
      <c r="B475">
        <v>27</v>
      </c>
      <c r="D475" s="14" t="s">
        <v>8221</v>
      </c>
      <c r="E475">
        <v>167</v>
      </c>
    </row>
    <row r="476" spans="1:5" x14ac:dyDescent="0.25">
      <c r="A476" s="15" t="s">
        <v>8219</v>
      </c>
      <c r="B476">
        <v>166</v>
      </c>
      <c r="D476" s="14" t="s">
        <v>8221</v>
      </c>
      <c r="E476">
        <v>5</v>
      </c>
    </row>
    <row r="477" spans="1:5" x14ac:dyDescent="0.25">
      <c r="A477" s="15" t="s">
        <v>8219</v>
      </c>
      <c r="B477">
        <v>76</v>
      </c>
      <c r="D477" s="14" t="s">
        <v>8221</v>
      </c>
      <c r="E477">
        <v>18</v>
      </c>
    </row>
    <row r="478" spans="1:5" x14ac:dyDescent="0.25">
      <c r="A478" s="15" t="s">
        <v>8219</v>
      </c>
      <c r="B478">
        <v>211</v>
      </c>
      <c r="D478" s="14" t="s">
        <v>8221</v>
      </c>
      <c r="E478">
        <v>98</v>
      </c>
    </row>
    <row r="479" spans="1:5" x14ac:dyDescent="0.25">
      <c r="A479" s="15" t="s">
        <v>8219</v>
      </c>
      <c r="B479">
        <v>21</v>
      </c>
      <c r="D479" s="14" t="s">
        <v>8221</v>
      </c>
      <c r="E479">
        <v>4</v>
      </c>
    </row>
    <row r="480" spans="1:5" x14ac:dyDescent="0.25">
      <c r="A480" s="15" t="s">
        <v>8219</v>
      </c>
      <c r="B480">
        <v>61</v>
      </c>
      <c r="D480" s="14" t="s">
        <v>8221</v>
      </c>
      <c r="E480">
        <v>3</v>
      </c>
    </row>
    <row r="481" spans="1:5" x14ac:dyDescent="0.25">
      <c r="A481" s="15" t="s">
        <v>8219</v>
      </c>
      <c r="B481">
        <v>30</v>
      </c>
      <c r="D481" s="14" t="s">
        <v>8221</v>
      </c>
      <c r="E481">
        <v>1</v>
      </c>
    </row>
    <row r="482" spans="1:5" x14ac:dyDescent="0.25">
      <c r="A482" s="15" t="s">
        <v>8219</v>
      </c>
      <c r="B482">
        <v>375</v>
      </c>
      <c r="D482" s="14" t="s">
        <v>8221</v>
      </c>
      <c r="E482">
        <v>0</v>
      </c>
    </row>
    <row r="483" spans="1:5" x14ac:dyDescent="0.25">
      <c r="A483" s="15" t="s">
        <v>8219</v>
      </c>
      <c r="B483">
        <v>111</v>
      </c>
      <c r="D483" s="14" t="s">
        <v>8221</v>
      </c>
      <c r="E483">
        <v>9</v>
      </c>
    </row>
    <row r="484" spans="1:5" x14ac:dyDescent="0.25">
      <c r="A484" s="15" t="s">
        <v>8219</v>
      </c>
      <c r="B484">
        <v>123</v>
      </c>
      <c r="D484" s="14" t="s">
        <v>8221</v>
      </c>
      <c r="E484">
        <v>2</v>
      </c>
    </row>
    <row r="485" spans="1:5" x14ac:dyDescent="0.25">
      <c r="A485" s="15" t="s">
        <v>8219</v>
      </c>
      <c r="B485">
        <v>70</v>
      </c>
      <c r="D485" s="14" t="s">
        <v>8221</v>
      </c>
      <c r="E485">
        <v>0</v>
      </c>
    </row>
    <row r="486" spans="1:5" x14ac:dyDescent="0.25">
      <c r="A486" s="15" t="s">
        <v>8219</v>
      </c>
      <c r="B486">
        <v>85</v>
      </c>
      <c r="D486" s="14" t="s">
        <v>8221</v>
      </c>
      <c r="E486">
        <v>147</v>
      </c>
    </row>
    <row r="487" spans="1:5" x14ac:dyDescent="0.25">
      <c r="A487" s="15" t="s">
        <v>8219</v>
      </c>
      <c r="B487">
        <v>86</v>
      </c>
      <c r="D487" s="14" t="s">
        <v>8221</v>
      </c>
      <c r="E487">
        <v>49</v>
      </c>
    </row>
    <row r="488" spans="1:5" x14ac:dyDescent="0.25">
      <c r="A488" s="15" t="s">
        <v>8219</v>
      </c>
      <c r="B488">
        <v>13</v>
      </c>
      <c r="D488" s="14" t="s">
        <v>8221</v>
      </c>
      <c r="E488">
        <v>1</v>
      </c>
    </row>
    <row r="489" spans="1:5" x14ac:dyDescent="0.25">
      <c r="A489" s="15" t="s">
        <v>8219</v>
      </c>
      <c r="B489">
        <v>33</v>
      </c>
      <c r="D489" s="14" t="s">
        <v>8221</v>
      </c>
      <c r="E489">
        <v>2</v>
      </c>
    </row>
    <row r="490" spans="1:5" x14ac:dyDescent="0.25">
      <c r="A490" s="15" t="s">
        <v>8219</v>
      </c>
      <c r="B490">
        <v>15</v>
      </c>
      <c r="D490" s="14" t="s">
        <v>8221</v>
      </c>
      <c r="E490">
        <v>7</v>
      </c>
    </row>
    <row r="491" spans="1:5" x14ac:dyDescent="0.25">
      <c r="A491" s="15" t="s">
        <v>8219</v>
      </c>
      <c r="B491">
        <v>273</v>
      </c>
      <c r="D491" s="14" t="s">
        <v>8221</v>
      </c>
      <c r="E491">
        <v>4</v>
      </c>
    </row>
    <row r="492" spans="1:5" x14ac:dyDescent="0.25">
      <c r="A492" s="15" t="s">
        <v>8219</v>
      </c>
      <c r="B492">
        <v>714</v>
      </c>
      <c r="D492" s="14" t="s">
        <v>8221</v>
      </c>
      <c r="E492">
        <v>27</v>
      </c>
    </row>
    <row r="493" spans="1:5" x14ac:dyDescent="0.25">
      <c r="A493" s="15" t="s">
        <v>8219</v>
      </c>
      <c r="B493">
        <v>170</v>
      </c>
      <c r="D493" s="14" t="s">
        <v>8221</v>
      </c>
      <c r="E493">
        <v>94</v>
      </c>
    </row>
    <row r="494" spans="1:5" x14ac:dyDescent="0.25">
      <c r="A494" s="15" t="s">
        <v>8219</v>
      </c>
      <c r="B494">
        <v>512</v>
      </c>
      <c r="D494" s="14" t="s">
        <v>8221</v>
      </c>
      <c r="E494">
        <v>29</v>
      </c>
    </row>
    <row r="495" spans="1:5" x14ac:dyDescent="0.25">
      <c r="A495" s="15" t="s">
        <v>8219</v>
      </c>
      <c r="B495">
        <v>314</v>
      </c>
      <c r="D495" s="14" t="s">
        <v>8221</v>
      </c>
      <c r="E495">
        <v>7</v>
      </c>
    </row>
    <row r="496" spans="1:5" x14ac:dyDescent="0.25">
      <c r="A496" s="15" t="s">
        <v>8219</v>
      </c>
      <c r="B496">
        <v>167</v>
      </c>
      <c r="D496" s="14" t="s">
        <v>8221</v>
      </c>
      <c r="E496">
        <v>22</v>
      </c>
    </row>
    <row r="497" spans="1:5" x14ac:dyDescent="0.25">
      <c r="A497" s="15" t="s">
        <v>8219</v>
      </c>
      <c r="B497">
        <v>9</v>
      </c>
      <c r="D497" s="14" t="s">
        <v>8221</v>
      </c>
      <c r="E497">
        <v>1</v>
      </c>
    </row>
    <row r="498" spans="1:5" x14ac:dyDescent="0.25">
      <c r="A498" s="15" t="s">
        <v>8219</v>
      </c>
      <c r="B498">
        <v>103</v>
      </c>
      <c r="D498" s="14" t="s">
        <v>8221</v>
      </c>
      <c r="E498">
        <v>10</v>
      </c>
    </row>
    <row r="499" spans="1:5" x14ac:dyDescent="0.25">
      <c r="A499" s="15" t="s">
        <v>8219</v>
      </c>
      <c r="B499">
        <v>111</v>
      </c>
      <c r="D499" s="14" t="s">
        <v>8221</v>
      </c>
      <c r="E499">
        <v>6</v>
      </c>
    </row>
    <row r="500" spans="1:5" x14ac:dyDescent="0.25">
      <c r="A500" s="15" t="s">
        <v>8219</v>
      </c>
      <c r="B500">
        <v>271</v>
      </c>
      <c r="D500" s="14" t="s">
        <v>8221</v>
      </c>
      <c r="E500">
        <v>24</v>
      </c>
    </row>
    <row r="501" spans="1:5" x14ac:dyDescent="0.25">
      <c r="A501" s="15" t="s">
        <v>8219</v>
      </c>
      <c r="B501">
        <v>101</v>
      </c>
      <c r="D501" s="14" t="s">
        <v>8221</v>
      </c>
      <c r="E501">
        <v>15</v>
      </c>
    </row>
    <row r="502" spans="1:5" x14ac:dyDescent="0.25">
      <c r="A502" s="15" t="s">
        <v>8219</v>
      </c>
      <c r="B502">
        <v>57</v>
      </c>
      <c r="D502" s="14" t="s">
        <v>8221</v>
      </c>
      <c r="E502">
        <v>37</v>
      </c>
    </row>
    <row r="503" spans="1:5" x14ac:dyDescent="0.25">
      <c r="A503" s="15" t="s">
        <v>8219</v>
      </c>
      <c r="B503">
        <v>62</v>
      </c>
      <c r="D503" s="14" t="s">
        <v>8221</v>
      </c>
      <c r="E503">
        <v>20</v>
      </c>
    </row>
    <row r="504" spans="1:5" x14ac:dyDescent="0.25">
      <c r="A504" s="15" t="s">
        <v>8219</v>
      </c>
      <c r="B504">
        <v>32</v>
      </c>
      <c r="D504" s="14" t="s">
        <v>8221</v>
      </c>
      <c r="E504">
        <v>7</v>
      </c>
    </row>
    <row r="505" spans="1:5" x14ac:dyDescent="0.25">
      <c r="A505" s="15" t="s">
        <v>8219</v>
      </c>
      <c r="B505">
        <v>141</v>
      </c>
      <c r="D505" s="14" t="s">
        <v>8221</v>
      </c>
      <c r="E505">
        <v>0</v>
      </c>
    </row>
    <row r="506" spans="1:5" x14ac:dyDescent="0.25">
      <c r="A506" s="15" t="s">
        <v>8219</v>
      </c>
      <c r="B506">
        <v>75</v>
      </c>
      <c r="D506" s="14" t="s">
        <v>8221</v>
      </c>
      <c r="E506">
        <v>21</v>
      </c>
    </row>
    <row r="507" spans="1:5" x14ac:dyDescent="0.25">
      <c r="A507" s="15" t="s">
        <v>8219</v>
      </c>
      <c r="B507">
        <v>46</v>
      </c>
      <c r="D507" s="14" t="s">
        <v>8221</v>
      </c>
      <c r="E507">
        <v>3</v>
      </c>
    </row>
    <row r="508" spans="1:5" x14ac:dyDescent="0.25">
      <c r="A508" s="15" t="s">
        <v>8219</v>
      </c>
      <c r="B508">
        <v>103</v>
      </c>
      <c r="D508" s="14" t="s">
        <v>8221</v>
      </c>
      <c r="E508">
        <v>11</v>
      </c>
    </row>
    <row r="509" spans="1:5" x14ac:dyDescent="0.25">
      <c r="A509" s="15" t="s">
        <v>8219</v>
      </c>
      <c r="B509">
        <v>6</v>
      </c>
      <c r="D509" s="14" t="s">
        <v>8221</v>
      </c>
      <c r="E509">
        <v>1</v>
      </c>
    </row>
    <row r="510" spans="1:5" x14ac:dyDescent="0.25">
      <c r="A510" s="15" t="s">
        <v>8219</v>
      </c>
      <c r="B510">
        <v>83</v>
      </c>
      <c r="D510" s="14" t="s">
        <v>8221</v>
      </c>
      <c r="E510">
        <v>312</v>
      </c>
    </row>
    <row r="511" spans="1:5" x14ac:dyDescent="0.25">
      <c r="A511" s="15" t="s">
        <v>8219</v>
      </c>
      <c r="B511">
        <v>108</v>
      </c>
      <c r="D511" s="14" t="s">
        <v>8221</v>
      </c>
      <c r="E511">
        <v>1</v>
      </c>
    </row>
    <row r="512" spans="1:5" x14ac:dyDescent="0.25">
      <c r="A512" s="15" t="s">
        <v>8219</v>
      </c>
      <c r="B512">
        <v>25</v>
      </c>
      <c r="D512" s="14" t="s">
        <v>8221</v>
      </c>
      <c r="E512">
        <v>3</v>
      </c>
    </row>
    <row r="513" spans="1:5" x14ac:dyDescent="0.25">
      <c r="A513" s="15" t="s">
        <v>8219</v>
      </c>
      <c r="B513">
        <v>549</v>
      </c>
      <c r="D513" s="14" t="s">
        <v>8221</v>
      </c>
      <c r="E513">
        <v>4</v>
      </c>
    </row>
    <row r="514" spans="1:5" x14ac:dyDescent="0.25">
      <c r="A514" s="15" t="s">
        <v>8219</v>
      </c>
      <c r="B514">
        <v>222</v>
      </c>
      <c r="D514" s="14" t="s">
        <v>8221</v>
      </c>
      <c r="E514">
        <v>10</v>
      </c>
    </row>
    <row r="515" spans="1:5" x14ac:dyDescent="0.25">
      <c r="A515" s="15" t="s">
        <v>8219</v>
      </c>
      <c r="B515">
        <v>183</v>
      </c>
      <c r="D515" s="14" t="s">
        <v>8221</v>
      </c>
      <c r="E515">
        <v>8</v>
      </c>
    </row>
    <row r="516" spans="1:5" x14ac:dyDescent="0.25">
      <c r="A516" s="15" t="s">
        <v>8219</v>
      </c>
      <c r="B516">
        <v>89</v>
      </c>
      <c r="D516" s="14" t="s">
        <v>8221</v>
      </c>
      <c r="E516">
        <v>3</v>
      </c>
    </row>
    <row r="517" spans="1:5" x14ac:dyDescent="0.25">
      <c r="A517" s="15" t="s">
        <v>8219</v>
      </c>
      <c r="B517">
        <v>253</v>
      </c>
      <c r="D517" s="14" t="s">
        <v>8221</v>
      </c>
      <c r="E517">
        <v>1</v>
      </c>
    </row>
    <row r="518" spans="1:5" x14ac:dyDescent="0.25">
      <c r="A518" s="15" t="s">
        <v>8219</v>
      </c>
      <c r="B518">
        <v>140</v>
      </c>
      <c r="D518" s="14" t="s">
        <v>8221</v>
      </c>
      <c r="E518">
        <v>0</v>
      </c>
    </row>
    <row r="519" spans="1:5" x14ac:dyDescent="0.25">
      <c r="A519" s="15" t="s">
        <v>8219</v>
      </c>
      <c r="B519">
        <v>103</v>
      </c>
      <c r="D519" s="14" t="s">
        <v>8221</v>
      </c>
      <c r="E519">
        <v>5</v>
      </c>
    </row>
    <row r="520" spans="1:5" x14ac:dyDescent="0.25">
      <c r="A520" s="15" t="s">
        <v>8219</v>
      </c>
      <c r="B520">
        <v>138</v>
      </c>
      <c r="D520" s="14" t="s">
        <v>8221</v>
      </c>
      <c r="E520">
        <v>0</v>
      </c>
    </row>
    <row r="521" spans="1:5" x14ac:dyDescent="0.25">
      <c r="A521" s="15" t="s">
        <v>8219</v>
      </c>
      <c r="B521">
        <v>191</v>
      </c>
      <c r="D521" s="14" t="s">
        <v>8221</v>
      </c>
      <c r="E521">
        <v>3</v>
      </c>
    </row>
    <row r="522" spans="1:5" x14ac:dyDescent="0.25">
      <c r="A522" s="15" t="s">
        <v>8219</v>
      </c>
      <c r="B522">
        <v>45</v>
      </c>
      <c r="D522" s="14" t="s">
        <v>8221</v>
      </c>
      <c r="E522">
        <v>7</v>
      </c>
    </row>
    <row r="523" spans="1:5" x14ac:dyDescent="0.25">
      <c r="A523" s="15" t="s">
        <v>8219</v>
      </c>
      <c r="B523">
        <v>17</v>
      </c>
      <c r="D523" s="14" t="s">
        <v>8221</v>
      </c>
      <c r="E523">
        <v>0</v>
      </c>
    </row>
    <row r="524" spans="1:5" x14ac:dyDescent="0.25">
      <c r="A524" s="15" t="s">
        <v>8219</v>
      </c>
      <c r="B524">
        <v>31</v>
      </c>
      <c r="D524" s="14" t="s">
        <v>8221</v>
      </c>
      <c r="E524">
        <v>2</v>
      </c>
    </row>
    <row r="525" spans="1:5" x14ac:dyDescent="0.25">
      <c r="A525" s="15" t="s">
        <v>8219</v>
      </c>
      <c r="B525">
        <v>50</v>
      </c>
      <c r="D525" s="14" t="s">
        <v>8221</v>
      </c>
      <c r="E525">
        <v>23</v>
      </c>
    </row>
    <row r="526" spans="1:5" x14ac:dyDescent="0.25">
      <c r="A526" s="15" t="s">
        <v>8219</v>
      </c>
      <c r="B526">
        <v>59</v>
      </c>
      <c r="D526" s="14" t="s">
        <v>8221</v>
      </c>
      <c r="E526">
        <v>1</v>
      </c>
    </row>
    <row r="527" spans="1:5" x14ac:dyDescent="0.25">
      <c r="A527" s="15" t="s">
        <v>8219</v>
      </c>
      <c r="B527">
        <v>81</v>
      </c>
      <c r="D527" s="14" t="s">
        <v>8221</v>
      </c>
      <c r="E527">
        <v>2</v>
      </c>
    </row>
    <row r="528" spans="1:5" x14ac:dyDescent="0.25">
      <c r="A528" s="15" t="s">
        <v>8219</v>
      </c>
      <c r="B528">
        <v>508</v>
      </c>
      <c r="D528" s="14" t="s">
        <v>8221</v>
      </c>
      <c r="E528">
        <v>3</v>
      </c>
    </row>
    <row r="529" spans="1:5" x14ac:dyDescent="0.25">
      <c r="A529" s="15" t="s">
        <v>8219</v>
      </c>
      <c r="B529">
        <v>74</v>
      </c>
      <c r="D529" s="14" t="s">
        <v>8221</v>
      </c>
      <c r="E529">
        <v>0</v>
      </c>
    </row>
    <row r="530" spans="1:5" x14ac:dyDescent="0.25">
      <c r="A530" s="15" t="s">
        <v>8219</v>
      </c>
      <c r="B530">
        <v>141</v>
      </c>
      <c r="D530" s="14" t="s">
        <v>8221</v>
      </c>
      <c r="E530">
        <v>13</v>
      </c>
    </row>
    <row r="531" spans="1:5" x14ac:dyDescent="0.25">
      <c r="A531" s="15" t="s">
        <v>8219</v>
      </c>
      <c r="B531">
        <v>711</v>
      </c>
      <c r="D531" s="14" t="s">
        <v>8221</v>
      </c>
      <c r="E531">
        <v>1</v>
      </c>
    </row>
    <row r="532" spans="1:5" x14ac:dyDescent="0.25">
      <c r="A532" s="15" t="s">
        <v>8219</v>
      </c>
      <c r="B532">
        <v>141</v>
      </c>
      <c r="D532" s="14" t="s">
        <v>8221</v>
      </c>
      <c r="E532">
        <v>1</v>
      </c>
    </row>
    <row r="533" spans="1:5" x14ac:dyDescent="0.25">
      <c r="A533" s="15" t="s">
        <v>8219</v>
      </c>
      <c r="B533">
        <v>109</v>
      </c>
      <c r="D533" s="14" t="s">
        <v>8221</v>
      </c>
      <c r="E533">
        <v>1</v>
      </c>
    </row>
    <row r="534" spans="1:5" x14ac:dyDescent="0.25">
      <c r="A534" s="15" t="s">
        <v>8219</v>
      </c>
      <c r="B534">
        <v>361</v>
      </c>
      <c r="D534" s="14" t="s">
        <v>8221</v>
      </c>
      <c r="E534">
        <v>6</v>
      </c>
    </row>
    <row r="535" spans="1:5" x14ac:dyDescent="0.25">
      <c r="A535" s="15" t="s">
        <v>8219</v>
      </c>
      <c r="B535">
        <v>176</v>
      </c>
      <c r="D535" s="14" t="s">
        <v>8221</v>
      </c>
      <c r="E535">
        <v>39</v>
      </c>
    </row>
    <row r="536" spans="1:5" x14ac:dyDescent="0.25">
      <c r="A536" s="15" t="s">
        <v>8219</v>
      </c>
      <c r="B536">
        <v>670</v>
      </c>
      <c r="D536" s="14" t="s">
        <v>8221</v>
      </c>
      <c r="E536">
        <v>4</v>
      </c>
    </row>
    <row r="537" spans="1:5" x14ac:dyDescent="0.25">
      <c r="A537" s="15" t="s">
        <v>8219</v>
      </c>
      <c r="B537">
        <v>96</v>
      </c>
      <c r="D537" s="14" t="s">
        <v>8221</v>
      </c>
      <c r="E537">
        <v>1</v>
      </c>
    </row>
    <row r="538" spans="1:5" x14ac:dyDescent="0.25">
      <c r="A538" s="15" t="s">
        <v>8219</v>
      </c>
      <c r="B538">
        <v>74</v>
      </c>
      <c r="D538" s="14" t="s">
        <v>8221</v>
      </c>
      <c r="E538">
        <v>0</v>
      </c>
    </row>
    <row r="539" spans="1:5" x14ac:dyDescent="0.25">
      <c r="A539" s="15" t="s">
        <v>8219</v>
      </c>
      <c r="B539">
        <v>52</v>
      </c>
      <c r="D539" s="14" t="s">
        <v>8221</v>
      </c>
      <c r="E539">
        <v>0</v>
      </c>
    </row>
    <row r="540" spans="1:5" x14ac:dyDescent="0.25">
      <c r="A540" s="15" t="s">
        <v>8219</v>
      </c>
      <c r="B540">
        <v>105</v>
      </c>
      <c r="D540" s="14" t="s">
        <v>8221</v>
      </c>
      <c r="E540">
        <v>0</v>
      </c>
    </row>
    <row r="541" spans="1:5" x14ac:dyDescent="0.25">
      <c r="A541" s="15" t="s">
        <v>8219</v>
      </c>
      <c r="B541">
        <v>41</v>
      </c>
      <c r="D541" s="14" t="s">
        <v>8221</v>
      </c>
      <c r="E541">
        <v>8</v>
      </c>
    </row>
    <row r="542" spans="1:5" x14ac:dyDescent="0.25">
      <c r="A542" s="15" t="s">
        <v>8219</v>
      </c>
      <c r="B542">
        <v>34</v>
      </c>
      <c r="D542" s="14" t="s">
        <v>8221</v>
      </c>
      <c r="E542">
        <v>0</v>
      </c>
    </row>
    <row r="543" spans="1:5" x14ac:dyDescent="0.25">
      <c r="A543" s="15" t="s">
        <v>8219</v>
      </c>
      <c r="B543">
        <v>66</v>
      </c>
      <c r="D543" s="14" t="s">
        <v>8221</v>
      </c>
      <c r="E543">
        <v>1</v>
      </c>
    </row>
    <row r="544" spans="1:5" x14ac:dyDescent="0.25">
      <c r="A544" s="15" t="s">
        <v>8219</v>
      </c>
      <c r="B544">
        <v>50</v>
      </c>
      <c r="D544" s="14" t="s">
        <v>8221</v>
      </c>
      <c r="E544">
        <v>12</v>
      </c>
    </row>
    <row r="545" spans="1:5" x14ac:dyDescent="0.25">
      <c r="A545" s="15" t="s">
        <v>8219</v>
      </c>
      <c r="B545">
        <v>159</v>
      </c>
      <c r="D545" s="14" t="s">
        <v>8221</v>
      </c>
      <c r="E545">
        <v>0</v>
      </c>
    </row>
    <row r="546" spans="1:5" x14ac:dyDescent="0.25">
      <c r="A546" s="15" t="s">
        <v>8219</v>
      </c>
      <c r="B546">
        <v>182</v>
      </c>
      <c r="D546" s="14" t="s">
        <v>8221</v>
      </c>
      <c r="E546">
        <v>3</v>
      </c>
    </row>
    <row r="547" spans="1:5" x14ac:dyDescent="0.25">
      <c r="A547" s="15" t="s">
        <v>8219</v>
      </c>
      <c r="B547">
        <v>206</v>
      </c>
      <c r="D547" s="14" t="s">
        <v>8221</v>
      </c>
      <c r="E547">
        <v>2</v>
      </c>
    </row>
    <row r="548" spans="1:5" x14ac:dyDescent="0.25">
      <c r="A548" s="15" t="s">
        <v>8219</v>
      </c>
      <c r="B548">
        <v>169</v>
      </c>
      <c r="D548" s="14" t="s">
        <v>8221</v>
      </c>
      <c r="E548">
        <v>6</v>
      </c>
    </row>
    <row r="549" spans="1:5" x14ac:dyDescent="0.25">
      <c r="A549" s="15" t="s">
        <v>8219</v>
      </c>
      <c r="B549">
        <v>31</v>
      </c>
      <c r="D549" s="14" t="s">
        <v>8221</v>
      </c>
      <c r="E549">
        <v>0</v>
      </c>
    </row>
    <row r="550" spans="1:5" x14ac:dyDescent="0.25">
      <c r="A550" s="15" t="s">
        <v>8219</v>
      </c>
      <c r="B550">
        <v>28</v>
      </c>
      <c r="D550" s="14" t="s">
        <v>8221</v>
      </c>
      <c r="E550">
        <v>15</v>
      </c>
    </row>
    <row r="551" spans="1:5" x14ac:dyDescent="0.25">
      <c r="A551" s="15" t="s">
        <v>8219</v>
      </c>
      <c r="B551">
        <v>54</v>
      </c>
      <c r="D551" s="14" t="s">
        <v>8221</v>
      </c>
      <c r="E551">
        <v>1</v>
      </c>
    </row>
    <row r="552" spans="1:5" x14ac:dyDescent="0.25">
      <c r="A552" s="15" t="s">
        <v>8219</v>
      </c>
      <c r="B552">
        <v>467</v>
      </c>
      <c r="D552" s="14" t="s">
        <v>8221</v>
      </c>
      <c r="E552">
        <v>3</v>
      </c>
    </row>
    <row r="553" spans="1:5" x14ac:dyDescent="0.25">
      <c r="A553" s="15" t="s">
        <v>8219</v>
      </c>
      <c r="B553">
        <v>389</v>
      </c>
      <c r="D553" s="14" t="s">
        <v>8221</v>
      </c>
      <c r="E553">
        <v>8</v>
      </c>
    </row>
    <row r="554" spans="1:5" x14ac:dyDescent="0.25">
      <c r="A554" s="15" t="s">
        <v>8219</v>
      </c>
      <c r="B554">
        <v>68</v>
      </c>
      <c r="D554" s="14" t="s">
        <v>8221</v>
      </c>
      <c r="E554">
        <v>0</v>
      </c>
    </row>
    <row r="555" spans="1:5" x14ac:dyDescent="0.25">
      <c r="A555" s="15" t="s">
        <v>8219</v>
      </c>
      <c r="B555">
        <v>413</v>
      </c>
      <c r="D555" s="14" t="s">
        <v>8221</v>
      </c>
      <c r="E555">
        <v>3</v>
      </c>
    </row>
    <row r="556" spans="1:5" x14ac:dyDescent="0.25">
      <c r="A556" s="15" t="s">
        <v>8219</v>
      </c>
      <c r="B556">
        <v>190</v>
      </c>
      <c r="D556" s="14" t="s">
        <v>8221</v>
      </c>
      <c r="E556">
        <v>3</v>
      </c>
    </row>
    <row r="557" spans="1:5" x14ac:dyDescent="0.25">
      <c r="A557" s="15" t="s">
        <v>8219</v>
      </c>
      <c r="B557">
        <v>189</v>
      </c>
      <c r="D557" s="14" t="s">
        <v>8221</v>
      </c>
      <c r="E557">
        <v>0</v>
      </c>
    </row>
    <row r="558" spans="1:5" x14ac:dyDescent="0.25">
      <c r="A558" s="15" t="s">
        <v>8219</v>
      </c>
      <c r="B558">
        <v>130</v>
      </c>
      <c r="D558" s="14" t="s">
        <v>8221</v>
      </c>
      <c r="E558">
        <v>19</v>
      </c>
    </row>
    <row r="559" spans="1:5" x14ac:dyDescent="0.25">
      <c r="A559" s="15" t="s">
        <v>8219</v>
      </c>
      <c r="B559">
        <v>74</v>
      </c>
      <c r="D559" s="14" t="s">
        <v>8221</v>
      </c>
      <c r="E559">
        <v>0</v>
      </c>
    </row>
    <row r="560" spans="1:5" x14ac:dyDescent="0.25">
      <c r="A560" s="15" t="s">
        <v>8219</v>
      </c>
      <c r="B560">
        <v>274</v>
      </c>
      <c r="D560" s="14" t="s">
        <v>8221</v>
      </c>
      <c r="E560">
        <v>2</v>
      </c>
    </row>
    <row r="561" spans="1:5" x14ac:dyDescent="0.25">
      <c r="A561" s="15" t="s">
        <v>8219</v>
      </c>
      <c r="B561">
        <v>22</v>
      </c>
      <c r="D561" s="14" t="s">
        <v>8221</v>
      </c>
      <c r="E561">
        <v>0</v>
      </c>
    </row>
    <row r="562" spans="1:5" x14ac:dyDescent="0.25">
      <c r="A562" s="15" t="s">
        <v>8219</v>
      </c>
      <c r="B562">
        <v>31</v>
      </c>
      <c r="D562" s="14" t="s">
        <v>8221</v>
      </c>
      <c r="E562">
        <v>0</v>
      </c>
    </row>
    <row r="563" spans="1:5" x14ac:dyDescent="0.25">
      <c r="A563" s="15" t="s">
        <v>8219</v>
      </c>
      <c r="B563">
        <v>63</v>
      </c>
      <c r="D563" s="14" t="s">
        <v>8221</v>
      </c>
      <c r="E563">
        <v>25</v>
      </c>
    </row>
    <row r="564" spans="1:5" x14ac:dyDescent="0.25">
      <c r="A564" s="15" t="s">
        <v>8219</v>
      </c>
      <c r="B564">
        <v>20</v>
      </c>
      <c r="D564" s="14" t="s">
        <v>8221</v>
      </c>
      <c r="E564">
        <v>8</v>
      </c>
    </row>
    <row r="565" spans="1:5" x14ac:dyDescent="0.25">
      <c r="A565" s="15" t="s">
        <v>8219</v>
      </c>
      <c r="B565">
        <v>25</v>
      </c>
      <c r="D565" s="14" t="s">
        <v>8221</v>
      </c>
      <c r="E565">
        <v>16</v>
      </c>
    </row>
    <row r="566" spans="1:5" x14ac:dyDescent="0.25">
      <c r="A566" s="15" t="s">
        <v>8219</v>
      </c>
      <c r="B566">
        <v>61</v>
      </c>
      <c r="D566" s="14" t="s">
        <v>8221</v>
      </c>
      <c r="E566">
        <v>3</v>
      </c>
    </row>
    <row r="567" spans="1:5" x14ac:dyDescent="0.25">
      <c r="A567" s="15" t="s">
        <v>8219</v>
      </c>
      <c r="B567">
        <v>52</v>
      </c>
      <c r="D567" s="14" t="s">
        <v>8221</v>
      </c>
      <c r="E567">
        <v>3</v>
      </c>
    </row>
    <row r="568" spans="1:5" x14ac:dyDescent="0.25">
      <c r="A568" s="15" t="s">
        <v>8219</v>
      </c>
      <c r="B568">
        <v>86</v>
      </c>
      <c r="D568" s="14" t="s">
        <v>8221</v>
      </c>
      <c r="E568">
        <v>2</v>
      </c>
    </row>
    <row r="569" spans="1:5" x14ac:dyDescent="0.25">
      <c r="A569" s="15" t="s">
        <v>8219</v>
      </c>
      <c r="B569">
        <v>42</v>
      </c>
      <c r="D569" s="14" t="s">
        <v>8221</v>
      </c>
      <c r="E569">
        <v>1</v>
      </c>
    </row>
    <row r="570" spans="1:5" x14ac:dyDescent="0.25">
      <c r="A570" s="15" t="s">
        <v>8219</v>
      </c>
      <c r="B570">
        <v>52</v>
      </c>
      <c r="D570" s="14" t="s">
        <v>8221</v>
      </c>
      <c r="E570">
        <v>0</v>
      </c>
    </row>
    <row r="571" spans="1:5" x14ac:dyDescent="0.25">
      <c r="A571" s="15" t="s">
        <v>8219</v>
      </c>
      <c r="B571">
        <v>120</v>
      </c>
      <c r="D571" s="14" t="s">
        <v>8221</v>
      </c>
      <c r="E571">
        <v>1</v>
      </c>
    </row>
    <row r="572" spans="1:5" x14ac:dyDescent="0.25">
      <c r="A572" s="15" t="s">
        <v>8219</v>
      </c>
      <c r="B572">
        <v>22</v>
      </c>
      <c r="D572" s="14" t="s">
        <v>8221</v>
      </c>
      <c r="E572">
        <v>19</v>
      </c>
    </row>
    <row r="573" spans="1:5" x14ac:dyDescent="0.25">
      <c r="A573" s="15" t="s">
        <v>8219</v>
      </c>
      <c r="B573">
        <v>64</v>
      </c>
      <c r="D573" s="14" t="s">
        <v>8221</v>
      </c>
      <c r="E573">
        <v>9</v>
      </c>
    </row>
    <row r="574" spans="1:5" x14ac:dyDescent="0.25">
      <c r="A574" s="15" t="s">
        <v>8219</v>
      </c>
      <c r="B574">
        <v>23</v>
      </c>
      <c r="D574" s="14" t="s">
        <v>8221</v>
      </c>
      <c r="E574">
        <v>1</v>
      </c>
    </row>
    <row r="575" spans="1:5" x14ac:dyDescent="0.25">
      <c r="A575" s="15" t="s">
        <v>8219</v>
      </c>
      <c r="B575">
        <v>238</v>
      </c>
      <c r="D575" s="14" t="s">
        <v>8221</v>
      </c>
      <c r="E575">
        <v>0</v>
      </c>
    </row>
    <row r="576" spans="1:5" x14ac:dyDescent="0.25">
      <c r="A576" s="15" t="s">
        <v>8219</v>
      </c>
      <c r="B576">
        <v>33</v>
      </c>
      <c r="D576" s="14" t="s">
        <v>8221</v>
      </c>
      <c r="E576">
        <v>1</v>
      </c>
    </row>
    <row r="577" spans="1:5" x14ac:dyDescent="0.25">
      <c r="A577" s="15" t="s">
        <v>8219</v>
      </c>
      <c r="B577">
        <v>32</v>
      </c>
      <c r="D577" s="14" t="s">
        <v>8221</v>
      </c>
      <c r="E577">
        <v>5</v>
      </c>
    </row>
    <row r="578" spans="1:5" x14ac:dyDescent="0.25">
      <c r="A578" s="15" t="s">
        <v>8219</v>
      </c>
      <c r="B578">
        <v>24</v>
      </c>
      <c r="D578" s="14" t="s">
        <v>8221</v>
      </c>
      <c r="E578">
        <v>85</v>
      </c>
    </row>
    <row r="579" spans="1:5" x14ac:dyDescent="0.25">
      <c r="A579" s="15" t="s">
        <v>8219</v>
      </c>
      <c r="B579">
        <v>29</v>
      </c>
      <c r="D579" s="14" t="s">
        <v>8221</v>
      </c>
      <c r="E579">
        <v>3</v>
      </c>
    </row>
    <row r="580" spans="1:5" x14ac:dyDescent="0.25">
      <c r="A580" s="15" t="s">
        <v>8219</v>
      </c>
      <c r="B580">
        <v>50</v>
      </c>
      <c r="D580" s="14" t="s">
        <v>8221</v>
      </c>
      <c r="E580">
        <v>4</v>
      </c>
    </row>
    <row r="581" spans="1:5" x14ac:dyDescent="0.25">
      <c r="A581" s="15" t="s">
        <v>8219</v>
      </c>
      <c r="B581">
        <v>108</v>
      </c>
      <c r="D581" s="14" t="s">
        <v>8221</v>
      </c>
      <c r="E581">
        <v>3</v>
      </c>
    </row>
    <row r="582" spans="1:5" x14ac:dyDescent="0.25">
      <c r="A582" s="15" t="s">
        <v>8219</v>
      </c>
      <c r="B582">
        <v>139</v>
      </c>
      <c r="D582" s="14" t="s">
        <v>8221</v>
      </c>
      <c r="E582">
        <v>5</v>
      </c>
    </row>
    <row r="583" spans="1:5" x14ac:dyDescent="0.25">
      <c r="A583" s="15" t="s">
        <v>8219</v>
      </c>
      <c r="B583">
        <v>7</v>
      </c>
      <c r="D583" s="14" t="s">
        <v>8221</v>
      </c>
      <c r="E583">
        <v>17</v>
      </c>
    </row>
    <row r="584" spans="1:5" x14ac:dyDescent="0.25">
      <c r="A584" s="15" t="s">
        <v>8219</v>
      </c>
      <c r="B584">
        <v>149</v>
      </c>
      <c r="D584" s="14" t="s">
        <v>8221</v>
      </c>
      <c r="E584">
        <v>3</v>
      </c>
    </row>
    <row r="585" spans="1:5" x14ac:dyDescent="0.25">
      <c r="A585" s="15" t="s">
        <v>8219</v>
      </c>
      <c r="B585">
        <v>31</v>
      </c>
      <c r="D585" s="14" t="s">
        <v>8221</v>
      </c>
      <c r="E585">
        <v>2</v>
      </c>
    </row>
    <row r="586" spans="1:5" x14ac:dyDescent="0.25">
      <c r="A586" s="15" t="s">
        <v>8219</v>
      </c>
      <c r="B586">
        <v>26</v>
      </c>
      <c r="D586" s="14" t="s">
        <v>8221</v>
      </c>
      <c r="E586">
        <v>6</v>
      </c>
    </row>
    <row r="587" spans="1:5" x14ac:dyDescent="0.25">
      <c r="A587" s="15" t="s">
        <v>8219</v>
      </c>
      <c r="B587">
        <v>172</v>
      </c>
      <c r="D587" s="14" t="s">
        <v>8221</v>
      </c>
      <c r="E587">
        <v>0</v>
      </c>
    </row>
    <row r="588" spans="1:5" x14ac:dyDescent="0.25">
      <c r="A588" s="15" t="s">
        <v>8219</v>
      </c>
      <c r="B588">
        <v>78</v>
      </c>
      <c r="D588" s="14" t="s">
        <v>8221</v>
      </c>
      <c r="E588">
        <v>1</v>
      </c>
    </row>
    <row r="589" spans="1:5" x14ac:dyDescent="0.25">
      <c r="A589" s="15" t="s">
        <v>8219</v>
      </c>
      <c r="B589">
        <v>120</v>
      </c>
      <c r="D589" s="14" t="s">
        <v>8221</v>
      </c>
      <c r="E589">
        <v>3</v>
      </c>
    </row>
    <row r="590" spans="1:5" x14ac:dyDescent="0.25">
      <c r="A590" s="15" t="s">
        <v>8219</v>
      </c>
      <c r="B590">
        <v>227</v>
      </c>
      <c r="D590" s="14" t="s">
        <v>8221</v>
      </c>
      <c r="E590">
        <v>13</v>
      </c>
    </row>
    <row r="591" spans="1:5" x14ac:dyDescent="0.25">
      <c r="A591" s="15" t="s">
        <v>8219</v>
      </c>
      <c r="B591">
        <v>42</v>
      </c>
      <c r="D591" s="14" t="s">
        <v>8221</v>
      </c>
      <c r="E591">
        <v>1</v>
      </c>
    </row>
    <row r="592" spans="1:5" x14ac:dyDescent="0.25">
      <c r="A592" s="15" t="s">
        <v>8219</v>
      </c>
      <c r="B592">
        <v>64</v>
      </c>
      <c r="D592" s="14" t="s">
        <v>8221</v>
      </c>
      <c r="E592">
        <v>1</v>
      </c>
    </row>
    <row r="593" spans="1:5" x14ac:dyDescent="0.25">
      <c r="A593" s="15" t="s">
        <v>8219</v>
      </c>
      <c r="B593">
        <v>121</v>
      </c>
      <c r="D593" s="14" t="s">
        <v>8221</v>
      </c>
      <c r="E593">
        <v>9</v>
      </c>
    </row>
    <row r="594" spans="1:5" x14ac:dyDescent="0.25">
      <c r="A594" s="15" t="s">
        <v>8219</v>
      </c>
      <c r="B594">
        <v>87</v>
      </c>
      <c r="D594" s="14" t="s">
        <v>8221</v>
      </c>
      <c r="E594">
        <v>0</v>
      </c>
    </row>
    <row r="595" spans="1:5" x14ac:dyDescent="0.25">
      <c r="A595" s="15" t="s">
        <v>8219</v>
      </c>
      <c r="B595">
        <v>65</v>
      </c>
      <c r="D595" s="14" t="s">
        <v>8221</v>
      </c>
      <c r="E595">
        <v>2</v>
      </c>
    </row>
    <row r="596" spans="1:5" x14ac:dyDescent="0.25">
      <c r="A596" s="15" t="s">
        <v>8219</v>
      </c>
      <c r="B596">
        <v>49</v>
      </c>
      <c r="D596" s="14" t="s">
        <v>8221</v>
      </c>
      <c r="E596">
        <v>1</v>
      </c>
    </row>
    <row r="597" spans="1:5" x14ac:dyDescent="0.25">
      <c r="A597" s="15" t="s">
        <v>8219</v>
      </c>
      <c r="B597">
        <v>19</v>
      </c>
      <c r="D597" s="14" t="s">
        <v>8221</v>
      </c>
      <c r="E597">
        <v>10</v>
      </c>
    </row>
    <row r="598" spans="1:5" x14ac:dyDescent="0.25">
      <c r="A598" s="15" t="s">
        <v>8219</v>
      </c>
      <c r="B598">
        <v>81</v>
      </c>
      <c r="D598" s="14" t="s">
        <v>8221</v>
      </c>
      <c r="E598">
        <v>3</v>
      </c>
    </row>
    <row r="599" spans="1:5" x14ac:dyDescent="0.25">
      <c r="A599" s="15" t="s">
        <v>8219</v>
      </c>
      <c r="B599">
        <v>264</v>
      </c>
      <c r="D599" s="14" t="s">
        <v>8221</v>
      </c>
      <c r="E599">
        <v>2</v>
      </c>
    </row>
    <row r="600" spans="1:5" x14ac:dyDescent="0.25">
      <c r="A600" s="15" t="s">
        <v>8219</v>
      </c>
      <c r="B600">
        <v>25</v>
      </c>
      <c r="D600" s="14" t="s">
        <v>8221</v>
      </c>
      <c r="E600">
        <v>2</v>
      </c>
    </row>
    <row r="601" spans="1:5" x14ac:dyDescent="0.25">
      <c r="A601" s="15" t="s">
        <v>8219</v>
      </c>
      <c r="B601">
        <v>5</v>
      </c>
      <c r="D601" s="14" t="s">
        <v>8221</v>
      </c>
      <c r="E601">
        <v>1</v>
      </c>
    </row>
    <row r="602" spans="1:5" x14ac:dyDescent="0.25">
      <c r="A602" s="15" t="s">
        <v>8219</v>
      </c>
      <c r="B602">
        <v>144</v>
      </c>
      <c r="D602" s="14" t="s">
        <v>8221</v>
      </c>
      <c r="E602">
        <v>14</v>
      </c>
    </row>
    <row r="603" spans="1:5" x14ac:dyDescent="0.25">
      <c r="A603" s="15" t="s">
        <v>8219</v>
      </c>
      <c r="B603">
        <v>92</v>
      </c>
      <c r="D603" s="14" t="s">
        <v>8221</v>
      </c>
      <c r="E603">
        <v>0</v>
      </c>
    </row>
    <row r="604" spans="1:5" x14ac:dyDescent="0.25">
      <c r="A604" s="15" t="s">
        <v>8219</v>
      </c>
      <c r="B604">
        <v>147</v>
      </c>
      <c r="D604" s="14" t="s">
        <v>8221</v>
      </c>
      <c r="E604">
        <v>0</v>
      </c>
    </row>
    <row r="605" spans="1:5" x14ac:dyDescent="0.25">
      <c r="A605" s="15" t="s">
        <v>8219</v>
      </c>
      <c r="B605">
        <v>90</v>
      </c>
      <c r="D605" s="14" t="s">
        <v>8221</v>
      </c>
      <c r="E605">
        <v>4</v>
      </c>
    </row>
    <row r="606" spans="1:5" x14ac:dyDescent="0.25">
      <c r="A606" s="15" t="s">
        <v>8219</v>
      </c>
      <c r="B606">
        <v>87</v>
      </c>
      <c r="D606" s="14" t="s">
        <v>8221</v>
      </c>
      <c r="E606">
        <v>3</v>
      </c>
    </row>
    <row r="607" spans="1:5" x14ac:dyDescent="0.25">
      <c r="A607" s="15" t="s">
        <v>8219</v>
      </c>
      <c r="B607">
        <v>406</v>
      </c>
      <c r="D607" s="14" t="s">
        <v>8221</v>
      </c>
      <c r="E607">
        <v>0</v>
      </c>
    </row>
    <row r="608" spans="1:5" x14ac:dyDescent="0.25">
      <c r="A608" s="15" t="s">
        <v>8219</v>
      </c>
      <c r="B608">
        <v>20</v>
      </c>
      <c r="D608" s="14" t="s">
        <v>8221</v>
      </c>
      <c r="E608">
        <v>5</v>
      </c>
    </row>
    <row r="609" spans="1:5" x14ac:dyDescent="0.25">
      <c r="A609" s="15" t="s">
        <v>8219</v>
      </c>
      <c r="B609">
        <v>70</v>
      </c>
      <c r="D609" s="14" t="s">
        <v>8221</v>
      </c>
      <c r="E609">
        <v>47</v>
      </c>
    </row>
    <row r="610" spans="1:5" x14ac:dyDescent="0.25">
      <c r="A610" s="15" t="s">
        <v>8219</v>
      </c>
      <c r="B610">
        <v>16</v>
      </c>
      <c r="D610" s="14" t="s">
        <v>8221</v>
      </c>
      <c r="E610">
        <v>0</v>
      </c>
    </row>
    <row r="611" spans="1:5" x14ac:dyDescent="0.25">
      <c r="A611" s="15" t="s">
        <v>8219</v>
      </c>
      <c r="B611">
        <v>52</v>
      </c>
      <c r="D611" s="14" t="s">
        <v>8221</v>
      </c>
      <c r="E611">
        <v>10</v>
      </c>
    </row>
    <row r="612" spans="1:5" x14ac:dyDescent="0.25">
      <c r="A612" s="15" t="s">
        <v>8219</v>
      </c>
      <c r="B612">
        <v>66</v>
      </c>
      <c r="D612" s="14" t="s">
        <v>8221</v>
      </c>
      <c r="E612">
        <v>11</v>
      </c>
    </row>
    <row r="613" spans="1:5" x14ac:dyDescent="0.25">
      <c r="A613" s="15" t="s">
        <v>8219</v>
      </c>
      <c r="B613">
        <v>109</v>
      </c>
      <c r="D613" s="14" t="s">
        <v>8221</v>
      </c>
      <c r="E613">
        <v>2</v>
      </c>
    </row>
    <row r="614" spans="1:5" x14ac:dyDescent="0.25">
      <c r="A614" s="15" t="s">
        <v>8219</v>
      </c>
      <c r="B614">
        <v>168</v>
      </c>
      <c r="D614" s="14" t="s">
        <v>8221</v>
      </c>
      <c r="E614">
        <v>2</v>
      </c>
    </row>
    <row r="615" spans="1:5" x14ac:dyDescent="0.25">
      <c r="A615" s="15" t="s">
        <v>8219</v>
      </c>
      <c r="B615">
        <v>31</v>
      </c>
      <c r="D615" s="14" t="s">
        <v>8221</v>
      </c>
      <c r="E615">
        <v>22</v>
      </c>
    </row>
    <row r="616" spans="1:5" x14ac:dyDescent="0.25">
      <c r="A616" s="15" t="s">
        <v>8219</v>
      </c>
      <c r="B616">
        <v>133</v>
      </c>
      <c r="D616" s="14" t="s">
        <v>8221</v>
      </c>
      <c r="E616">
        <v>8</v>
      </c>
    </row>
    <row r="617" spans="1:5" x14ac:dyDescent="0.25">
      <c r="A617" s="15" t="s">
        <v>8219</v>
      </c>
      <c r="B617">
        <v>151</v>
      </c>
      <c r="D617" s="14" t="s">
        <v>8221</v>
      </c>
      <c r="E617">
        <v>6</v>
      </c>
    </row>
    <row r="618" spans="1:5" x14ac:dyDescent="0.25">
      <c r="A618" s="15" t="s">
        <v>8219</v>
      </c>
      <c r="B618">
        <v>5</v>
      </c>
      <c r="D618" s="14" t="s">
        <v>8221</v>
      </c>
      <c r="E618">
        <v>1</v>
      </c>
    </row>
    <row r="619" spans="1:5" x14ac:dyDescent="0.25">
      <c r="A619" s="15" t="s">
        <v>8219</v>
      </c>
      <c r="B619">
        <v>73</v>
      </c>
      <c r="D619" s="14" t="s">
        <v>8221</v>
      </c>
      <c r="E619">
        <v>3</v>
      </c>
    </row>
    <row r="620" spans="1:5" x14ac:dyDescent="0.25">
      <c r="A620" s="15" t="s">
        <v>8219</v>
      </c>
      <c r="B620">
        <v>148</v>
      </c>
      <c r="D620" s="14" t="s">
        <v>8221</v>
      </c>
      <c r="E620">
        <v>0</v>
      </c>
    </row>
    <row r="621" spans="1:5" x14ac:dyDescent="0.25">
      <c r="A621" s="15" t="s">
        <v>8219</v>
      </c>
      <c r="B621">
        <v>93</v>
      </c>
      <c r="D621" s="14" t="s">
        <v>8221</v>
      </c>
      <c r="E621">
        <v>0</v>
      </c>
    </row>
    <row r="622" spans="1:5" x14ac:dyDescent="0.25">
      <c r="A622" s="15" t="s">
        <v>8219</v>
      </c>
      <c r="B622">
        <v>63</v>
      </c>
      <c r="D622" s="14" t="s">
        <v>8221</v>
      </c>
      <c r="E622">
        <v>0</v>
      </c>
    </row>
    <row r="623" spans="1:5" x14ac:dyDescent="0.25">
      <c r="A623" s="15" t="s">
        <v>8219</v>
      </c>
      <c r="B623">
        <v>134</v>
      </c>
      <c r="D623" s="14" t="s">
        <v>8221</v>
      </c>
      <c r="E623">
        <v>0</v>
      </c>
    </row>
    <row r="624" spans="1:5" x14ac:dyDescent="0.25">
      <c r="A624" s="15" t="s">
        <v>8219</v>
      </c>
      <c r="B624">
        <v>14</v>
      </c>
      <c r="D624" s="14" t="s">
        <v>8221</v>
      </c>
      <c r="E624">
        <v>0</v>
      </c>
    </row>
    <row r="625" spans="1:5" x14ac:dyDescent="0.25">
      <c r="A625" s="15" t="s">
        <v>8219</v>
      </c>
      <c r="B625">
        <v>78</v>
      </c>
      <c r="D625" s="14" t="s">
        <v>8221</v>
      </c>
      <c r="E625">
        <v>3</v>
      </c>
    </row>
    <row r="626" spans="1:5" x14ac:dyDescent="0.25">
      <c r="A626" s="15" t="s">
        <v>8219</v>
      </c>
      <c r="B626">
        <v>112</v>
      </c>
      <c r="D626" s="14" t="s">
        <v>8221</v>
      </c>
      <c r="E626">
        <v>0</v>
      </c>
    </row>
    <row r="627" spans="1:5" x14ac:dyDescent="0.25">
      <c r="A627" s="15" t="s">
        <v>8219</v>
      </c>
      <c r="B627">
        <v>34</v>
      </c>
      <c r="D627" s="14" t="s">
        <v>8221</v>
      </c>
      <c r="E627">
        <v>0</v>
      </c>
    </row>
    <row r="628" spans="1:5" x14ac:dyDescent="0.25">
      <c r="A628" s="15" t="s">
        <v>8219</v>
      </c>
      <c r="B628">
        <v>19</v>
      </c>
      <c r="D628" s="14" t="s">
        <v>8221</v>
      </c>
      <c r="E628">
        <v>1</v>
      </c>
    </row>
    <row r="629" spans="1:5" x14ac:dyDescent="0.25">
      <c r="A629" s="15" t="s">
        <v>8219</v>
      </c>
      <c r="B629">
        <v>13</v>
      </c>
      <c r="D629" s="14" t="s">
        <v>8221</v>
      </c>
      <c r="E629">
        <v>6</v>
      </c>
    </row>
    <row r="630" spans="1:5" x14ac:dyDescent="0.25">
      <c r="A630" s="15" t="s">
        <v>8219</v>
      </c>
      <c r="B630">
        <v>104</v>
      </c>
      <c r="D630" s="14" t="s">
        <v>8221</v>
      </c>
      <c r="E630">
        <v>1</v>
      </c>
    </row>
    <row r="631" spans="1:5" x14ac:dyDescent="0.25">
      <c r="A631" s="15" t="s">
        <v>8219</v>
      </c>
      <c r="B631">
        <v>52</v>
      </c>
      <c r="D631" s="14" t="s">
        <v>8221</v>
      </c>
      <c r="E631">
        <v>2</v>
      </c>
    </row>
    <row r="632" spans="1:5" x14ac:dyDescent="0.25">
      <c r="A632" s="15" t="s">
        <v>8219</v>
      </c>
      <c r="B632">
        <v>17</v>
      </c>
      <c r="D632" s="14" t="s">
        <v>8221</v>
      </c>
      <c r="E632">
        <v>0</v>
      </c>
    </row>
    <row r="633" spans="1:5" x14ac:dyDescent="0.25">
      <c r="A633" s="15" t="s">
        <v>8219</v>
      </c>
      <c r="B633">
        <v>82</v>
      </c>
      <c r="D633" s="14" t="s">
        <v>8221</v>
      </c>
      <c r="E633">
        <v>3</v>
      </c>
    </row>
    <row r="634" spans="1:5" x14ac:dyDescent="0.25">
      <c r="A634" s="15" t="s">
        <v>8219</v>
      </c>
      <c r="B634">
        <v>73</v>
      </c>
      <c r="D634" s="14" t="s">
        <v>8221</v>
      </c>
      <c r="E634">
        <v>3</v>
      </c>
    </row>
    <row r="635" spans="1:5" x14ac:dyDescent="0.25">
      <c r="A635" s="15" t="s">
        <v>8219</v>
      </c>
      <c r="B635">
        <v>158</v>
      </c>
      <c r="D635" s="14" t="s">
        <v>8221</v>
      </c>
      <c r="E635">
        <v>0</v>
      </c>
    </row>
    <row r="636" spans="1:5" x14ac:dyDescent="0.25">
      <c r="A636" s="15" t="s">
        <v>8219</v>
      </c>
      <c r="B636">
        <v>65</v>
      </c>
      <c r="D636" s="14" t="s">
        <v>8221</v>
      </c>
      <c r="E636">
        <v>6</v>
      </c>
    </row>
    <row r="637" spans="1:5" x14ac:dyDescent="0.25">
      <c r="A637" s="15" t="s">
        <v>8219</v>
      </c>
      <c r="B637">
        <v>184</v>
      </c>
      <c r="D637" s="14" t="s">
        <v>8221</v>
      </c>
      <c r="E637">
        <v>0</v>
      </c>
    </row>
    <row r="638" spans="1:5" x14ac:dyDescent="0.25">
      <c r="A638" s="15" t="s">
        <v>8219</v>
      </c>
      <c r="B638">
        <v>34</v>
      </c>
      <c r="D638" s="14" t="s">
        <v>8221</v>
      </c>
      <c r="E638">
        <v>19</v>
      </c>
    </row>
    <row r="639" spans="1:5" x14ac:dyDescent="0.25">
      <c r="A639" s="15" t="s">
        <v>8219</v>
      </c>
      <c r="B639">
        <v>240</v>
      </c>
      <c r="D639" s="14" t="s">
        <v>8221</v>
      </c>
      <c r="E639">
        <v>1</v>
      </c>
    </row>
    <row r="640" spans="1:5" x14ac:dyDescent="0.25">
      <c r="A640" s="15" t="s">
        <v>8219</v>
      </c>
      <c r="B640">
        <v>113</v>
      </c>
      <c r="D640" s="14" t="s">
        <v>8221</v>
      </c>
      <c r="E640">
        <v>2</v>
      </c>
    </row>
    <row r="641" spans="1:5" x14ac:dyDescent="0.25">
      <c r="A641" s="15" t="s">
        <v>8219</v>
      </c>
      <c r="B641">
        <v>66</v>
      </c>
      <c r="D641" s="14" t="s">
        <v>8221</v>
      </c>
      <c r="E641">
        <v>0</v>
      </c>
    </row>
    <row r="642" spans="1:5" x14ac:dyDescent="0.25">
      <c r="A642" s="15" t="s">
        <v>8219</v>
      </c>
      <c r="B642">
        <v>340</v>
      </c>
      <c r="D642" s="14" t="s">
        <v>8221</v>
      </c>
      <c r="E642">
        <v>11</v>
      </c>
    </row>
    <row r="643" spans="1:5" x14ac:dyDescent="0.25">
      <c r="A643" s="15" t="s">
        <v>8219</v>
      </c>
      <c r="B643">
        <v>150</v>
      </c>
      <c r="D643" s="14" t="s">
        <v>8221</v>
      </c>
      <c r="E643">
        <v>0</v>
      </c>
    </row>
    <row r="644" spans="1:5" x14ac:dyDescent="0.25">
      <c r="A644" s="15" t="s">
        <v>8219</v>
      </c>
      <c r="B644">
        <v>25</v>
      </c>
      <c r="D644" s="14" t="s">
        <v>8221</v>
      </c>
      <c r="E644">
        <v>0</v>
      </c>
    </row>
    <row r="645" spans="1:5" x14ac:dyDescent="0.25">
      <c r="A645" s="15" t="s">
        <v>8219</v>
      </c>
      <c r="B645">
        <v>234</v>
      </c>
      <c r="D645" s="14" t="s">
        <v>8221</v>
      </c>
      <c r="E645">
        <v>1</v>
      </c>
    </row>
    <row r="646" spans="1:5" x14ac:dyDescent="0.25">
      <c r="A646" s="15" t="s">
        <v>8219</v>
      </c>
      <c r="B646">
        <v>2602</v>
      </c>
      <c r="D646" s="14" t="s">
        <v>8221</v>
      </c>
      <c r="E646">
        <v>3</v>
      </c>
    </row>
    <row r="647" spans="1:5" x14ac:dyDescent="0.25">
      <c r="A647" s="15" t="s">
        <v>8219</v>
      </c>
      <c r="B647">
        <v>248</v>
      </c>
      <c r="D647" s="14" t="s">
        <v>8221</v>
      </c>
      <c r="E647">
        <v>1</v>
      </c>
    </row>
    <row r="648" spans="1:5" x14ac:dyDescent="0.25">
      <c r="A648" s="15" t="s">
        <v>8219</v>
      </c>
      <c r="B648">
        <v>600</v>
      </c>
      <c r="D648" s="14" t="s">
        <v>8221</v>
      </c>
      <c r="E648">
        <v>15</v>
      </c>
    </row>
    <row r="649" spans="1:5" x14ac:dyDescent="0.25">
      <c r="A649" s="15" t="s">
        <v>8219</v>
      </c>
      <c r="B649">
        <v>293</v>
      </c>
      <c r="D649" s="14" t="s">
        <v>8221</v>
      </c>
      <c r="E649">
        <v>2</v>
      </c>
    </row>
    <row r="650" spans="1:5" x14ac:dyDescent="0.25">
      <c r="A650" s="15" t="s">
        <v>8219</v>
      </c>
      <c r="B650">
        <v>321</v>
      </c>
      <c r="D650" s="14" t="s">
        <v>8221</v>
      </c>
      <c r="E650">
        <v>1</v>
      </c>
    </row>
    <row r="651" spans="1:5" x14ac:dyDescent="0.25">
      <c r="A651" s="15" t="s">
        <v>8219</v>
      </c>
      <c r="B651">
        <v>81</v>
      </c>
      <c r="D651" s="14" t="s">
        <v>8221</v>
      </c>
      <c r="E651">
        <v>1</v>
      </c>
    </row>
    <row r="652" spans="1:5" x14ac:dyDescent="0.25">
      <c r="A652" s="15" t="s">
        <v>8219</v>
      </c>
      <c r="B652">
        <v>343</v>
      </c>
      <c r="D652" s="14" t="s">
        <v>8221</v>
      </c>
      <c r="E652">
        <v>0</v>
      </c>
    </row>
    <row r="653" spans="1:5" x14ac:dyDescent="0.25">
      <c r="A653" s="15" t="s">
        <v>8219</v>
      </c>
      <c r="B653">
        <v>336</v>
      </c>
      <c r="D653" s="14" t="s">
        <v>8221</v>
      </c>
      <c r="E653">
        <v>1</v>
      </c>
    </row>
    <row r="654" spans="1:5" x14ac:dyDescent="0.25">
      <c r="A654" s="15" t="s">
        <v>8219</v>
      </c>
      <c r="B654">
        <v>47</v>
      </c>
      <c r="D654" s="14" t="s">
        <v>8221</v>
      </c>
      <c r="E654">
        <v>11</v>
      </c>
    </row>
    <row r="655" spans="1:5" x14ac:dyDescent="0.25">
      <c r="A655" s="15" t="s">
        <v>8219</v>
      </c>
      <c r="B655">
        <v>76</v>
      </c>
      <c r="D655" s="14" t="s">
        <v>8221</v>
      </c>
      <c r="E655">
        <v>0</v>
      </c>
    </row>
    <row r="656" spans="1:5" x14ac:dyDescent="0.25">
      <c r="A656" s="15" t="s">
        <v>8219</v>
      </c>
      <c r="B656">
        <v>441</v>
      </c>
      <c r="D656" s="14" t="s">
        <v>8221</v>
      </c>
      <c r="E656">
        <v>1</v>
      </c>
    </row>
    <row r="657" spans="1:5" x14ac:dyDescent="0.25">
      <c r="A657" s="15" t="s">
        <v>8219</v>
      </c>
      <c r="B657">
        <v>916</v>
      </c>
      <c r="D657" s="14" t="s">
        <v>8221</v>
      </c>
      <c r="E657">
        <v>6</v>
      </c>
    </row>
    <row r="658" spans="1:5" x14ac:dyDescent="0.25">
      <c r="A658" s="15" t="s">
        <v>8219</v>
      </c>
      <c r="B658">
        <v>369</v>
      </c>
      <c r="D658" s="14" t="s">
        <v>8221</v>
      </c>
      <c r="E658">
        <v>7</v>
      </c>
    </row>
    <row r="659" spans="1:5" x14ac:dyDescent="0.25">
      <c r="A659" s="15" t="s">
        <v>8219</v>
      </c>
      <c r="B659">
        <v>20242</v>
      </c>
      <c r="D659" s="14" t="s">
        <v>8221</v>
      </c>
      <c r="E659">
        <v>0</v>
      </c>
    </row>
    <row r="660" spans="1:5" x14ac:dyDescent="0.25">
      <c r="A660" s="15" t="s">
        <v>8219</v>
      </c>
      <c r="B660">
        <v>71</v>
      </c>
      <c r="D660" s="14" t="s">
        <v>8221</v>
      </c>
      <c r="E660">
        <v>16</v>
      </c>
    </row>
    <row r="661" spans="1:5" x14ac:dyDescent="0.25">
      <c r="A661" s="15" t="s">
        <v>8219</v>
      </c>
      <c r="B661">
        <v>635</v>
      </c>
      <c r="D661" s="14" t="s">
        <v>8221</v>
      </c>
      <c r="E661">
        <v>0</v>
      </c>
    </row>
    <row r="662" spans="1:5" x14ac:dyDescent="0.25">
      <c r="A662" s="15" t="s">
        <v>8219</v>
      </c>
      <c r="B662">
        <v>885</v>
      </c>
      <c r="D662" s="14" t="s">
        <v>8221</v>
      </c>
      <c r="E662">
        <v>0</v>
      </c>
    </row>
    <row r="663" spans="1:5" x14ac:dyDescent="0.25">
      <c r="A663" s="15" t="s">
        <v>8219</v>
      </c>
      <c r="B663">
        <v>329</v>
      </c>
      <c r="D663" s="14" t="s">
        <v>8221</v>
      </c>
      <c r="E663">
        <v>0</v>
      </c>
    </row>
    <row r="664" spans="1:5" x14ac:dyDescent="0.25">
      <c r="A664" s="15" t="s">
        <v>8219</v>
      </c>
      <c r="B664">
        <v>71</v>
      </c>
      <c r="D664" s="14" t="s">
        <v>8221</v>
      </c>
      <c r="E664">
        <v>12</v>
      </c>
    </row>
    <row r="665" spans="1:5" x14ac:dyDescent="0.25">
      <c r="A665" s="15" t="s">
        <v>8219</v>
      </c>
      <c r="B665">
        <v>269</v>
      </c>
      <c r="D665" s="14" t="s">
        <v>8221</v>
      </c>
      <c r="E665">
        <v>1</v>
      </c>
    </row>
    <row r="666" spans="1:5" x14ac:dyDescent="0.25">
      <c r="A666" s="15" t="s">
        <v>8219</v>
      </c>
      <c r="B666">
        <v>345</v>
      </c>
      <c r="D666" s="14" t="s">
        <v>8221</v>
      </c>
      <c r="E666">
        <v>3</v>
      </c>
    </row>
    <row r="667" spans="1:5" x14ac:dyDescent="0.25">
      <c r="A667" s="15" t="s">
        <v>8219</v>
      </c>
      <c r="B667">
        <v>43</v>
      </c>
      <c r="D667" s="14" t="s">
        <v>8221</v>
      </c>
      <c r="E667">
        <v>1</v>
      </c>
    </row>
    <row r="668" spans="1:5" x14ac:dyDescent="0.25">
      <c r="A668" s="15" t="s">
        <v>8219</v>
      </c>
      <c r="B668">
        <v>33</v>
      </c>
      <c r="D668" s="14" t="s">
        <v>8221</v>
      </c>
      <c r="E668">
        <v>4</v>
      </c>
    </row>
    <row r="669" spans="1:5" x14ac:dyDescent="0.25">
      <c r="A669" s="15" t="s">
        <v>8219</v>
      </c>
      <c r="B669">
        <v>211</v>
      </c>
      <c r="D669" s="14" t="s">
        <v>8221</v>
      </c>
      <c r="E669">
        <v>1</v>
      </c>
    </row>
    <row r="670" spans="1:5" x14ac:dyDescent="0.25">
      <c r="A670" s="15" t="s">
        <v>8219</v>
      </c>
      <c r="B670">
        <v>196</v>
      </c>
      <c r="D670" s="14" t="s">
        <v>8221</v>
      </c>
      <c r="E670">
        <v>3</v>
      </c>
    </row>
    <row r="671" spans="1:5" x14ac:dyDescent="0.25">
      <c r="A671" s="15" t="s">
        <v>8219</v>
      </c>
      <c r="B671">
        <v>405</v>
      </c>
      <c r="D671" s="14" t="s">
        <v>8221</v>
      </c>
      <c r="E671">
        <v>1</v>
      </c>
    </row>
    <row r="672" spans="1:5" x14ac:dyDescent="0.25">
      <c r="A672" s="15" t="s">
        <v>8219</v>
      </c>
      <c r="B672">
        <v>206</v>
      </c>
      <c r="D672" s="14" t="s">
        <v>8221</v>
      </c>
      <c r="E672">
        <v>0</v>
      </c>
    </row>
    <row r="673" spans="1:5" x14ac:dyDescent="0.25">
      <c r="A673" s="15" t="s">
        <v>8219</v>
      </c>
      <c r="B673">
        <v>335</v>
      </c>
      <c r="D673" s="14" t="s">
        <v>8221</v>
      </c>
      <c r="E673">
        <v>12</v>
      </c>
    </row>
    <row r="674" spans="1:5" x14ac:dyDescent="0.25">
      <c r="A674" s="15" t="s">
        <v>8219</v>
      </c>
      <c r="B674">
        <v>215</v>
      </c>
      <c r="D674" s="14" t="s">
        <v>8221</v>
      </c>
      <c r="E674">
        <v>0</v>
      </c>
    </row>
    <row r="675" spans="1:5" x14ac:dyDescent="0.25">
      <c r="A675" s="15" t="s">
        <v>8219</v>
      </c>
      <c r="B675">
        <v>176</v>
      </c>
      <c r="D675" s="14" t="s">
        <v>8221</v>
      </c>
      <c r="E675">
        <v>1</v>
      </c>
    </row>
    <row r="676" spans="1:5" x14ac:dyDescent="0.25">
      <c r="A676" s="15" t="s">
        <v>8219</v>
      </c>
      <c r="B676">
        <v>555</v>
      </c>
      <c r="D676" s="14" t="s">
        <v>8221</v>
      </c>
      <c r="E676">
        <v>0</v>
      </c>
    </row>
    <row r="677" spans="1:5" x14ac:dyDescent="0.25">
      <c r="A677" s="15" t="s">
        <v>8219</v>
      </c>
      <c r="B677">
        <v>116</v>
      </c>
      <c r="D677" s="14" t="s">
        <v>8221</v>
      </c>
      <c r="E677">
        <v>0</v>
      </c>
    </row>
    <row r="678" spans="1:5" x14ac:dyDescent="0.25">
      <c r="A678" s="15" t="s">
        <v>8219</v>
      </c>
      <c r="B678">
        <v>615</v>
      </c>
      <c r="D678" s="14" t="s">
        <v>8221</v>
      </c>
      <c r="E678">
        <v>2</v>
      </c>
    </row>
    <row r="679" spans="1:5" x14ac:dyDescent="0.25">
      <c r="A679" s="15" t="s">
        <v>8219</v>
      </c>
      <c r="B679">
        <v>236</v>
      </c>
      <c r="D679" s="14" t="s">
        <v>8221</v>
      </c>
      <c r="E679">
        <v>92</v>
      </c>
    </row>
    <row r="680" spans="1:5" x14ac:dyDescent="0.25">
      <c r="A680" s="15" t="s">
        <v>8219</v>
      </c>
      <c r="B680">
        <v>145</v>
      </c>
      <c r="D680" s="14" t="s">
        <v>8221</v>
      </c>
      <c r="E680">
        <v>0</v>
      </c>
    </row>
    <row r="681" spans="1:5" x14ac:dyDescent="0.25">
      <c r="A681" s="15" t="s">
        <v>8219</v>
      </c>
      <c r="B681">
        <v>167</v>
      </c>
      <c r="D681" s="14" t="s">
        <v>8221</v>
      </c>
      <c r="E681">
        <v>3</v>
      </c>
    </row>
    <row r="682" spans="1:5" x14ac:dyDescent="0.25">
      <c r="A682" s="15" t="s">
        <v>8219</v>
      </c>
      <c r="B682">
        <v>235</v>
      </c>
      <c r="D682" s="14" t="s">
        <v>8221</v>
      </c>
      <c r="E682">
        <v>10</v>
      </c>
    </row>
    <row r="683" spans="1:5" x14ac:dyDescent="0.25">
      <c r="A683" s="15" t="s">
        <v>8219</v>
      </c>
      <c r="B683">
        <v>452</v>
      </c>
      <c r="D683" s="14" t="s">
        <v>8221</v>
      </c>
      <c r="E683">
        <v>7</v>
      </c>
    </row>
    <row r="684" spans="1:5" x14ac:dyDescent="0.25">
      <c r="A684" s="15" t="s">
        <v>8219</v>
      </c>
      <c r="B684">
        <v>241</v>
      </c>
      <c r="D684" s="14" t="s">
        <v>8221</v>
      </c>
      <c r="E684">
        <v>3</v>
      </c>
    </row>
    <row r="685" spans="1:5" x14ac:dyDescent="0.25">
      <c r="A685" s="15" t="s">
        <v>8219</v>
      </c>
      <c r="B685">
        <v>28</v>
      </c>
      <c r="D685" s="14" t="s">
        <v>8221</v>
      </c>
      <c r="E685">
        <v>0</v>
      </c>
    </row>
    <row r="686" spans="1:5" x14ac:dyDescent="0.25">
      <c r="A686" s="15" t="s">
        <v>8219</v>
      </c>
      <c r="B686">
        <v>140</v>
      </c>
      <c r="D686" s="14" t="s">
        <v>8221</v>
      </c>
      <c r="E686">
        <v>1</v>
      </c>
    </row>
    <row r="687" spans="1:5" x14ac:dyDescent="0.25">
      <c r="A687" s="15" t="s">
        <v>8219</v>
      </c>
      <c r="B687">
        <v>280</v>
      </c>
      <c r="D687" s="14" t="s">
        <v>8221</v>
      </c>
      <c r="E687">
        <v>0</v>
      </c>
    </row>
    <row r="688" spans="1:5" x14ac:dyDescent="0.25">
      <c r="A688" s="15" t="s">
        <v>8219</v>
      </c>
      <c r="B688">
        <v>70</v>
      </c>
      <c r="D688" s="14" t="s">
        <v>8221</v>
      </c>
      <c r="E688">
        <v>9</v>
      </c>
    </row>
    <row r="689" spans="1:5" x14ac:dyDescent="0.25">
      <c r="A689" s="15" t="s">
        <v>8219</v>
      </c>
      <c r="B689">
        <v>160</v>
      </c>
      <c r="D689" s="14" t="s">
        <v>8221</v>
      </c>
      <c r="E689">
        <v>2</v>
      </c>
    </row>
    <row r="690" spans="1:5" x14ac:dyDescent="0.25">
      <c r="A690" s="15" t="s">
        <v>8219</v>
      </c>
      <c r="B690">
        <v>141</v>
      </c>
      <c r="D690" s="14" t="s">
        <v>8221</v>
      </c>
      <c r="E690">
        <v>1</v>
      </c>
    </row>
    <row r="691" spans="1:5" x14ac:dyDescent="0.25">
      <c r="A691" s="15" t="s">
        <v>8219</v>
      </c>
      <c r="B691">
        <v>874</v>
      </c>
      <c r="D691" s="14" t="s">
        <v>8221</v>
      </c>
      <c r="E691">
        <v>2</v>
      </c>
    </row>
    <row r="692" spans="1:5" x14ac:dyDescent="0.25">
      <c r="A692" s="15" t="s">
        <v>8219</v>
      </c>
      <c r="B692">
        <v>73</v>
      </c>
      <c r="D692" s="14" t="s">
        <v>8221</v>
      </c>
      <c r="E692">
        <v>11</v>
      </c>
    </row>
    <row r="693" spans="1:5" x14ac:dyDescent="0.25">
      <c r="A693" s="15" t="s">
        <v>8219</v>
      </c>
      <c r="B693">
        <v>294</v>
      </c>
      <c r="D693" s="14" t="s">
        <v>8221</v>
      </c>
      <c r="E693">
        <v>0</v>
      </c>
    </row>
    <row r="694" spans="1:5" x14ac:dyDescent="0.25">
      <c r="A694" s="15" t="s">
        <v>8219</v>
      </c>
      <c r="B694">
        <v>740</v>
      </c>
      <c r="D694" s="14" t="s">
        <v>8221</v>
      </c>
      <c r="E694">
        <v>0</v>
      </c>
    </row>
    <row r="695" spans="1:5" x14ac:dyDescent="0.25">
      <c r="A695" s="15" t="s">
        <v>8219</v>
      </c>
      <c r="B695">
        <v>369</v>
      </c>
      <c r="D695" s="14" t="s">
        <v>8221</v>
      </c>
      <c r="E695">
        <v>9</v>
      </c>
    </row>
    <row r="696" spans="1:5" x14ac:dyDescent="0.25">
      <c r="A696" s="15" t="s">
        <v>8219</v>
      </c>
      <c r="B696">
        <v>110</v>
      </c>
      <c r="D696" s="14" t="s">
        <v>8221</v>
      </c>
      <c r="E696">
        <v>0</v>
      </c>
    </row>
    <row r="697" spans="1:5" x14ac:dyDescent="0.25">
      <c r="A697" s="15" t="s">
        <v>8219</v>
      </c>
      <c r="B697">
        <v>455</v>
      </c>
      <c r="D697" s="14" t="s">
        <v>8221</v>
      </c>
      <c r="E697">
        <v>4</v>
      </c>
    </row>
    <row r="698" spans="1:5" x14ac:dyDescent="0.25">
      <c r="A698" s="15" t="s">
        <v>8219</v>
      </c>
      <c r="B698">
        <v>224</v>
      </c>
      <c r="D698" s="14" t="s">
        <v>8221</v>
      </c>
      <c r="E698">
        <v>1</v>
      </c>
    </row>
    <row r="699" spans="1:5" x14ac:dyDescent="0.25">
      <c r="A699" s="15" t="s">
        <v>8219</v>
      </c>
      <c r="B699">
        <v>46</v>
      </c>
      <c r="D699" s="14" t="s">
        <v>8221</v>
      </c>
      <c r="E699">
        <v>2</v>
      </c>
    </row>
    <row r="700" spans="1:5" x14ac:dyDescent="0.25">
      <c r="A700" s="15" t="s">
        <v>8219</v>
      </c>
      <c r="B700">
        <v>284</v>
      </c>
      <c r="D700" s="14" t="s">
        <v>8221</v>
      </c>
      <c r="E700">
        <v>0</v>
      </c>
    </row>
    <row r="701" spans="1:5" x14ac:dyDescent="0.25">
      <c r="A701" s="15" t="s">
        <v>8219</v>
      </c>
      <c r="B701">
        <v>98</v>
      </c>
      <c r="D701" s="14" t="s">
        <v>8221</v>
      </c>
      <c r="E701">
        <v>1</v>
      </c>
    </row>
    <row r="702" spans="1:5" x14ac:dyDescent="0.25">
      <c r="A702" s="15" t="s">
        <v>8219</v>
      </c>
      <c r="B702">
        <v>56</v>
      </c>
      <c r="D702" s="14" t="s">
        <v>8221</v>
      </c>
      <c r="E702">
        <v>17</v>
      </c>
    </row>
    <row r="703" spans="1:5" x14ac:dyDescent="0.25">
      <c r="A703" s="15" t="s">
        <v>8219</v>
      </c>
      <c r="B703">
        <v>32</v>
      </c>
      <c r="D703" s="14" t="s">
        <v>8221</v>
      </c>
      <c r="E703">
        <v>2</v>
      </c>
    </row>
    <row r="704" spans="1:5" x14ac:dyDescent="0.25">
      <c r="A704" s="15" t="s">
        <v>8219</v>
      </c>
      <c r="B704">
        <v>30</v>
      </c>
      <c r="D704" s="14" t="s">
        <v>8221</v>
      </c>
      <c r="E704">
        <v>3</v>
      </c>
    </row>
    <row r="705" spans="1:5" x14ac:dyDescent="0.25">
      <c r="A705" s="15" t="s">
        <v>8219</v>
      </c>
      <c r="B705">
        <v>70</v>
      </c>
      <c r="D705" s="14" t="s">
        <v>8221</v>
      </c>
      <c r="E705">
        <v>41</v>
      </c>
    </row>
    <row r="706" spans="1:5" x14ac:dyDescent="0.25">
      <c r="A706" s="15" t="s">
        <v>8219</v>
      </c>
      <c r="B706">
        <v>44</v>
      </c>
      <c r="D706" s="14" t="s">
        <v>8221</v>
      </c>
      <c r="E706">
        <v>2</v>
      </c>
    </row>
    <row r="707" spans="1:5" x14ac:dyDescent="0.25">
      <c r="A707" s="15" t="s">
        <v>8219</v>
      </c>
      <c r="B707">
        <v>92</v>
      </c>
      <c r="D707" s="14" t="s">
        <v>8221</v>
      </c>
      <c r="E707">
        <v>3</v>
      </c>
    </row>
    <row r="708" spans="1:5" x14ac:dyDescent="0.25">
      <c r="A708" s="15" t="s">
        <v>8219</v>
      </c>
      <c r="B708">
        <v>205</v>
      </c>
      <c r="D708" s="14" t="s">
        <v>8221</v>
      </c>
      <c r="E708">
        <v>8</v>
      </c>
    </row>
    <row r="709" spans="1:5" x14ac:dyDescent="0.25">
      <c r="A709" s="15" t="s">
        <v>8219</v>
      </c>
      <c r="B709">
        <v>23</v>
      </c>
      <c r="D709" s="14" t="s">
        <v>8221</v>
      </c>
      <c r="E709">
        <v>0</v>
      </c>
    </row>
    <row r="710" spans="1:5" x14ac:dyDescent="0.25">
      <c r="A710" s="15" t="s">
        <v>8219</v>
      </c>
      <c r="B710">
        <v>4</v>
      </c>
      <c r="D710" s="14" t="s">
        <v>8221</v>
      </c>
      <c r="E710">
        <v>1</v>
      </c>
    </row>
    <row r="711" spans="1:5" x14ac:dyDescent="0.25">
      <c r="A711" s="15" t="s">
        <v>8219</v>
      </c>
      <c r="B711">
        <v>112</v>
      </c>
      <c r="D711" s="14" t="s">
        <v>8221</v>
      </c>
      <c r="E711">
        <v>3</v>
      </c>
    </row>
    <row r="712" spans="1:5" x14ac:dyDescent="0.25">
      <c r="A712" s="15" t="s">
        <v>8219</v>
      </c>
      <c r="B712">
        <v>27</v>
      </c>
      <c r="D712" s="14" t="s">
        <v>8221</v>
      </c>
      <c r="E712">
        <v>4</v>
      </c>
    </row>
    <row r="713" spans="1:5" x14ac:dyDescent="0.25">
      <c r="A713" s="15" t="s">
        <v>8219</v>
      </c>
      <c r="B713">
        <v>11</v>
      </c>
      <c r="D713" s="14" t="s">
        <v>8221</v>
      </c>
      <c r="E713">
        <v>9</v>
      </c>
    </row>
    <row r="714" spans="1:5" x14ac:dyDescent="0.25">
      <c r="A714" s="15" t="s">
        <v>8219</v>
      </c>
      <c r="B714">
        <v>26</v>
      </c>
      <c r="D714" s="14" t="s">
        <v>8221</v>
      </c>
      <c r="E714">
        <v>16</v>
      </c>
    </row>
    <row r="715" spans="1:5" x14ac:dyDescent="0.25">
      <c r="A715" s="15" t="s">
        <v>8219</v>
      </c>
      <c r="B715">
        <v>77</v>
      </c>
      <c r="D715" s="14" t="s">
        <v>8221</v>
      </c>
      <c r="E715">
        <v>1</v>
      </c>
    </row>
    <row r="716" spans="1:5" x14ac:dyDescent="0.25">
      <c r="A716" s="15" t="s">
        <v>8219</v>
      </c>
      <c r="B716">
        <v>136</v>
      </c>
      <c r="D716" s="14" t="s">
        <v>8221</v>
      </c>
      <c r="E716">
        <v>7</v>
      </c>
    </row>
    <row r="717" spans="1:5" x14ac:dyDescent="0.25">
      <c r="A717" s="15" t="s">
        <v>8219</v>
      </c>
      <c r="B717">
        <v>157</v>
      </c>
      <c r="D717" s="14" t="s">
        <v>8221</v>
      </c>
      <c r="E717">
        <v>0</v>
      </c>
    </row>
    <row r="718" spans="1:5" x14ac:dyDescent="0.25">
      <c r="A718" s="15" t="s">
        <v>8219</v>
      </c>
      <c r="B718">
        <v>158</v>
      </c>
      <c r="D718" s="14" t="s">
        <v>8221</v>
      </c>
      <c r="E718">
        <v>0</v>
      </c>
    </row>
    <row r="719" spans="1:5" x14ac:dyDescent="0.25">
      <c r="A719" s="15" t="s">
        <v>8219</v>
      </c>
      <c r="B719">
        <v>27</v>
      </c>
      <c r="D719" s="14" t="s">
        <v>8221</v>
      </c>
      <c r="E719">
        <v>0</v>
      </c>
    </row>
    <row r="720" spans="1:5" x14ac:dyDescent="0.25">
      <c r="A720" s="15" t="s">
        <v>8219</v>
      </c>
      <c r="B720">
        <v>23</v>
      </c>
      <c r="D720" s="14" t="s">
        <v>8221</v>
      </c>
      <c r="E720">
        <v>0</v>
      </c>
    </row>
    <row r="721" spans="1:5" x14ac:dyDescent="0.25">
      <c r="A721" s="15" t="s">
        <v>8219</v>
      </c>
      <c r="B721">
        <v>17</v>
      </c>
      <c r="D721" s="14" t="s">
        <v>8221</v>
      </c>
      <c r="E721">
        <v>0</v>
      </c>
    </row>
    <row r="722" spans="1:5" x14ac:dyDescent="0.25">
      <c r="A722" s="15" t="s">
        <v>8219</v>
      </c>
      <c r="B722">
        <v>37</v>
      </c>
      <c r="D722" s="14" t="s">
        <v>8221</v>
      </c>
      <c r="E722">
        <v>1</v>
      </c>
    </row>
    <row r="723" spans="1:5" x14ac:dyDescent="0.25">
      <c r="A723" s="15" t="s">
        <v>8219</v>
      </c>
      <c r="B723">
        <v>65</v>
      </c>
      <c r="D723" s="14" t="s">
        <v>8221</v>
      </c>
      <c r="E723">
        <v>2</v>
      </c>
    </row>
    <row r="724" spans="1:5" x14ac:dyDescent="0.25">
      <c r="A724" s="15" t="s">
        <v>8219</v>
      </c>
      <c r="B724">
        <v>18</v>
      </c>
      <c r="D724" s="14" t="s">
        <v>8221</v>
      </c>
      <c r="E724">
        <v>1</v>
      </c>
    </row>
    <row r="725" spans="1:5" x14ac:dyDescent="0.25">
      <c r="A725" s="15" t="s">
        <v>8219</v>
      </c>
      <c r="B725">
        <v>25</v>
      </c>
      <c r="D725" s="14" t="s">
        <v>8221</v>
      </c>
      <c r="E725">
        <v>15</v>
      </c>
    </row>
    <row r="726" spans="1:5" x14ac:dyDescent="0.25">
      <c r="A726" s="15" t="s">
        <v>8219</v>
      </c>
      <c r="B726">
        <v>104</v>
      </c>
      <c r="D726" s="14" t="s">
        <v>8221</v>
      </c>
      <c r="E726">
        <v>1</v>
      </c>
    </row>
    <row r="727" spans="1:5" x14ac:dyDescent="0.25">
      <c r="A727" s="15" t="s">
        <v>8219</v>
      </c>
      <c r="B727">
        <v>108</v>
      </c>
      <c r="D727" s="14" t="s">
        <v>8221</v>
      </c>
      <c r="E727">
        <v>1</v>
      </c>
    </row>
    <row r="728" spans="1:5" x14ac:dyDescent="0.25">
      <c r="A728" s="15" t="s">
        <v>8219</v>
      </c>
      <c r="B728">
        <v>38</v>
      </c>
      <c r="D728" s="14" t="s">
        <v>8221</v>
      </c>
      <c r="E728">
        <v>0</v>
      </c>
    </row>
    <row r="729" spans="1:5" x14ac:dyDescent="0.25">
      <c r="A729" s="15" t="s">
        <v>8219</v>
      </c>
      <c r="B729">
        <v>88</v>
      </c>
      <c r="D729" s="14" t="s">
        <v>8221</v>
      </c>
      <c r="E729">
        <v>39</v>
      </c>
    </row>
    <row r="730" spans="1:5" x14ac:dyDescent="0.25">
      <c r="A730" s="15" t="s">
        <v>8219</v>
      </c>
      <c r="B730">
        <v>82</v>
      </c>
      <c r="D730" s="14" t="s">
        <v>8221</v>
      </c>
      <c r="E730">
        <v>103</v>
      </c>
    </row>
    <row r="731" spans="1:5" x14ac:dyDescent="0.25">
      <c r="A731" s="15" t="s">
        <v>8219</v>
      </c>
      <c r="B731">
        <v>126</v>
      </c>
      <c r="D731" s="14" t="s">
        <v>8221</v>
      </c>
      <c r="E731">
        <v>0</v>
      </c>
    </row>
    <row r="732" spans="1:5" x14ac:dyDescent="0.25">
      <c r="A732" s="15" t="s">
        <v>8219</v>
      </c>
      <c r="B732">
        <v>133</v>
      </c>
      <c r="D732" s="14" t="s">
        <v>8221</v>
      </c>
      <c r="E732">
        <v>39</v>
      </c>
    </row>
    <row r="733" spans="1:5" x14ac:dyDescent="0.25">
      <c r="A733" s="15" t="s">
        <v>8219</v>
      </c>
      <c r="B733">
        <v>47</v>
      </c>
      <c r="D733" s="14" t="s">
        <v>8221</v>
      </c>
      <c r="E733">
        <v>15</v>
      </c>
    </row>
    <row r="734" spans="1:5" x14ac:dyDescent="0.25">
      <c r="A734" s="15" t="s">
        <v>8219</v>
      </c>
      <c r="B734">
        <v>58</v>
      </c>
      <c r="D734" s="14" t="s">
        <v>8221</v>
      </c>
      <c r="E734">
        <v>22</v>
      </c>
    </row>
    <row r="735" spans="1:5" x14ac:dyDescent="0.25">
      <c r="A735" s="15" t="s">
        <v>8219</v>
      </c>
      <c r="B735">
        <v>32</v>
      </c>
      <c r="D735" s="14" t="s">
        <v>8221</v>
      </c>
      <c r="E735">
        <v>92</v>
      </c>
    </row>
    <row r="736" spans="1:5" x14ac:dyDescent="0.25">
      <c r="A736" s="15" t="s">
        <v>8219</v>
      </c>
      <c r="B736">
        <v>37</v>
      </c>
      <c r="D736" s="14" t="s">
        <v>8221</v>
      </c>
      <c r="E736">
        <v>25</v>
      </c>
    </row>
    <row r="737" spans="1:5" x14ac:dyDescent="0.25">
      <c r="A737" s="15" t="s">
        <v>8219</v>
      </c>
      <c r="B737">
        <v>87</v>
      </c>
      <c r="D737" s="14" t="s">
        <v>8221</v>
      </c>
      <c r="E737">
        <v>19</v>
      </c>
    </row>
    <row r="738" spans="1:5" x14ac:dyDescent="0.25">
      <c r="A738" s="15" t="s">
        <v>8219</v>
      </c>
      <c r="B738">
        <v>15</v>
      </c>
      <c r="D738" s="14" t="s">
        <v>8221</v>
      </c>
      <c r="E738">
        <v>19</v>
      </c>
    </row>
    <row r="739" spans="1:5" x14ac:dyDescent="0.25">
      <c r="A739" s="15" t="s">
        <v>8219</v>
      </c>
      <c r="B739">
        <v>27</v>
      </c>
      <c r="D739" s="14" t="s">
        <v>8221</v>
      </c>
      <c r="E739">
        <v>13</v>
      </c>
    </row>
    <row r="740" spans="1:5" x14ac:dyDescent="0.25">
      <c r="A740" s="15" t="s">
        <v>8219</v>
      </c>
      <c r="B740">
        <v>19</v>
      </c>
      <c r="D740" s="14" t="s">
        <v>8221</v>
      </c>
      <c r="E740">
        <v>124</v>
      </c>
    </row>
    <row r="741" spans="1:5" x14ac:dyDescent="0.25">
      <c r="A741" s="15" t="s">
        <v>8219</v>
      </c>
      <c r="B741">
        <v>17</v>
      </c>
      <c r="D741" s="14" t="s">
        <v>8221</v>
      </c>
      <c r="E741">
        <v>4</v>
      </c>
    </row>
    <row r="742" spans="1:5" x14ac:dyDescent="0.25">
      <c r="A742" s="15" t="s">
        <v>8219</v>
      </c>
      <c r="B742">
        <v>26</v>
      </c>
      <c r="D742" s="14" t="s">
        <v>8221</v>
      </c>
      <c r="E742">
        <v>10</v>
      </c>
    </row>
    <row r="743" spans="1:5" x14ac:dyDescent="0.25">
      <c r="A743" s="15" t="s">
        <v>8219</v>
      </c>
      <c r="B743">
        <v>28</v>
      </c>
      <c r="D743" s="14" t="s">
        <v>8221</v>
      </c>
      <c r="E743">
        <v>15</v>
      </c>
    </row>
    <row r="744" spans="1:5" x14ac:dyDescent="0.25">
      <c r="A744" s="15" t="s">
        <v>8219</v>
      </c>
      <c r="B744">
        <v>37</v>
      </c>
      <c r="D744" s="14" t="s">
        <v>8221</v>
      </c>
      <c r="E744">
        <v>38</v>
      </c>
    </row>
    <row r="745" spans="1:5" x14ac:dyDescent="0.25">
      <c r="A745" s="15" t="s">
        <v>8219</v>
      </c>
      <c r="B745">
        <v>128</v>
      </c>
      <c r="D745" s="14" t="s">
        <v>8221</v>
      </c>
      <c r="E745">
        <v>152</v>
      </c>
    </row>
    <row r="746" spans="1:5" x14ac:dyDescent="0.25">
      <c r="A746" s="15" t="s">
        <v>8219</v>
      </c>
      <c r="B746">
        <v>10</v>
      </c>
      <c r="D746" s="14" t="s">
        <v>8221</v>
      </c>
      <c r="E746">
        <v>24</v>
      </c>
    </row>
    <row r="747" spans="1:5" x14ac:dyDescent="0.25">
      <c r="A747" s="15" t="s">
        <v>8219</v>
      </c>
      <c r="B747">
        <v>83</v>
      </c>
      <c r="D747" s="14" t="s">
        <v>8221</v>
      </c>
      <c r="E747">
        <v>76</v>
      </c>
    </row>
    <row r="748" spans="1:5" x14ac:dyDescent="0.25">
      <c r="A748" s="15" t="s">
        <v>8219</v>
      </c>
      <c r="B748">
        <v>46</v>
      </c>
      <c r="D748" s="14" t="s">
        <v>8221</v>
      </c>
      <c r="E748">
        <v>185</v>
      </c>
    </row>
    <row r="749" spans="1:5" x14ac:dyDescent="0.25">
      <c r="A749" s="15" t="s">
        <v>8219</v>
      </c>
      <c r="B749">
        <v>90</v>
      </c>
      <c r="D749" s="14" t="s">
        <v>8221</v>
      </c>
      <c r="E749">
        <v>33</v>
      </c>
    </row>
    <row r="750" spans="1:5" x14ac:dyDescent="0.25">
      <c r="A750" s="15" t="s">
        <v>8219</v>
      </c>
      <c r="B750">
        <v>81</v>
      </c>
      <c r="D750" s="14" t="s">
        <v>8221</v>
      </c>
      <c r="E750">
        <v>108</v>
      </c>
    </row>
    <row r="751" spans="1:5" x14ac:dyDescent="0.25">
      <c r="A751" s="15" t="s">
        <v>8219</v>
      </c>
      <c r="B751">
        <v>32</v>
      </c>
      <c r="D751" s="14" t="s">
        <v>8221</v>
      </c>
      <c r="E751">
        <v>29</v>
      </c>
    </row>
    <row r="752" spans="1:5" x14ac:dyDescent="0.25">
      <c r="A752" s="15" t="s">
        <v>8219</v>
      </c>
      <c r="B752">
        <v>20</v>
      </c>
      <c r="D752" s="14" t="s">
        <v>8221</v>
      </c>
      <c r="E752">
        <v>24</v>
      </c>
    </row>
    <row r="753" spans="1:5" x14ac:dyDescent="0.25">
      <c r="A753" s="15" t="s">
        <v>8219</v>
      </c>
      <c r="B753">
        <v>70</v>
      </c>
      <c r="D753" s="14" t="s">
        <v>8221</v>
      </c>
      <c r="E753">
        <v>4</v>
      </c>
    </row>
    <row r="754" spans="1:5" x14ac:dyDescent="0.25">
      <c r="A754" s="15" t="s">
        <v>8219</v>
      </c>
      <c r="B754">
        <v>168</v>
      </c>
      <c r="D754" s="14" t="s">
        <v>8221</v>
      </c>
      <c r="E754">
        <v>4</v>
      </c>
    </row>
    <row r="755" spans="1:5" x14ac:dyDescent="0.25">
      <c r="A755" s="15" t="s">
        <v>8219</v>
      </c>
      <c r="B755">
        <v>34</v>
      </c>
      <c r="D755" s="14" t="s">
        <v>8221</v>
      </c>
      <c r="E755">
        <v>15</v>
      </c>
    </row>
    <row r="756" spans="1:5" x14ac:dyDescent="0.25">
      <c r="A756" s="15" t="s">
        <v>8219</v>
      </c>
      <c r="B756">
        <v>48</v>
      </c>
      <c r="D756" s="14" t="s">
        <v>8221</v>
      </c>
      <c r="E756">
        <v>4</v>
      </c>
    </row>
    <row r="757" spans="1:5" x14ac:dyDescent="0.25">
      <c r="A757" s="15" t="s">
        <v>8219</v>
      </c>
      <c r="B757">
        <v>48</v>
      </c>
      <c r="D757" s="14" t="s">
        <v>8221</v>
      </c>
      <c r="E757">
        <v>139</v>
      </c>
    </row>
    <row r="758" spans="1:5" x14ac:dyDescent="0.25">
      <c r="A758" s="15" t="s">
        <v>8219</v>
      </c>
      <c r="B758">
        <v>221</v>
      </c>
      <c r="D758" s="14" t="s">
        <v>8221</v>
      </c>
      <c r="E758">
        <v>2</v>
      </c>
    </row>
    <row r="759" spans="1:5" x14ac:dyDescent="0.25">
      <c r="A759" s="15" t="s">
        <v>8219</v>
      </c>
      <c r="B759">
        <v>107</v>
      </c>
      <c r="D759" s="14" t="s">
        <v>8221</v>
      </c>
      <c r="E759">
        <v>18</v>
      </c>
    </row>
    <row r="760" spans="1:5" x14ac:dyDescent="0.25">
      <c r="A760" s="15" t="s">
        <v>8219</v>
      </c>
      <c r="B760">
        <v>45</v>
      </c>
      <c r="D760" s="14" t="s">
        <v>8221</v>
      </c>
      <c r="E760">
        <v>81</v>
      </c>
    </row>
    <row r="761" spans="1:5" x14ac:dyDescent="0.25">
      <c r="A761" s="15" t="s">
        <v>8219</v>
      </c>
      <c r="B761">
        <v>36</v>
      </c>
      <c r="D761" s="14" t="s">
        <v>8221</v>
      </c>
      <c r="E761">
        <v>86</v>
      </c>
    </row>
    <row r="762" spans="1:5" x14ac:dyDescent="0.25">
      <c r="A762" s="15" t="s">
        <v>8219</v>
      </c>
      <c r="B762">
        <v>101</v>
      </c>
      <c r="D762" s="14" t="s">
        <v>8221</v>
      </c>
      <c r="E762">
        <v>140</v>
      </c>
    </row>
    <row r="763" spans="1:5" x14ac:dyDescent="0.25">
      <c r="A763" s="15" t="s">
        <v>8219</v>
      </c>
      <c r="B763">
        <v>62</v>
      </c>
      <c r="D763" s="14" t="s">
        <v>8221</v>
      </c>
      <c r="E763">
        <v>37</v>
      </c>
    </row>
    <row r="764" spans="1:5" x14ac:dyDescent="0.25">
      <c r="A764" s="15" t="s">
        <v>8219</v>
      </c>
      <c r="B764">
        <v>32</v>
      </c>
      <c r="D764" s="14" t="s">
        <v>8221</v>
      </c>
      <c r="E764">
        <v>6</v>
      </c>
    </row>
    <row r="765" spans="1:5" x14ac:dyDescent="0.25">
      <c r="A765" s="15" t="s">
        <v>8219</v>
      </c>
      <c r="B765">
        <v>89</v>
      </c>
      <c r="D765" s="14" t="s">
        <v>8221</v>
      </c>
      <c r="E765">
        <v>113</v>
      </c>
    </row>
    <row r="766" spans="1:5" x14ac:dyDescent="0.25">
      <c r="A766" s="15" t="s">
        <v>8219</v>
      </c>
      <c r="B766">
        <v>93</v>
      </c>
      <c r="D766" s="14" t="s">
        <v>8221</v>
      </c>
      <c r="E766">
        <v>37</v>
      </c>
    </row>
    <row r="767" spans="1:5" x14ac:dyDescent="0.25">
      <c r="A767" s="15" t="s">
        <v>8219</v>
      </c>
      <c r="B767">
        <v>98</v>
      </c>
      <c r="D767" s="14" t="s">
        <v>8221</v>
      </c>
      <c r="E767">
        <v>18</v>
      </c>
    </row>
    <row r="768" spans="1:5" x14ac:dyDescent="0.25">
      <c r="A768" s="15" t="s">
        <v>8219</v>
      </c>
      <c r="B768">
        <v>82</v>
      </c>
      <c r="D768" s="14" t="s">
        <v>8221</v>
      </c>
      <c r="E768">
        <v>75</v>
      </c>
    </row>
    <row r="769" spans="1:5" x14ac:dyDescent="0.25">
      <c r="A769" s="15" t="s">
        <v>8219</v>
      </c>
      <c r="B769">
        <v>116</v>
      </c>
      <c r="D769" s="14" t="s">
        <v>8221</v>
      </c>
      <c r="E769">
        <v>52</v>
      </c>
    </row>
    <row r="770" spans="1:5" x14ac:dyDescent="0.25">
      <c r="A770" s="15" t="s">
        <v>8219</v>
      </c>
      <c r="B770">
        <v>52</v>
      </c>
      <c r="D770" s="14" t="s">
        <v>8221</v>
      </c>
      <c r="E770">
        <v>122</v>
      </c>
    </row>
    <row r="771" spans="1:5" x14ac:dyDescent="0.25">
      <c r="A771" s="15" t="s">
        <v>8219</v>
      </c>
      <c r="B771">
        <v>23</v>
      </c>
      <c r="D771" s="14" t="s">
        <v>8221</v>
      </c>
      <c r="E771">
        <v>8</v>
      </c>
    </row>
    <row r="772" spans="1:5" x14ac:dyDescent="0.25">
      <c r="A772" s="15" t="s">
        <v>8219</v>
      </c>
      <c r="B772">
        <v>77</v>
      </c>
      <c r="D772" s="14" t="s">
        <v>8221</v>
      </c>
      <c r="E772">
        <v>8</v>
      </c>
    </row>
    <row r="773" spans="1:5" x14ac:dyDescent="0.25">
      <c r="A773" s="15" t="s">
        <v>8219</v>
      </c>
      <c r="B773">
        <v>49</v>
      </c>
      <c r="D773" s="14" t="s">
        <v>8221</v>
      </c>
      <c r="E773">
        <v>96</v>
      </c>
    </row>
    <row r="774" spans="1:5" x14ac:dyDescent="0.25">
      <c r="A774" s="15" t="s">
        <v>8219</v>
      </c>
      <c r="B774">
        <v>59</v>
      </c>
      <c r="D774" s="14" t="s">
        <v>8221</v>
      </c>
      <c r="E774">
        <v>9</v>
      </c>
    </row>
    <row r="775" spans="1:5" x14ac:dyDescent="0.25">
      <c r="A775" s="15" t="s">
        <v>8219</v>
      </c>
      <c r="B775">
        <v>113</v>
      </c>
      <c r="D775" s="14" t="s">
        <v>8221</v>
      </c>
      <c r="E775">
        <v>2</v>
      </c>
    </row>
    <row r="776" spans="1:5" x14ac:dyDescent="0.25">
      <c r="A776" s="15" t="s">
        <v>8219</v>
      </c>
      <c r="B776">
        <v>34</v>
      </c>
      <c r="D776" s="14" t="s">
        <v>8221</v>
      </c>
      <c r="E776">
        <v>26</v>
      </c>
    </row>
    <row r="777" spans="1:5" x14ac:dyDescent="0.25">
      <c r="A777" s="15" t="s">
        <v>8219</v>
      </c>
      <c r="B777">
        <v>42</v>
      </c>
      <c r="D777" s="14" t="s">
        <v>8221</v>
      </c>
      <c r="E777">
        <v>23</v>
      </c>
    </row>
    <row r="778" spans="1:5" x14ac:dyDescent="0.25">
      <c r="A778" s="15" t="s">
        <v>8219</v>
      </c>
      <c r="B778">
        <v>42</v>
      </c>
      <c r="D778" s="14" t="s">
        <v>8221</v>
      </c>
      <c r="E778">
        <v>0</v>
      </c>
    </row>
    <row r="779" spans="1:5" x14ac:dyDescent="0.25">
      <c r="A779" s="15" t="s">
        <v>8219</v>
      </c>
      <c r="B779">
        <v>49</v>
      </c>
      <c r="D779" s="14" t="s">
        <v>8221</v>
      </c>
      <c r="E779">
        <v>140</v>
      </c>
    </row>
    <row r="780" spans="1:5" x14ac:dyDescent="0.25">
      <c r="A780" s="15" t="s">
        <v>8219</v>
      </c>
      <c r="B780">
        <v>56</v>
      </c>
      <c r="D780" s="14" t="s">
        <v>8221</v>
      </c>
      <c r="E780">
        <v>0</v>
      </c>
    </row>
    <row r="781" spans="1:5" x14ac:dyDescent="0.25">
      <c r="A781" s="15" t="s">
        <v>8219</v>
      </c>
      <c r="B781">
        <v>25</v>
      </c>
      <c r="D781" s="14" t="s">
        <v>8221</v>
      </c>
      <c r="E781">
        <v>6</v>
      </c>
    </row>
    <row r="782" spans="1:5" x14ac:dyDescent="0.25">
      <c r="A782" s="15" t="s">
        <v>8219</v>
      </c>
      <c r="B782">
        <v>52</v>
      </c>
      <c r="D782" s="14" t="s">
        <v>8221</v>
      </c>
      <c r="E782">
        <v>100</v>
      </c>
    </row>
    <row r="783" spans="1:5" x14ac:dyDescent="0.25">
      <c r="A783" s="15" t="s">
        <v>8219</v>
      </c>
      <c r="B783">
        <v>34</v>
      </c>
      <c r="D783" s="14" t="s">
        <v>8221</v>
      </c>
      <c r="E783">
        <v>0</v>
      </c>
    </row>
    <row r="784" spans="1:5" x14ac:dyDescent="0.25">
      <c r="A784" s="15" t="s">
        <v>8219</v>
      </c>
      <c r="B784">
        <v>67</v>
      </c>
      <c r="D784" s="14" t="s">
        <v>8221</v>
      </c>
      <c r="E784">
        <v>4</v>
      </c>
    </row>
    <row r="785" spans="1:5" x14ac:dyDescent="0.25">
      <c r="A785" s="15" t="s">
        <v>8219</v>
      </c>
      <c r="B785">
        <v>70</v>
      </c>
      <c r="D785" s="14" t="s">
        <v>8221</v>
      </c>
      <c r="E785">
        <v>8</v>
      </c>
    </row>
    <row r="786" spans="1:5" x14ac:dyDescent="0.25">
      <c r="A786" s="15" t="s">
        <v>8219</v>
      </c>
      <c r="B786">
        <v>89</v>
      </c>
      <c r="D786" s="14" t="s">
        <v>8221</v>
      </c>
      <c r="E786">
        <v>0</v>
      </c>
    </row>
    <row r="787" spans="1:5" x14ac:dyDescent="0.25">
      <c r="A787" s="15" t="s">
        <v>8219</v>
      </c>
      <c r="B787">
        <v>107</v>
      </c>
      <c r="D787" s="14" t="s">
        <v>8221</v>
      </c>
      <c r="E787">
        <v>16</v>
      </c>
    </row>
    <row r="788" spans="1:5" x14ac:dyDescent="0.25">
      <c r="A788" s="15" t="s">
        <v>8219</v>
      </c>
      <c r="B788">
        <v>159</v>
      </c>
      <c r="D788" s="14" t="s">
        <v>8221</v>
      </c>
      <c r="E788">
        <v>2</v>
      </c>
    </row>
    <row r="789" spans="1:5" x14ac:dyDescent="0.25">
      <c r="A789" s="15" t="s">
        <v>8219</v>
      </c>
      <c r="B789">
        <v>181</v>
      </c>
      <c r="D789" s="14" t="s">
        <v>8221</v>
      </c>
      <c r="E789">
        <v>48</v>
      </c>
    </row>
    <row r="790" spans="1:5" x14ac:dyDescent="0.25">
      <c r="A790" s="15" t="s">
        <v>8219</v>
      </c>
      <c r="B790">
        <v>131</v>
      </c>
      <c r="D790" s="14" t="s">
        <v>8221</v>
      </c>
      <c r="E790">
        <v>2</v>
      </c>
    </row>
    <row r="791" spans="1:5" x14ac:dyDescent="0.25">
      <c r="A791" s="15" t="s">
        <v>8219</v>
      </c>
      <c r="B791">
        <v>125</v>
      </c>
      <c r="D791" s="14" t="s">
        <v>8221</v>
      </c>
      <c r="E791">
        <v>2</v>
      </c>
    </row>
    <row r="792" spans="1:5" x14ac:dyDescent="0.25">
      <c r="A792" s="15" t="s">
        <v>8219</v>
      </c>
      <c r="B792">
        <v>61</v>
      </c>
      <c r="D792" s="14" t="s">
        <v>8221</v>
      </c>
      <c r="E792">
        <v>1</v>
      </c>
    </row>
    <row r="793" spans="1:5" x14ac:dyDescent="0.25">
      <c r="A793" s="15" t="s">
        <v>8219</v>
      </c>
      <c r="B793">
        <v>90</v>
      </c>
      <c r="D793" s="14" t="s">
        <v>8221</v>
      </c>
      <c r="E793">
        <v>17</v>
      </c>
    </row>
    <row r="794" spans="1:5" x14ac:dyDescent="0.25">
      <c r="A794" s="15" t="s">
        <v>8219</v>
      </c>
      <c r="B794">
        <v>35</v>
      </c>
      <c r="D794" s="14" t="s">
        <v>8221</v>
      </c>
      <c r="E794">
        <v>0</v>
      </c>
    </row>
    <row r="795" spans="1:5" x14ac:dyDescent="0.25">
      <c r="A795" s="15" t="s">
        <v>8219</v>
      </c>
      <c r="B795">
        <v>90</v>
      </c>
      <c r="D795" s="14" t="s">
        <v>8221</v>
      </c>
      <c r="E795">
        <v>11</v>
      </c>
    </row>
    <row r="796" spans="1:5" x14ac:dyDescent="0.25">
      <c r="A796" s="15" t="s">
        <v>8219</v>
      </c>
      <c r="B796">
        <v>4</v>
      </c>
      <c r="D796" s="14" t="s">
        <v>8221</v>
      </c>
      <c r="E796">
        <v>95</v>
      </c>
    </row>
    <row r="797" spans="1:5" x14ac:dyDescent="0.25">
      <c r="A797" s="15" t="s">
        <v>8219</v>
      </c>
      <c r="B797">
        <v>120</v>
      </c>
      <c r="D797" s="14" t="s">
        <v>8221</v>
      </c>
      <c r="E797">
        <v>13</v>
      </c>
    </row>
    <row r="798" spans="1:5" x14ac:dyDescent="0.25">
      <c r="A798" s="15" t="s">
        <v>8219</v>
      </c>
      <c r="B798">
        <v>14</v>
      </c>
      <c r="D798" s="14" t="s">
        <v>8221</v>
      </c>
      <c r="E798">
        <v>2</v>
      </c>
    </row>
    <row r="799" spans="1:5" x14ac:dyDescent="0.25">
      <c r="A799" s="15" t="s">
        <v>8219</v>
      </c>
      <c r="B799">
        <v>27</v>
      </c>
      <c r="D799" s="14" t="s">
        <v>8221</v>
      </c>
      <c r="E799">
        <v>2</v>
      </c>
    </row>
    <row r="800" spans="1:5" x14ac:dyDescent="0.25">
      <c r="A800" s="15" t="s">
        <v>8219</v>
      </c>
      <c r="B800">
        <v>49</v>
      </c>
      <c r="D800" s="14" t="s">
        <v>8221</v>
      </c>
      <c r="E800">
        <v>3</v>
      </c>
    </row>
    <row r="801" spans="1:5" x14ac:dyDescent="0.25">
      <c r="A801" s="15" t="s">
        <v>8219</v>
      </c>
      <c r="B801">
        <v>102</v>
      </c>
      <c r="D801" s="14" t="s">
        <v>8221</v>
      </c>
      <c r="E801">
        <v>0</v>
      </c>
    </row>
    <row r="802" spans="1:5" x14ac:dyDescent="0.25">
      <c r="A802" s="15" t="s">
        <v>8219</v>
      </c>
      <c r="B802">
        <v>3</v>
      </c>
      <c r="D802" s="14" t="s">
        <v>8221</v>
      </c>
      <c r="E802">
        <v>0</v>
      </c>
    </row>
    <row r="803" spans="1:5" x14ac:dyDescent="0.25">
      <c r="A803" s="15" t="s">
        <v>8219</v>
      </c>
      <c r="B803">
        <v>25</v>
      </c>
      <c r="D803" s="14" t="s">
        <v>8221</v>
      </c>
      <c r="E803">
        <v>0</v>
      </c>
    </row>
    <row r="804" spans="1:5" x14ac:dyDescent="0.25">
      <c r="A804" s="15" t="s">
        <v>8219</v>
      </c>
      <c r="B804">
        <v>118</v>
      </c>
      <c r="D804" s="14" t="s">
        <v>8221</v>
      </c>
      <c r="E804">
        <v>2</v>
      </c>
    </row>
    <row r="805" spans="1:5" x14ac:dyDescent="0.25">
      <c r="A805" s="15" t="s">
        <v>8219</v>
      </c>
      <c r="B805">
        <v>57</v>
      </c>
      <c r="D805" s="14" t="s">
        <v>8221</v>
      </c>
      <c r="E805">
        <v>24</v>
      </c>
    </row>
    <row r="806" spans="1:5" x14ac:dyDescent="0.25">
      <c r="A806" s="15" t="s">
        <v>8219</v>
      </c>
      <c r="B806">
        <v>11</v>
      </c>
      <c r="D806" s="14" t="s">
        <v>8221</v>
      </c>
      <c r="E806">
        <v>25</v>
      </c>
    </row>
    <row r="807" spans="1:5" x14ac:dyDescent="0.25">
      <c r="A807" s="15" t="s">
        <v>8219</v>
      </c>
      <c r="B807">
        <v>33</v>
      </c>
      <c r="D807" s="14" t="s">
        <v>8221</v>
      </c>
      <c r="E807">
        <v>3</v>
      </c>
    </row>
    <row r="808" spans="1:5" x14ac:dyDescent="0.25">
      <c r="A808" s="15" t="s">
        <v>8219</v>
      </c>
      <c r="B808">
        <v>40</v>
      </c>
      <c r="D808" s="14" t="s">
        <v>8221</v>
      </c>
      <c r="E808">
        <v>41</v>
      </c>
    </row>
    <row r="809" spans="1:5" x14ac:dyDescent="0.25">
      <c r="A809" s="15" t="s">
        <v>8219</v>
      </c>
      <c r="B809">
        <v>50</v>
      </c>
      <c r="D809" s="14" t="s">
        <v>8221</v>
      </c>
      <c r="E809">
        <v>2</v>
      </c>
    </row>
    <row r="810" spans="1:5" x14ac:dyDescent="0.25">
      <c r="A810" s="15" t="s">
        <v>8219</v>
      </c>
      <c r="B810">
        <v>38</v>
      </c>
      <c r="D810" s="14" t="s">
        <v>8221</v>
      </c>
      <c r="E810">
        <v>4</v>
      </c>
    </row>
    <row r="811" spans="1:5" x14ac:dyDescent="0.25">
      <c r="A811" s="15" t="s">
        <v>8219</v>
      </c>
      <c r="B811">
        <v>96</v>
      </c>
      <c r="D811" s="14" t="s">
        <v>8221</v>
      </c>
      <c r="E811">
        <v>99</v>
      </c>
    </row>
    <row r="812" spans="1:5" x14ac:dyDescent="0.25">
      <c r="A812" s="15" t="s">
        <v>8219</v>
      </c>
      <c r="B812">
        <v>48</v>
      </c>
      <c r="D812" s="14" t="s">
        <v>8221</v>
      </c>
      <c r="E812">
        <v>4</v>
      </c>
    </row>
    <row r="813" spans="1:5" x14ac:dyDescent="0.25">
      <c r="A813" s="15" t="s">
        <v>8219</v>
      </c>
      <c r="B813">
        <v>33</v>
      </c>
      <c r="D813" s="14" t="s">
        <v>8221</v>
      </c>
      <c r="E813">
        <v>4</v>
      </c>
    </row>
    <row r="814" spans="1:5" x14ac:dyDescent="0.25">
      <c r="A814" s="15" t="s">
        <v>8219</v>
      </c>
      <c r="B814">
        <v>226</v>
      </c>
      <c r="D814" s="14" t="s">
        <v>8221</v>
      </c>
      <c r="E814">
        <v>38</v>
      </c>
    </row>
    <row r="815" spans="1:5" x14ac:dyDescent="0.25">
      <c r="A815" s="15" t="s">
        <v>8219</v>
      </c>
      <c r="B815">
        <v>14</v>
      </c>
      <c r="D815" s="14" t="s">
        <v>8221</v>
      </c>
      <c r="E815">
        <v>285</v>
      </c>
    </row>
    <row r="816" spans="1:5" x14ac:dyDescent="0.25">
      <c r="A816" s="15" t="s">
        <v>8219</v>
      </c>
      <c r="B816">
        <v>20</v>
      </c>
      <c r="D816" s="14" t="s">
        <v>8221</v>
      </c>
      <c r="E816">
        <v>1</v>
      </c>
    </row>
    <row r="817" spans="1:5" x14ac:dyDescent="0.25">
      <c r="A817" s="15" t="s">
        <v>8219</v>
      </c>
      <c r="B817">
        <v>25</v>
      </c>
      <c r="D817" s="14" t="s">
        <v>8221</v>
      </c>
      <c r="E817">
        <v>42</v>
      </c>
    </row>
    <row r="818" spans="1:5" x14ac:dyDescent="0.25">
      <c r="A818" s="15" t="s">
        <v>8219</v>
      </c>
      <c r="B818">
        <v>90</v>
      </c>
      <c r="D818" s="14" t="s">
        <v>8221</v>
      </c>
      <c r="E818">
        <v>26</v>
      </c>
    </row>
    <row r="819" spans="1:5" x14ac:dyDescent="0.25">
      <c r="A819" s="15" t="s">
        <v>8219</v>
      </c>
      <c r="B819">
        <v>11</v>
      </c>
      <c r="D819" s="14" t="s">
        <v>8221</v>
      </c>
      <c r="E819">
        <v>2</v>
      </c>
    </row>
    <row r="820" spans="1:5" x14ac:dyDescent="0.25">
      <c r="A820" s="15" t="s">
        <v>8219</v>
      </c>
      <c r="B820">
        <v>55</v>
      </c>
      <c r="D820" s="14" t="s">
        <v>8221</v>
      </c>
      <c r="E820">
        <v>4</v>
      </c>
    </row>
    <row r="821" spans="1:5" x14ac:dyDescent="0.25">
      <c r="A821" s="15" t="s">
        <v>8219</v>
      </c>
      <c r="B821">
        <v>30</v>
      </c>
      <c r="D821" s="14" t="s">
        <v>8221</v>
      </c>
      <c r="E821">
        <v>6</v>
      </c>
    </row>
    <row r="822" spans="1:5" x14ac:dyDescent="0.25">
      <c r="A822" s="15" t="s">
        <v>8219</v>
      </c>
      <c r="B822">
        <v>28</v>
      </c>
      <c r="D822" s="14" t="s">
        <v>8221</v>
      </c>
      <c r="E822">
        <v>70</v>
      </c>
    </row>
    <row r="823" spans="1:5" x14ac:dyDescent="0.25">
      <c r="A823" s="15" t="s">
        <v>8219</v>
      </c>
      <c r="B823">
        <v>45</v>
      </c>
      <c r="D823" s="14" t="s">
        <v>8221</v>
      </c>
      <c r="E823">
        <v>9</v>
      </c>
    </row>
    <row r="824" spans="1:5" x14ac:dyDescent="0.25">
      <c r="A824" s="15" t="s">
        <v>8219</v>
      </c>
      <c r="B824">
        <v>13</v>
      </c>
      <c r="D824" s="14" t="s">
        <v>8221</v>
      </c>
      <c r="E824">
        <v>8</v>
      </c>
    </row>
    <row r="825" spans="1:5" x14ac:dyDescent="0.25">
      <c r="A825" s="15" t="s">
        <v>8219</v>
      </c>
      <c r="B825">
        <v>40</v>
      </c>
      <c r="D825" s="14" t="s">
        <v>8221</v>
      </c>
      <c r="E825">
        <v>105</v>
      </c>
    </row>
    <row r="826" spans="1:5" x14ac:dyDescent="0.25">
      <c r="A826" s="15" t="s">
        <v>8219</v>
      </c>
      <c r="B826">
        <v>21</v>
      </c>
      <c r="D826" s="14" t="s">
        <v>8221</v>
      </c>
      <c r="E826">
        <v>12</v>
      </c>
    </row>
    <row r="827" spans="1:5" x14ac:dyDescent="0.25">
      <c r="A827" s="15" t="s">
        <v>8219</v>
      </c>
      <c r="B827">
        <v>134</v>
      </c>
      <c r="D827" s="14" t="s">
        <v>8221</v>
      </c>
      <c r="E827">
        <v>0</v>
      </c>
    </row>
    <row r="828" spans="1:5" x14ac:dyDescent="0.25">
      <c r="A828" s="15" t="s">
        <v>8219</v>
      </c>
      <c r="B828">
        <v>20</v>
      </c>
      <c r="D828" s="14" t="s">
        <v>8221</v>
      </c>
      <c r="E828">
        <v>16</v>
      </c>
    </row>
    <row r="829" spans="1:5" x14ac:dyDescent="0.25">
      <c r="A829" s="15" t="s">
        <v>8219</v>
      </c>
      <c r="B829">
        <v>19</v>
      </c>
      <c r="D829" s="14" t="s">
        <v>8221</v>
      </c>
      <c r="E829">
        <v>7</v>
      </c>
    </row>
    <row r="830" spans="1:5" x14ac:dyDescent="0.25">
      <c r="A830" s="15" t="s">
        <v>8219</v>
      </c>
      <c r="B830">
        <v>209</v>
      </c>
      <c r="D830" s="14" t="s">
        <v>8221</v>
      </c>
      <c r="E830">
        <v>4</v>
      </c>
    </row>
    <row r="831" spans="1:5" x14ac:dyDescent="0.25">
      <c r="A831" s="15" t="s">
        <v>8219</v>
      </c>
      <c r="B831">
        <v>38</v>
      </c>
      <c r="D831" s="14" t="s">
        <v>8221</v>
      </c>
      <c r="E831">
        <v>1</v>
      </c>
    </row>
    <row r="832" spans="1:5" x14ac:dyDescent="0.25">
      <c r="A832" s="15" t="s">
        <v>8219</v>
      </c>
      <c r="B832">
        <v>24</v>
      </c>
      <c r="D832" s="14" t="s">
        <v>8221</v>
      </c>
      <c r="E832">
        <v>28</v>
      </c>
    </row>
    <row r="833" spans="1:5" x14ac:dyDescent="0.25">
      <c r="A833" s="15" t="s">
        <v>8219</v>
      </c>
      <c r="B833">
        <v>8</v>
      </c>
      <c r="D833" s="14" t="s">
        <v>8221</v>
      </c>
      <c r="E833">
        <v>1</v>
      </c>
    </row>
    <row r="834" spans="1:5" x14ac:dyDescent="0.25">
      <c r="A834" s="15" t="s">
        <v>8219</v>
      </c>
      <c r="B834">
        <v>179</v>
      </c>
      <c r="D834" s="14" t="s">
        <v>8221</v>
      </c>
      <c r="E834">
        <v>1</v>
      </c>
    </row>
    <row r="835" spans="1:5" x14ac:dyDescent="0.25">
      <c r="A835" s="15" t="s">
        <v>8219</v>
      </c>
      <c r="B835">
        <v>26</v>
      </c>
      <c r="D835" s="14" t="s">
        <v>8221</v>
      </c>
      <c r="E835">
        <v>5</v>
      </c>
    </row>
    <row r="836" spans="1:5" x14ac:dyDescent="0.25">
      <c r="A836" s="15" t="s">
        <v>8219</v>
      </c>
      <c r="B836">
        <v>131</v>
      </c>
      <c r="D836" s="14" t="s">
        <v>8221</v>
      </c>
      <c r="E836">
        <v>3</v>
      </c>
    </row>
    <row r="837" spans="1:5" x14ac:dyDescent="0.25">
      <c r="A837" s="15" t="s">
        <v>8219</v>
      </c>
      <c r="B837">
        <v>14</v>
      </c>
      <c r="D837" s="14" t="s">
        <v>8221</v>
      </c>
      <c r="E837">
        <v>2</v>
      </c>
    </row>
    <row r="838" spans="1:5" x14ac:dyDescent="0.25">
      <c r="A838" s="15" t="s">
        <v>8219</v>
      </c>
      <c r="B838">
        <v>174</v>
      </c>
      <c r="D838" s="14" t="s">
        <v>8221</v>
      </c>
      <c r="E838">
        <v>0</v>
      </c>
    </row>
    <row r="839" spans="1:5" x14ac:dyDescent="0.25">
      <c r="A839" s="15" t="s">
        <v>8219</v>
      </c>
      <c r="B839">
        <v>191</v>
      </c>
      <c r="D839" s="14" t="s">
        <v>8221</v>
      </c>
      <c r="E839">
        <v>0</v>
      </c>
    </row>
    <row r="840" spans="1:5" x14ac:dyDescent="0.25">
      <c r="A840" s="15" t="s">
        <v>8219</v>
      </c>
      <c r="B840">
        <v>38</v>
      </c>
      <c r="D840" s="14" t="s">
        <v>8221</v>
      </c>
      <c r="E840">
        <v>3</v>
      </c>
    </row>
    <row r="841" spans="1:5" x14ac:dyDescent="0.25">
      <c r="A841" s="15" t="s">
        <v>8219</v>
      </c>
      <c r="B841">
        <v>22</v>
      </c>
      <c r="D841" s="14" t="s">
        <v>8221</v>
      </c>
      <c r="E841">
        <v>0</v>
      </c>
    </row>
    <row r="842" spans="1:5" x14ac:dyDescent="0.25">
      <c r="A842" s="15" t="s">
        <v>8219</v>
      </c>
      <c r="B842">
        <v>149</v>
      </c>
      <c r="D842" s="14" t="s">
        <v>8221</v>
      </c>
      <c r="E842">
        <v>0</v>
      </c>
    </row>
    <row r="843" spans="1:5" x14ac:dyDescent="0.25">
      <c r="A843" s="15" t="s">
        <v>8219</v>
      </c>
      <c r="B843">
        <v>56</v>
      </c>
      <c r="D843" s="14" t="s">
        <v>8221</v>
      </c>
      <c r="E843">
        <v>3</v>
      </c>
    </row>
    <row r="844" spans="1:5" x14ac:dyDescent="0.25">
      <c r="A844" s="15" t="s">
        <v>8219</v>
      </c>
      <c r="B844">
        <v>19</v>
      </c>
      <c r="D844" s="14" t="s">
        <v>8221</v>
      </c>
      <c r="E844">
        <v>7</v>
      </c>
    </row>
    <row r="845" spans="1:5" x14ac:dyDescent="0.25">
      <c r="A845" s="15" t="s">
        <v>8219</v>
      </c>
      <c r="B845">
        <v>70</v>
      </c>
      <c r="D845" s="14" t="s">
        <v>8221</v>
      </c>
      <c r="E845">
        <v>25</v>
      </c>
    </row>
    <row r="846" spans="1:5" x14ac:dyDescent="0.25">
      <c r="A846" s="15" t="s">
        <v>8219</v>
      </c>
      <c r="B846">
        <v>81</v>
      </c>
      <c r="D846" s="14" t="s">
        <v>8221</v>
      </c>
      <c r="E846">
        <v>10</v>
      </c>
    </row>
    <row r="847" spans="1:5" x14ac:dyDescent="0.25">
      <c r="A847" s="15" t="s">
        <v>8219</v>
      </c>
      <c r="B847">
        <v>32</v>
      </c>
      <c r="D847" s="14" t="s">
        <v>8221</v>
      </c>
      <c r="E847">
        <v>3</v>
      </c>
    </row>
    <row r="848" spans="1:5" x14ac:dyDescent="0.25">
      <c r="A848" s="15" t="s">
        <v>8219</v>
      </c>
      <c r="B848">
        <v>26</v>
      </c>
      <c r="D848" s="14" t="s">
        <v>8221</v>
      </c>
      <c r="E848">
        <v>5</v>
      </c>
    </row>
    <row r="849" spans="1:5" x14ac:dyDescent="0.25">
      <c r="A849" s="15" t="s">
        <v>8219</v>
      </c>
      <c r="B849">
        <v>105</v>
      </c>
      <c r="D849" s="14" t="s">
        <v>8221</v>
      </c>
      <c r="E849">
        <v>5</v>
      </c>
    </row>
    <row r="850" spans="1:5" x14ac:dyDescent="0.25">
      <c r="A850" s="15" t="s">
        <v>8219</v>
      </c>
      <c r="B850">
        <v>29</v>
      </c>
      <c r="D850" s="14" t="s">
        <v>8221</v>
      </c>
      <c r="E850">
        <v>27</v>
      </c>
    </row>
    <row r="851" spans="1:5" x14ac:dyDescent="0.25">
      <c r="A851" s="15" t="s">
        <v>8219</v>
      </c>
      <c r="B851">
        <v>8</v>
      </c>
      <c r="D851" s="14" t="s">
        <v>8221</v>
      </c>
      <c r="E851">
        <v>2</v>
      </c>
    </row>
    <row r="852" spans="1:5" x14ac:dyDescent="0.25">
      <c r="A852" s="15" t="s">
        <v>8219</v>
      </c>
      <c r="B852">
        <v>89</v>
      </c>
      <c r="D852" s="14" t="s">
        <v>8221</v>
      </c>
      <c r="E852">
        <v>236</v>
      </c>
    </row>
    <row r="853" spans="1:5" x14ac:dyDescent="0.25">
      <c r="A853" s="15" t="s">
        <v>8219</v>
      </c>
      <c r="B853">
        <v>44</v>
      </c>
      <c r="D853" s="14" t="s">
        <v>8221</v>
      </c>
      <c r="E853">
        <v>1</v>
      </c>
    </row>
    <row r="854" spans="1:5" x14ac:dyDescent="0.25">
      <c r="A854" s="15" t="s">
        <v>8219</v>
      </c>
      <c r="B854">
        <v>246</v>
      </c>
      <c r="D854" s="14" t="s">
        <v>8221</v>
      </c>
      <c r="E854">
        <v>12</v>
      </c>
    </row>
    <row r="855" spans="1:5" x14ac:dyDescent="0.25">
      <c r="A855" s="15" t="s">
        <v>8219</v>
      </c>
      <c r="B855">
        <v>120</v>
      </c>
      <c r="D855" s="14" t="s">
        <v>8221</v>
      </c>
      <c r="E855">
        <v>4</v>
      </c>
    </row>
    <row r="856" spans="1:5" x14ac:dyDescent="0.25">
      <c r="A856" s="15" t="s">
        <v>8219</v>
      </c>
      <c r="B856">
        <v>26</v>
      </c>
      <c r="D856" s="14" t="s">
        <v>8221</v>
      </c>
      <c r="E856">
        <v>3</v>
      </c>
    </row>
    <row r="857" spans="1:5" x14ac:dyDescent="0.25">
      <c r="A857" s="15" t="s">
        <v>8219</v>
      </c>
      <c r="B857">
        <v>45</v>
      </c>
      <c r="D857" s="14" t="s">
        <v>8221</v>
      </c>
      <c r="E857">
        <v>99</v>
      </c>
    </row>
    <row r="858" spans="1:5" x14ac:dyDescent="0.25">
      <c r="A858" s="15" t="s">
        <v>8219</v>
      </c>
      <c r="B858">
        <v>20</v>
      </c>
      <c r="D858" s="14" t="s">
        <v>8221</v>
      </c>
      <c r="E858">
        <v>3</v>
      </c>
    </row>
    <row r="859" spans="1:5" x14ac:dyDescent="0.25">
      <c r="A859" s="15" t="s">
        <v>8219</v>
      </c>
      <c r="B859">
        <v>47</v>
      </c>
      <c r="D859" s="14" t="s">
        <v>8221</v>
      </c>
      <c r="E859">
        <v>3</v>
      </c>
    </row>
    <row r="860" spans="1:5" x14ac:dyDescent="0.25">
      <c r="A860" s="15" t="s">
        <v>8219</v>
      </c>
      <c r="B860">
        <v>13</v>
      </c>
      <c r="D860" s="14" t="s">
        <v>8221</v>
      </c>
      <c r="E860">
        <v>22</v>
      </c>
    </row>
    <row r="861" spans="1:5" x14ac:dyDescent="0.25">
      <c r="A861" s="15" t="s">
        <v>8219</v>
      </c>
      <c r="B861">
        <v>183</v>
      </c>
      <c r="D861" s="14" t="s">
        <v>8221</v>
      </c>
      <c r="E861">
        <v>4</v>
      </c>
    </row>
    <row r="862" spans="1:5" x14ac:dyDescent="0.25">
      <c r="A862" s="15" t="s">
        <v>8219</v>
      </c>
      <c r="B862">
        <v>21</v>
      </c>
      <c r="D862" s="14" t="s">
        <v>8221</v>
      </c>
      <c r="E862">
        <v>534</v>
      </c>
    </row>
    <row r="863" spans="1:5" x14ac:dyDescent="0.25">
      <c r="A863" s="15" t="s">
        <v>8219</v>
      </c>
      <c r="B863">
        <v>42</v>
      </c>
      <c r="D863" s="14" t="s">
        <v>8221</v>
      </c>
      <c r="E863">
        <v>12</v>
      </c>
    </row>
    <row r="864" spans="1:5" x14ac:dyDescent="0.25">
      <c r="A864" s="15" t="s">
        <v>8219</v>
      </c>
      <c r="B864">
        <v>54</v>
      </c>
      <c r="D864" s="14" t="s">
        <v>8221</v>
      </c>
      <c r="E864">
        <v>56</v>
      </c>
    </row>
    <row r="865" spans="1:5" x14ac:dyDescent="0.25">
      <c r="A865" s="15" t="s">
        <v>8219</v>
      </c>
      <c r="B865">
        <v>38</v>
      </c>
      <c r="D865" s="14" t="s">
        <v>8221</v>
      </c>
      <c r="E865">
        <v>11</v>
      </c>
    </row>
    <row r="866" spans="1:5" x14ac:dyDescent="0.25">
      <c r="A866" s="15" t="s">
        <v>8219</v>
      </c>
      <c r="B866">
        <v>64</v>
      </c>
      <c r="D866" s="14" t="s">
        <v>8221</v>
      </c>
      <c r="E866">
        <v>0</v>
      </c>
    </row>
    <row r="867" spans="1:5" x14ac:dyDescent="0.25">
      <c r="A867" s="15" t="s">
        <v>8219</v>
      </c>
      <c r="B867">
        <v>13</v>
      </c>
      <c r="D867" s="14" t="s">
        <v>8221</v>
      </c>
      <c r="E867">
        <v>12</v>
      </c>
    </row>
    <row r="868" spans="1:5" x14ac:dyDescent="0.25">
      <c r="A868" s="15" t="s">
        <v>8219</v>
      </c>
      <c r="B868">
        <v>33</v>
      </c>
      <c r="D868" s="14" t="s">
        <v>8221</v>
      </c>
      <c r="E868">
        <v>5</v>
      </c>
    </row>
    <row r="869" spans="1:5" x14ac:dyDescent="0.25">
      <c r="A869" s="15" t="s">
        <v>8219</v>
      </c>
      <c r="B869">
        <v>52</v>
      </c>
      <c r="D869" s="14" t="s">
        <v>8221</v>
      </c>
      <c r="E869">
        <v>24</v>
      </c>
    </row>
    <row r="870" spans="1:5" x14ac:dyDescent="0.25">
      <c r="A870" s="15" t="s">
        <v>8219</v>
      </c>
      <c r="B870">
        <v>107</v>
      </c>
      <c r="D870" s="14" t="s">
        <v>8221</v>
      </c>
      <c r="E870">
        <v>89</v>
      </c>
    </row>
    <row r="871" spans="1:5" x14ac:dyDescent="0.25">
      <c r="A871" s="15" t="s">
        <v>8219</v>
      </c>
      <c r="B871">
        <v>11</v>
      </c>
      <c r="D871" s="14" t="s">
        <v>8221</v>
      </c>
      <c r="E871">
        <v>1</v>
      </c>
    </row>
    <row r="872" spans="1:5" x14ac:dyDescent="0.25">
      <c r="A872" s="15" t="s">
        <v>8219</v>
      </c>
      <c r="B872">
        <v>34</v>
      </c>
      <c r="D872" s="14" t="s">
        <v>8221</v>
      </c>
      <c r="E872">
        <v>55</v>
      </c>
    </row>
    <row r="873" spans="1:5" x14ac:dyDescent="0.25">
      <c r="A873" s="15" t="s">
        <v>8219</v>
      </c>
      <c r="B873">
        <v>75</v>
      </c>
      <c r="D873" s="14" t="s">
        <v>8221</v>
      </c>
      <c r="E873">
        <v>2</v>
      </c>
    </row>
    <row r="874" spans="1:5" x14ac:dyDescent="0.25">
      <c r="A874" s="15" t="s">
        <v>8219</v>
      </c>
      <c r="B874">
        <v>26</v>
      </c>
      <c r="D874" s="14" t="s">
        <v>8221</v>
      </c>
      <c r="E874">
        <v>0</v>
      </c>
    </row>
    <row r="875" spans="1:5" x14ac:dyDescent="0.25">
      <c r="A875" s="15" t="s">
        <v>8219</v>
      </c>
      <c r="B875">
        <v>50</v>
      </c>
      <c r="D875" s="14" t="s">
        <v>8221</v>
      </c>
      <c r="E875">
        <v>4</v>
      </c>
    </row>
    <row r="876" spans="1:5" x14ac:dyDescent="0.25">
      <c r="A876" s="15" t="s">
        <v>8219</v>
      </c>
      <c r="B876">
        <v>80</v>
      </c>
      <c r="D876" s="14" t="s">
        <v>8221</v>
      </c>
      <c r="E876">
        <v>6</v>
      </c>
    </row>
    <row r="877" spans="1:5" x14ac:dyDescent="0.25">
      <c r="A877" s="15" t="s">
        <v>8219</v>
      </c>
      <c r="B877">
        <v>110</v>
      </c>
      <c r="D877" s="14" t="s">
        <v>8221</v>
      </c>
      <c r="E877">
        <v>4</v>
      </c>
    </row>
    <row r="878" spans="1:5" x14ac:dyDescent="0.25">
      <c r="A878" s="15" t="s">
        <v>8219</v>
      </c>
      <c r="B878">
        <v>77</v>
      </c>
      <c r="D878" s="14" t="s">
        <v>8221</v>
      </c>
      <c r="E878">
        <v>4</v>
      </c>
    </row>
    <row r="879" spans="1:5" x14ac:dyDescent="0.25">
      <c r="A879" s="15" t="s">
        <v>8219</v>
      </c>
      <c r="B879">
        <v>50</v>
      </c>
      <c r="D879" s="14" t="s">
        <v>8221</v>
      </c>
      <c r="E879">
        <v>2</v>
      </c>
    </row>
    <row r="880" spans="1:5" x14ac:dyDescent="0.25">
      <c r="A880" s="15" t="s">
        <v>8219</v>
      </c>
      <c r="B880">
        <v>145</v>
      </c>
      <c r="D880" s="14" t="s">
        <v>8221</v>
      </c>
      <c r="E880">
        <v>5</v>
      </c>
    </row>
    <row r="881" spans="1:5" x14ac:dyDescent="0.25">
      <c r="A881" s="15" t="s">
        <v>8219</v>
      </c>
      <c r="B881">
        <v>29</v>
      </c>
      <c r="D881" s="14" t="s">
        <v>8221</v>
      </c>
      <c r="E881">
        <v>83</v>
      </c>
    </row>
    <row r="882" spans="1:5" x14ac:dyDescent="0.25">
      <c r="A882" s="15" t="s">
        <v>8219</v>
      </c>
      <c r="B882">
        <v>114</v>
      </c>
      <c r="D882" s="14" t="s">
        <v>8221</v>
      </c>
      <c r="E882">
        <v>57</v>
      </c>
    </row>
    <row r="883" spans="1:5" x14ac:dyDescent="0.25">
      <c r="A883" s="15" t="s">
        <v>8219</v>
      </c>
      <c r="B883">
        <v>96</v>
      </c>
      <c r="D883" s="14" t="s">
        <v>8221</v>
      </c>
      <c r="E883">
        <v>311</v>
      </c>
    </row>
    <row r="884" spans="1:5" x14ac:dyDescent="0.25">
      <c r="A884" s="15" t="s">
        <v>8219</v>
      </c>
      <c r="B884">
        <v>31</v>
      </c>
      <c r="D884" s="14" t="s">
        <v>8221</v>
      </c>
      <c r="E884">
        <v>2</v>
      </c>
    </row>
    <row r="885" spans="1:5" x14ac:dyDescent="0.25">
      <c r="A885" s="15" t="s">
        <v>8219</v>
      </c>
      <c r="B885">
        <v>4883</v>
      </c>
      <c r="D885" s="14" t="s">
        <v>8221</v>
      </c>
      <c r="E885">
        <v>16</v>
      </c>
    </row>
    <row r="886" spans="1:5" x14ac:dyDescent="0.25">
      <c r="A886" s="15" t="s">
        <v>8219</v>
      </c>
      <c r="B886">
        <v>95</v>
      </c>
      <c r="D886" s="14" t="s">
        <v>8221</v>
      </c>
      <c r="E886">
        <v>9</v>
      </c>
    </row>
    <row r="887" spans="1:5" x14ac:dyDescent="0.25">
      <c r="A887" s="15" t="s">
        <v>8219</v>
      </c>
      <c r="B887">
        <v>2478</v>
      </c>
      <c r="D887" s="14" t="s">
        <v>8221</v>
      </c>
      <c r="E887">
        <v>1</v>
      </c>
    </row>
    <row r="888" spans="1:5" x14ac:dyDescent="0.25">
      <c r="A888" s="15" t="s">
        <v>8219</v>
      </c>
      <c r="B888">
        <v>1789</v>
      </c>
      <c r="D888" s="14" t="s">
        <v>8221</v>
      </c>
      <c r="E888">
        <v>12</v>
      </c>
    </row>
    <row r="889" spans="1:5" x14ac:dyDescent="0.25">
      <c r="A889" s="15" t="s">
        <v>8219</v>
      </c>
      <c r="B889">
        <v>680</v>
      </c>
      <c r="D889" s="14" t="s">
        <v>8221</v>
      </c>
      <c r="E889">
        <v>0</v>
      </c>
    </row>
    <row r="890" spans="1:5" x14ac:dyDescent="0.25">
      <c r="A890" s="15" t="s">
        <v>8219</v>
      </c>
      <c r="B890">
        <v>70</v>
      </c>
      <c r="D890" s="14" t="s">
        <v>8221</v>
      </c>
      <c r="E890">
        <v>20</v>
      </c>
    </row>
    <row r="891" spans="1:5" x14ac:dyDescent="0.25">
      <c r="A891" s="15" t="s">
        <v>8219</v>
      </c>
      <c r="B891">
        <v>23</v>
      </c>
      <c r="D891" s="14" t="s">
        <v>8221</v>
      </c>
      <c r="E891">
        <v>16</v>
      </c>
    </row>
    <row r="892" spans="1:5" x14ac:dyDescent="0.25">
      <c r="A892" s="15" t="s">
        <v>8219</v>
      </c>
      <c r="B892">
        <v>4245</v>
      </c>
      <c r="D892" s="14" t="s">
        <v>8221</v>
      </c>
      <c r="E892">
        <v>33</v>
      </c>
    </row>
    <row r="893" spans="1:5" x14ac:dyDescent="0.25">
      <c r="A893" s="15" t="s">
        <v>8219</v>
      </c>
      <c r="B893">
        <v>943</v>
      </c>
      <c r="D893" s="14" t="s">
        <v>8221</v>
      </c>
      <c r="E893">
        <v>2</v>
      </c>
    </row>
    <row r="894" spans="1:5" x14ac:dyDescent="0.25">
      <c r="A894" s="15" t="s">
        <v>8219</v>
      </c>
      <c r="B894">
        <v>1876</v>
      </c>
      <c r="D894" s="14" t="s">
        <v>8221</v>
      </c>
      <c r="E894">
        <v>6</v>
      </c>
    </row>
    <row r="895" spans="1:5" x14ac:dyDescent="0.25">
      <c r="A895" s="15" t="s">
        <v>8219</v>
      </c>
      <c r="B895">
        <v>834</v>
      </c>
      <c r="D895" s="14" t="s">
        <v>8221</v>
      </c>
      <c r="E895">
        <v>0</v>
      </c>
    </row>
    <row r="896" spans="1:5" x14ac:dyDescent="0.25">
      <c r="A896" s="15" t="s">
        <v>8219</v>
      </c>
      <c r="B896">
        <v>682</v>
      </c>
      <c r="D896" s="14" t="s">
        <v>8221</v>
      </c>
      <c r="E896">
        <v>3</v>
      </c>
    </row>
    <row r="897" spans="1:5" x14ac:dyDescent="0.25">
      <c r="A897" s="15" t="s">
        <v>8219</v>
      </c>
      <c r="B897">
        <v>147</v>
      </c>
      <c r="D897" s="14" t="s">
        <v>8221</v>
      </c>
      <c r="E897">
        <v>0</v>
      </c>
    </row>
    <row r="898" spans="1:5" x14ac:dyDescent="0.25">
      <c r="A898" s="15" t="s">
        <v>8219</v>
      </c>
      <c r="B898">
        <v>415</v>
      </c>
      <c r="D898" s="14" t="s">
        <v>8221</v>
      </c>
      <c r="E898">
        <v>3</v>
      </c>
    </row>
    <row r="899" spans="1:5" x14ac:dyDescent="0.25">
      <c r="A899" s="15" t="s">
        <v>8219</v>
      </c>
      <c r="B899">
        <v>290</v>
      </c>
      <c r="D899" s="14" t="s">
        <v>8221</v>
      </c>
      <c r="E899">
        <v>13</v>
      </c>
    </row>
    <row r="900" spans="1:5" x14ac:dyDescent="0.25">
      <c r="A900" s="15" t="s">
        <v>8219</v>
      </c>
      <c r="B900">
        <v>365</v>
      </c>
      <c r="D900" s="14" t="s">
        <v>8221</v>
      </c>
      <c r="E900">
        <v>6</v>
      </c>
    </row>
    <row r="901" spans="1:5" x14ac:dyDescent="0.25">
      <c r="A901" s="15" t="s">
        <v>8219</v>
      </c>
      <c r="B901">
        <v>660</v>
      </c>
      <c r="D901" s="14" t="s">
        <v>8221</v>
      </c>
      <c r="E901">
        <v>1</v>
      </c>
    </row>
    <row r="902" spans="1:5" x14ac:dyDescent="0.25">
      <c r="A902" s="15" t="s">
        <v>8219</v>
      </c>
      <c r="B902">
        <v>1356</v>
      </c>
      <c r="D902" s="14" t="s">
        <v>8221</v>
      </c>
      <c r="E902">
        <v>0</v>
      </c>
    </row>
    <row r="903" spans="1:5" x14ac:dyDescent="0.25">
      <c r="A903" s="15" t="s">
        <v>8219</v>
      </c>
      <c r="B903">
        <v>424</v>
      </c>
      <c r="D903" s="14" t="s">
        <v>8221</v>
      </c>
      <c r="E903">
        <v>5</v>
      </c>
    </row>
    <row r="904" spans="1:5" x14ac:dyDescent="0.25">
      <c r="A904" s="15" t="s">
        <v>8219</v>
      </c>
      <c r="B904">
        <v>33</v>
      </c>
      <c r="D904" s="14" t="s">
        <v>8221</v>
      </c>
      <c r="E904">
        <v>0</v>
      </c>
    </row>
    <row r="905" spans="1:5" x14ac:dyDescent="0.25">
      <c r="A905" s="15" t="s">
        <v>8219</v>
      </c>
      <c r="B905">
        <v>1633</v>
      </c>
      <c r="D905" s="14" t="s">
        <v>8221</v>
      </c>
      <c r="E905">
        <v>36</v>
      </c>
    </row>
    <row r="906" spans="1:5" x14ac:dyDescent="0.25">
      <c r="A906" s="15" t="s">
        <v>8219</v>
      </c>
      <c r="B906">
        <v>306</v>
      </c>
      <c r="D906" s="14" t="s">
        <v>8221</v>
      </c>
      <c r="E906">
        <v>1</v>
      </c>
    </row>
    <row r="907" spans="1:5" x14ac:dyDescent="0.25">
      <c r="A907" s="15" t="s">
        <v>8219</v>
      </c>
      <c r="B907">
        <v>205</v>
      </c>
      <c r="D907" s="14" t="s">
        <v>8221</v>
      </c>
      <c r="E907">
        <v>1</v>
      </c>
    </row>
    <row r="908" spans="1:5" x14ac:dyDescent="0.25">
      <c r="A908" s="15" t="s">
        <v>8219</v>
      </c>
      <c r="B908">
        <v>1281</v>
      </c>
      <c r="D908" s="14" t="s">
        <v>8221</v>
      </c>
      <c r="E908">
        <v>1</v>
      </c>
    </row>
    <row r="909" spans="1:5" x14ac:dyDescent="0.25">
      <c r="A909" s="15" t="s">
        <v>8219</v>
      </c>
      <c r="B909">
        <v>103</v>
      </c>
      <c r="D909" s="14" t="s">
        <v>8221</v>
      </c>
      <c r="E909">
        <v>9</v>
      </c>
    </row>
    <row r="910" spans="1:5" x14ac:dyDescent="0.25">
      <c r="A910" s="15" t="s">
        <v>8219</v>
      </c>
      <c r="B910">
        <v>1513</v>
      </c>
      <c r="D910" s="14" t="s">
        <v>8221</v>
      </c>
      <c r="E910">
        <v>1</v>
      </c>
    </row>
    <row r="911" spans="1:5" x14ac:dyDescent="0.25">
      <c r="A911" s="15" t="s">
        <v>8219</v>
      </c>
      <c r="B911">
        <v>405</v>
      </c>
      <c r="D911" s="14" t="s">
        <v>8221</v>
      </c>
      <c r="E911">
        <v>0</v>
      </c>
    </row>
    <row r="912" spans="1:5" x14ac:dyDescent="0.25">
      <c r="A912" s="15" t="s">
        <v>8219</v>
      </c>
      <c r="B912">
        <v>510</v>
      </c>
      <c r="D912" s="14" t="s">
        <v>8221</v>
      </c>
      <c r="E912">
        <v>1</v>
      </c>
    </row>
    <row r="913" spans="1:5" x14ac:dyDescent="0.25">
      <c r="A913" s="15" t="s">
        <v>8219</v>
      </c>
      <c r="B913">
        <v>1887</v>
      </c>
      <c r="D913" s="14" t="s">
        <v>8221</v>
      </c>
      <c r="E913">
        <v>1</v>
      </c>
    </row>
    <row r="914" spans="1:5" x14ac:dyDescent="0.25">
      <c r="A914" s="15" t="s">
        <v>8219</v>
      </c>
      <c r="B914">
        <v>701</v>
      </c>
      <c r="D914" s="14" t="s">
        <v>8221</v>
      </c>
      <c r="E914">
        <v>4</v>
      </c>
    </row>
    <row r="915" spans="1:5" x14ac:dyDescent="0.25">
      <c r="A915" s="15" t="s">
        <v>8219</v>
      </c>
      <c r="B915">
        <v>3863</v>
      </c>
      <c r="D915" s="14" t="s">
        <v>8221</v>
      </c>
      <c r="E915">
        <v>2</v>
      </c>
    </row>
    <row r="916" spans="1:5" x14ac:dyDescent="0.25">
      <c r="A916" s="15" t="s">
        <v>8219</v>
      </c>
      <c r="B916">
        <v>238</v>
      </c>
      <c r="D916" s="14" t="s">
        <v>8221</v>
      </c>
      <c r="E916">
        <v>2</v>
      </c>
    </row>
    <row r="917" spans="1:5" x14ac:dyDescent="0.25">
      <c r="A917" s="15" t="s">
        <v>8219</v>
      </c>
      <c r="B917">
        <v>2051</v>
      </c>
      <c r="D917" s="14" t="s">
        <v>8221</v>
      </c>
      <c r="E917">
        <v>2</v>
      </c>
    </row>
    <row r="918" spans="1:5" x14ac:dyDescent="0.25">
      <c r="A918" s="15" t="s">
        <v>8219</v>
      </c>
      <c r="B918">
        <v>402</v>
      </c>
      <c r="D918" s="14" t="s">
        <v>8221</v>
      </c>
      <c r="E918">
        <v>0</v>
      </c>
    </row>
    <row r="919" spans="1:5" x14ac:dyDescent="0.25">
      <c r="A919" s="15" t="s">
        <v>8219</v>
      </c>
      <c r="B919">
        <v>253</v>
      </c>
      <c r="D919" s="14" t="s">
        <v>8221</v>
      </c>
      <c r="E919">
        <v>2</v>
      </c>
    </row>
    <row r="920" spans="1:5" x14ac:dyDescent="0.25">
      <c r="A920" s="15" t="s">
        <v>8219</v>
      </c>
      <c r="B920">
        <v>473</v>
      </c>
      <c r="D920" s="14" t="s">
        <v>8221</v>
      </c>
      <c r="E920">
        <v>4</v>
      </c>
    </row>
    <row r="921" spans="1:5" x14ac:dyDescent="0.25">
      <c r="A921" s="15" t="s">
        <v>8219</v>
      </c>
      <c r="B921">
        <v>821</v>
      </c>
      <c r="D921" s="14" t="s">
        <v>8221</v>
      </c>
      <c r="E921">
        <v>2</v>
      </c>
    </row>
    <row r="922" spans="1:5" x14ac:dyDescent="0.25">
      <c r="A922" s="15" t="s">
        <v>8219</v>
      </c>
      <c r="B922">
        <v>388</v>
      </c>
      <c r="D922" s="14" t="s">
        <v>8221</v>
      </c>
      <c r="E922">
        <v>0</v>
      </c>
    </row>
    <row r="923" spans="1:5" x14ac:dyDescent="0.25">
      <c r="A923" s="15" t="s">
        <v>8219</v>
      </c>
      <c r="B923">
        <v>813</v>
      </c>
      <c r="D923" s="14" t="s">
        <v>8221</v>
      </c>
      <c r="E923">
        <v>1</v>
      </c>
    </row>
    <row r="924" spans="1:5" x14ac:dyDescent="0.25">
      <c r="A924" s="15" t="s">
        <v>8219</v>
      </c>
      <c r="B924">
        <v>1945</v>
      </c>
      <c r="D924" s="14" t="s">
        <v>8221</v>
      </c>
      <c r="E924">
        <v>0</v>
      </c>
    </row>
    <row r="925" spans="1:5" x14ac:dyDescent="0.25">
      <c r="A925" s="15" t="s">
        <v>8219</v>
      </c>
      <c r="B925">
        <v>1637</v>
      </c>
      <c r="D925" s="14" t="s">
        <v>8221</v>
      </c>
      <c r="E925">
        <v>2</v>
      </c>
    </row>
    <row r="926" spans="1:5" x14ac:dyDescent="0.25">
      <c r="A926" s="15" t="s">
        <v>8219</v>
      </c>
      <c r="B926">
        <v>1375</v>
      </c>
      <c r="D926" s="14" t="s">
        <v>8221</v>
      </c>
      <c r="E926">
        <v>7</v>
      </c>
    </row>
    <row r="927" spans="1:5" x14ac:dyDescent="0.25">
      <c r="A927" s="15" t="s">
        <v>8219</v>
      </c>
      <c r="B927">
        <v>17</v>
      </c>
      <c r="D927" s="14" t="s">
        <v>8221</v>
      </c>
      <c r="E927">
        <v>5</v>
      </c>
    </row>
    <row r="928" spans="1:5" x14ac:dyDescent="0.25">
      <c r="A928" s="15" t="s">
        <v>8219</v>
      </c>
      <c r="B928">
        <v>354</v>
      </c>
      <c r="D928" s="14" t="s">
        <v>8221</v>
      </c>
      <c r="E928">
        <v>0</v>
      </c>
    </row>
    <row r="929" spans="1:5" x14ac:dyDescent="0.25">
      <c r="A929" s="15" t="s">
        <v>8219</v>
      </c>
      <c r="B929">
        <v>191</v>
      </c>
      <c r="D929" s="14" t="s">
        <v>8221</v>
      </c>
      <c r="E929">
        <v>0</v>
      </c>
    </row>
    <row r="930" spans="1:5" x14ac:dyDescent="0.25">
      <c r="A930" s="15" t="s">
        <v>8219</v>
      </c>
      <c r="B930">
        <v>303</v>
      </c>
      <c r="D930" s="14" t="s">
        <v>8221</v>
      </c>
      <c r="E930">
        <v>0</v>
      </c>
    </row>
    <row r="931" spans="1:5" x14ac:dyDescent="0.25">
      <c r="A931" s="15" t="s">
        <v>8219</v>
      </c>
      <c r="B931">
        <v>137</v>
      </c>
      <c r="D931" s="14" t="s">
        <v>8221</v>
      </c>
      <c r="E931">
        <v>2</v>
      </c>
    </row>
    <row r="932" spans="1:5" x14ac:dyDescent="0.25">
      <c r="A932" s="15" t="s">
        <v>8219</v>
      </c>
      <c r="B932">
        <v>41</v>
      </c>
      <c r="D932" s="14" t="s">
        <v>8221</v>
      </c>
      <c r="E932">
        <v>0</v>
      </c>
    </row>
    <row r="933" spans="1:5" x14ac:dyDescent="0.25">
      <c r="A933" s="15" t="s">
        <v>8219</v>
      </c>
      <c r="B933">
        <v>398</v>
      </c>
      <c r="D933" s="14" t="s">
        <v>8221</v>
      </c>
      <c r="E933">
        <v>0</v>
      </c>
    </row>
    <row r="934" spans="1:5" x14ac:dyDescent="0.25">
      <c r="A934" s="15" t="s">
        <v>8219</v>
      </c>
      <c r="B934">
        <v>1737</v>
      </c>
      <c r="D934" s="14" t="s">
        <v>8221</v>
      </c>
      <c r="E934">
        <v>28</v>
      </c>
    </row>
    <row r="935" spans="1:5" x14ac:dyDescent="0.25">
      <c r="A935" s="15" t="s">
        <v>8219</v>
      </c>
      <c r="B935">
        <v>971</v>
      </c>
      <c r="D935" s="14" t="s">
        <v>8221</v>
      </c>
      <c r="E935">
        <v>2</v>
      </c>
    </row>
    <row r="936" spans="1:5" x14ac:dyDescent="0.25">
      <c r="A936" s="15" t="s">
        <v>8219</v>
      </c>
      <c r="B936">
        <v>183</v>
      </c>
      <c r="D936" s="14" t="s">
        <v>8221</v>
      </c>
      <c r="E936">
        <v>0</v>
      </c>
    </row>
    <row r="937" spans="1:5" x14ac:dyDescent="0.25">
      <c r="A937" s="15" t="s">
        <v>8219</v>
      </c>
      <c r="B937">
        <v>4562</v>
      </c>
      <c r="D937" s="14" t="s">
        <v>8221</v>
      </c>
      <c r="E937">
        <v>0</v>
      </c>
    </row>
    <row r="938" spans="1:5" x14ac:dyDescent="0.25">
      <c r="A938" s="15" t="s">
        <v>8219</v>
      </c>
      <c r="B938">
        <v>26457</v>
      </c>
      <c r="D938" s="14" t="s">
        <v>8221</v>
      </c>
      <c r="E938">
        <v>0</v>
      </c>
    </row>
    <row r="939" spans="1:5" x14ac:dyDescent="0.25">
      <c r="A939" s="15" t="s">
        <v>8219</v>
      </c>
      <c r="B939">
        <v>162</v>
      </c>
      <c r="D939" s="14" t="s">
        <v>8221</v>
      </c>
      <c r="E939">
        <v>4</v>
      </c>
    </row>
    <row r="940" spans="1:5" x14ac:dyDescent="0.25">
      <c r="A940" s="15" t="s">
        <v>8219</v>
      </c>
      <c r="B940">
        <v>479</v>
      </c>
      <c r="D940" s="14" t="s">
        <v>8221</v>
      </c>
      <c r="E940">
        <v>12</v>
      </c>
    </row>
    <row r="941" spans="1:5" x14ac:dyDescent="0.25">
      <c r="A941" s="15" t="s">
        <v>8219</v>
      </c>
      <c r="B941">
        <v>426</v>
      </c>
      <c r="D941" s="14" t="s">
        <v>8221</v>
      </c>
      <c r="E941">
        <v>0</v>
      </c>
    </row>
    <row r="942" spans="1:5" x14ac:dyDescent="0.25">
      <c r="A942" s="15" t="s">
        <v>8219</v>
      </c>
      <c r="B942">
        <v>450</v>
      </c>
      <c r="D942" s="14" t="s">
        <v>8221</v>
      </c>
      <c r="E942">
        <v>33</v>
      </c>
    </row>
    <row r="943" spans="1:5" x14ac:dyDescent="0.25">
      <c r="A943" s="15" t="s">
        <v>8219</v>
      </c>
      <c r="B943">
        <v>1780</v>
      </c>
      <c r="D943" s="14" t="s">
        <v>8221</v>
      </c>
      <c r="E943">
        <v>0</v>
      </c>
    </row>
    <row r="944" spans="1:5" x14ac:dyDescent="0.25">
      <c r="A944" s="15" t="s">
        <v>8219</v>
      </c>
      <c r="B944">
        <v>122</v>
      </c>
      <c r="D944" s="14" t="s">
        <v>8221</v>
      </c>
      <c r="E944">
        <v>4</v>
      </c>
    </row>
    <row r="945" spans="1:5" x14ac:dyDescent="0.25">
      <c r="A945" s="15" t="s">
        <v>8219</v>
      </c>
      <c r="B945">
        <v>95</v>
      </c>
      <c r="D945" s="14" t="s">
        <v>8221</v>
      </c>
      <c r="E945">
        <v>0</v>
      </c>
    </row>
    <row r="946" spans="1:5" x14ac:dyDescent="0.25">
      <c r="A946" s="15" t="s">
        <v>8219</v>
      </c>
      <c r="B946">
        <v>325</v>
      </c>
      <c r="D946" s="14" t="s">
        <v>8221</v>
      </c>
      <c r="E946">
        <v>11</v>
      </c>
    </row>
    <row r="947" spans="1:5" x14ac:dyDescent="0.25">
      <c r="A947" s="15" t="s">
        <v>8219</v>
      </c>
      <c r="B947">
        <v>353</v>
      </c>
      <c r="D947" s="14" t="s">
        <v>8221</v>
      </c>
      <c r="E947">
        <v>1</v>
      </c>
    </row>
    <row r="948" spans="1:5" x14ac:dyDescent="0.25">
      <c r="A948" s="15" t="s">
        <v>8219</v>
      </c>
      <c r="B948">
        <v>105</v>
      </c>
      <c r="D948" s="14" t="s">
        <v>8221</v>
      </c>
      <c r="E948">
        <v>5</v>
      </c>
    </row>
    <row r="949" spans="1:5" x14ac:dyDescent="0.25">
      <c r="A949" s="15" t="s">
        <v>8219</v>
      </c>
      <c r="B949">
        <v>729</v>
      </c>
      <c r="D949" s="14" t="s">
        <v>8221</v>
      </c>
      <c r="E949">
        <v>0</v>
      </c>
    </row>
    <row r="950" spans="1:5" x14ac:dyDescent="0.25">
      <c r="A950" s="15" t="s">
        <v>8219</v>
      </c>
      <c r="B950">
        <v>454</v>
      </c>
      <c r="D950" s="14" t="s">
        <v>8221</v>
      </c>
      <c r="E950">
        <v>1</v>
      </c>
    </row>
    <row r="951" spans="1:5" x14ac:dyDescent="0.25">
      <c r="A951" s="15" t="s">
        <v>8219</v>
      </c>
      <c r="B951">
        <v>539</v>
      </c>
      <c r="D951" s="14" t="s">
        <v>8221</v>
      </c>
      <c r="E951">
        <v>1</v>
      </c>
    </row>
    <row r="952" spans="1:5" x14ac:dyDescent="0.25">
      <c r="A952" s="15" t="s">
        <v>8219</v>
      </c>
      <c r="B952">
        <v>79</v>
      </c>
      <c r="D952" s="14" t="s">
        <v>8221</v>
      </c>
      <c r="E952">
        <v>6</v>
      </c>
    </row>
    <row r="953" spans="1:5" x14ac:dyDescent="0.25">
      <c r="A953" s="15" t="s">
        <v>8219</v>
      </c>
      <c r="B953">
        <v>94</v>
      </c>
      <c r="D953" s="14" t="s">
        <v>8221</v>
      </c>
      <c r="E953">
        <v>8</v>
      </c>
    </row>
    <row r="954" spans="1:5" x14ac:dyDescent="0.25">
      <c r="A954" s="15" t="s">
        <v>8219</v>
      </c>
      <c r="B954">
        <v>625</v>
      </c>
      <c r="D954" s="14" t="s">
        <v>8221</v>
      </c>
      <c r="E954">
        <v>1</v>
      </c>
    </row>
    <row r="955" spans="1:5" x14ac:dyDescent="0.25">
      <c r="A955" s="15" t="s">
        <v>8219</v>
      </c>
      <c r="B955">
        <v>508</v>
      </c>
      <c r="D955" s="14" t="s">
        <v>8221</v>
      </c>
      <c r="E955">
        <v>0</v>
      </c>
    </row>
    <row r="956" spans="1:5" x14ac:dyDescent="0.25">
      <c r="A956" s="15" t="s">
        <v>8219</v>
      </c>
      <c r="B956">
        <v>531</v>
      </c>
      <c r="D956" s="14" t="s">
        <v>8221</v>
      </c>
      <c r="E956">
        <v>2</v>
      </c>
    </row>
    <row r="957" spans="1:5" x14ac:dyDescent="0.25">
      <c r="A957" s="15" t="s">
        <v>8219</v>
      </c>
      <c r="B957">
        <v>158</v>
      </c>
      <c r="D957" s="14" t="s">
        <v>8221</v>
      </c>
      <c r="E957">
        <v>1</v>
      </c>
    </row>
    <row r="958" spans="1:5" x14ac:dyDescent="0.25">
      <c r="A958" s="15" t="s">
        <v>8219</v>
      </c>
      <c r="B958">
        <v>508</v>
      </c>
      <c r="D958" s="14" t="s">
        <v>8221</v>
      </c>
      <c r="E958">
        <v>0</v>
      </c>
    </row>
    <row r="959" spans="1:5" x14ac:dyDescent="0.25">
      <c r="A959" s="15" t="s">
        <v>8219</v>
      </c>
      <c r="B959">
        <v>644</v>
      </c>
      <c r="D959" s="14" t="s">
        <v>8221</v>
      </c>
      <c r="E959">
        <v>1</v>
      </c>
    </row>
    <row r="960" spans="1:5" x14ac:dyDescent="0.25">
      <c r="A960" s="15" t="s">
        <v>8219</v>
      </c>
      <c r="B960">
        <v>848</v>
      </c>
      <c r="D960" s="14" t="s">
        <v>8221</v>
      </c>
      <c r="E960">
        <v>19</v>
      </c>
    </row>
    <row r="961" spans="1:5" x14ac:dyDescent="0.25">
      <c r="A961" s="15" t="s">
        <v>8219</v>
      </c>
      <c r="B961">
        <v>429</v>
      </c>
      <c r="D961" s="14" t="s">
        <v>8221</v>
      </c>
      <c r="E961">
        <v>27</v>
      </c>
    </row>
    <row r="962" spans="1:5" x14ac:dyDescent="0.25">
      <c r="A962" s="15" t="s">
        <v>8219</v>
      </c>
      <c r="B962">
        <v>204</v>
      </c>
      <c r="D962" s="14" t="s">
        <v>8221</v>
      </c>
      <c r="E962">
        <v>7</v>
      </c>
    </row>
    <row r="963" spans="1:5" x14ac:dyDescent="0.25">
      <c r="A963" s="15" t="s">
        <v>8219</v>
      </c>
      <c r="B963">
        <v>379</v>
      </c>
      <c r="D963" s="14" t="s">
        <v>8221</v>
      </c>
      <c r="E963">
        <v>14</v>
      </c>
    </row>
    <row r="964" spans="1:5" x14ac:dyDescent="0.25">
      <c r="A964" s="15" t="s">
        <v>8219</v>
      </c>
      <c r="B964">
        <v>271</v>
      </c>
      <c r="D964" s="14" t="s">
        <v>8221</v>
      </c>
      <c r="E964">
        <v>5</v>
      </c>
    </row>
    <row r="965" spans="1:5" x14ac:dyDescent="0.25">
      <c r="A965" s="15" t="s">
        <v>8219</v>
      </c>
      <c r="B965">
        <v>120</v>
      </c>
      <c r="D965" s="14" t="s">
        <v>8221</v>
      </c>
      <c r="E965">
        <v>30</v>
      </c>
    </row>
    <row r="966" spans="1:5" x14ac:dyDescent="0.25">
      <c r="A966" s="15" t="s">
        <v>8219</v>
      </c>
      <c r="B966">
        <v>140</v>
      </c>
      <c r="D966" s="14" t="s">
        <v>8221</v>
      </c>
      <c r="E966">
        <v>1</v>
      </c>
    </row>
    <row r="967" spans="1:5" x14ac:dyDescent="0.25">
      <c r="A967" s="15" t="s">
        <v>8219</v>
      </c>
      <c r="B967">
        <v>193</v>
      </c>
      <c r="D967" s="14" t="s">
        <v>8221</v>
      </c>
      <c r="E967">
        <v>0</v>
      </c>
    </row>
    <row r="968" spans="1:5" x14ac:dyDescent="0.25">
      <c r="A968" s="15" t="s">
        <v>8219</v>
      </c>
      <c r="B968">
        <v>180</v>
      </c>
      <c r="D968" s="14" t="s">
        <v>8221</v>
      </c>
      <c r="E968">
        <v>60</v>
      </c>
    </row>
    <row r="969" spans="1:5" x14ac:dyDescent="0.25">
      <c r="A969" s="15" t="s">
        <v>8219</v>
      </c>
      <c r="B969">
        <v>263</v>
      </c>
      <c r="D969" s="14" t="s">
        <v>8221</v>
      </c>
      <c r="E969">
        <v>84</v>
      </c>
    </row>
    <row r="970" spans="1:5" x14ac:dyDescent="0.25">
      <c r="A970" s="15" t="s">
        <v>8219</v>
      </c>
      <c r="B970">
        <v>217</v>
      </c>
      <c r="D970" s="14" t="s">
        <v>8221</v>
      </c>
      <c r="E970">
        <v>47</v>
      </c>
    </row>
    <row r="971" spans="1:5" x14ac:dyDescent="0.25">
      <c r="A971" s="15" t="s">
        <v>8219</v>
      </c>
      <c r="B971">
        <v>443</v>
      </c>
      <c r="D971" s="14" t="s">
        <v>8221</v>
      </c>
      <c r="E971">
        <v>66</v>
      </c>
    </row>
    <row r="972" spans="1:5" x14ac:dyDescent="0.25">
      <c r="A972" s="15" t="s">
        <v>8219</v>
      </c>
      <c r="B972">
        <v>1373</v>
      </c>
      <c r="D972" s="14" t="s">
        <v>8221</v>
      </c>
      <c r="E972">
        <v>171</v>
      </c>
    </row>
    <row r="973" spans="1:5" x14ac:dyDescent="0.25">
      <c r="A973" s="15" t="s">
        <v>8219</v>
      </c>
      <c r="B973">
        <v>742</v>
      </c>
      <c r="D973" s="14" t="s">
        <v>8221</v>
      </c>
      <c r="E973">
        <v>29</v>
      </c>
    </row>
    <row r="974" spans="1:5" x14ac:dyDescent="0.25">
      <c r="A974" s="15" t="s">
        <v>8219</v>
      </c>
      <c r="B974">
        <v>170</v>
      </c>
      <c r="D974" s="14" t="s">
        <v>8221</v>
      </c>
      <c r="E974">
        <v>9</v>
      </c>
    </row>
    <row r="975" spans="1:5" x14ac:dyDescent="0.25">
      <c r="A975" s="15" t="s">
        <v>8219</v>
      </c>
      <c r="B975">
        <v>242</v>
      </c>
      <c r="D975" s="14" t="s">
        <v>8221</v>
      </c>
      <c r="E975">
        <v>27</v>
      </c>
    </row>
    <row r="976" spans="1:5" x14ac:dyDescent="0.25">
      <c r="A976" s="15" t="s">
        <v>8219</v>
      </c>
      <c r="B976">
        <v>541</v>
      </c>
      <c r="D976" s="14" t="s">
        <v>8221</v>
      </c>
      <c r="E976">
        <v>2</v>
      </c>
    </row>
    <row r="977" spans="1:5" x14ac:dyDescent="0.25">
      <c r="A977" s="15" t="s">
        <v>8219</v>
      </c>
      <c r="B977">
        <v>121</v>
      </c>
      <c r="D977" s="14" t="s">
        <v>8221</v>
      </c>
      <c r="E977">
        <v>3</v>
      </c>
    </row>
    <row r="978" spans="1:5" x14ac:dyDescent="0.25">
      <c r="A978" s="15" t="s">
        <v>8219</v>
      </c>
      <c r="B978">
        <v>621</v>
      </c>
      <c r="D978" s="14" t="s">
        <v>8221</v>
      </c>
      <c r="E978">
        <v>4</v>
      </c>
    </row>
    <row r="979" spans="1:5" x14ac:dyDescent="0.25">
      <c r="A979" s="15" t="s">
        <v>8219</v>
      </c>
      <c r="B979">
        <v>101</v>
      </c>
      <c r="D979" s="14" t="s">
        <v>8221</v>
      </c>
      <c r="E979">
        <v>2</v>
      </c>
    </row>
    <row r="980" spans="1:5" x14ac:dyDescent="0.25">
      <c r="A980" s="15" t="s">
        <v>8219</v>
      </c>
      <c r="B980">
        <v>554</v>
      </c>
      <c r="D980" s="14" t="s">
        <v>8221</v>
      </c>
      <c r="E980">
        <v>20</v>
      </c>
    </row>
    <row r="981" spans="1:5" x14ac:dyDescent="0.25">
      <c r="A981" s="15" t="s">
        <v>8219</v>
      </c>
      <c r="B981">
        <v>666</v>
      </c>
      <c r="D981" s="14" t="s">
        <v>8221</v>
      </c>
      <c r="E981">
        <v>3</v>
      </c>
    </row>
    <row r="982" spans="1:5" x14ac:dyDescent="0.25">
      <c r="A982" s="15" t="s">
        <v>8219</v>
      </c>
      <c r="B982">
        <v>410</v>
      </c>
      <c r="D982" s="14" t="s">
        <v>8221</v>
      </c>
      <c r="E982">
        <v>4</v>
      </c>
    </row>
    <row r="983" spans="1:5" x14ac:dyDescent="0.25">
      <c r="A983" s="15" t="s">
        <v>8219</v>
      </c>
      <c r="B983">
        <v>375</v>
      </c>
      <c r="D983" s="14" t="s">
        <v>8221</v>
      </c>
      <c r="E983">
        <v>1</v>
      </c>
    </row>
    <row r="984" spans="1:5" x14ac:dyDescent="0.25">
      <c r="A984" s="15" t="s">
        <v>8219</v>
      </c>
      <c r="B984">
        <v>1364</v>
      </c>
      <c r="D984" s="14" t="s">
        <v>8221</v>
      </c>
      <c r="E984">
        <v>0</v>
      </c>
    </row>
    <row r="985" spans="1:5" x14ac:dyDescent="0.25">
      <c r="A985" s="15" t="s">
        <v>8219</v>
      </c>
      <c r="B985">
        <v>35</v>
      </c>
      <c r="D985" s="14" t="s">
        <v>8221</v>
      </c>
      <c r="E985">
        <v>0</v>
      </c>
    </row>
    <row r="986" spans="1:5" x14ac:dyDescent="0.25">
      <c r="A986" s="15" t="s">
        <v>8219</v>
      </c>
      <c r="B986">
        <v>203</v>
      </c>
      <c r="D986" s="14" t="s">
        <v>8221</v>
      </c>
      <c r="E986">
        <v>14</v>
      </c>
    </row>
    <row r="987" spans="1:5" x14ac:dyDescent="0.25">
      <c r="A987" s="15" t="s">
        <v>8219</v>
      </c>
      <c r="B987">
        <v>49</v>
      </c>
      <c r="D987" s="14" t="s">
        <v>8221</v>
      </c>
      <c r="E987">
        <v>1</v>
      </c>
    </row>
    <row r="988" spans="1:5" x14ac:dyDescent="0.25">
      <c r="A988" s="15" t="s">
        <v>8219</v>
      </c>
      <c r="B988">
        <v>5812</v>
      </c>
      <c r="D988" s="14" t="s">
        <v>8221</v>
      </c>
      <c r="E988">
        <v>118</v>
      </c>
    </row>
    <row r="989" spans="1:5" x14ac:dyDescent="0.25">
      <c r="A989" s="15" t="s">
        <v>8219</v>
      </c>
      <c r="B989">
        <v>1556</v>
      </c>
      <c r="D989" s="14" t="s">
        <v>8221</v>
      </c>
      <c r="E989">
        <v>2</v>
      </c>
    </row>
    <row r="990" spans="1:5" x14ac:dyDescent="0.25">
      <c r="A990" s="15" t="s">
        <v>8219</v>
      </c>
      <c r="B990">
        <v>65</v>
      </c>
      <c r="D990" s="14" t="s">
        <v>8221</v>
      </c>
      <c r="E990">
        <v>1</v>
      </c>
    </row>
    <row r="991" spans="1:5" x14ac:dyDescent="0.25">
      <c r="A991" s="15" t="s">
        <v>8219</v>
      </c>
      <c r="B991">
        <v>10</v>
      </c>
      <c r="D991" s="14" t="s">
        <v>8221</v>
      </c>
      <c r="E991">
        <v>3</v>
      </c>
    </row>
    <row r="992" spans="1:5" x14ac:dyDescent="0.25">
      <c r="A992" s="15" t="s">
        <v>8219</v>
      </c>
      <c r="B992">
        <v>76</v>
      </c>
      <c r="D992" s="14" t="s">
        <v>8221</v>
      </c>
      <c r="E992">
        <v>1</v>
      </c>
    </row>
    <row r="993" spans="1:5" x14ac:dyDescent="0.25">
      <c r="A993" s="15" t="s">
        <v>8219</v>
      </c>
      <c r="B993">
        <v>263</v>
      </c>
      <c r="D993" s="14" t="s">
        <v>8221</v>
      </c>
      <c r="E993">
        <v>3</v>
      </c>
    </row>
    <row r="994" spans="1:5" x14ac:dyDescent="0.25">
      <c r="A994" s="15" t="s">
        <v>8219</v>
      </c>
      <c r="B994">
        <v>1530</v>
      </c>
      <c r="D994" s="14" t="s">
        <v>8221</v>
      </c>
      <c r="E994">
        <v>38</v>
      </c>
    </row>
    <row r="995" spans="1:5" x14ac:dyDescent="0.25">
      <c r="A995" s="15" t="s">
        <v>8219</v>
      </c>
      <c r="B995">
        <v>278</v>
      </c>
      <c r="D995" s="14" t="s">
        <v>8221</v>
      </c>
      <c r="E995">
        <v>52</v>
      </c>
    </row>
    <row r="996" spans="1:5" x14ac:dyDescent="0.25">
      <c r="A996" s="15" t="s">
        <v>8219</v>
      </c>
      <c r="B996">
        <v>350</v>
      </c>
      <c r="D996" s="14" t="s">
        <v>8221</v>
      </c>
      <c r="E996">
        <v>2</v>
      </c>
    </row>
    <row r="997" spans="1:5" x14ac:dyDescent="0.25">
      <c r="A997" s="15" t="s">
        <v>8219</v>
      </c>
      <c r="B997">
        <v>470</v>
      </c>
      <c r="D997" s="14" t="s">
        <v>8221</v>
      </c>
      <c r="E997">
        <v>0</v>
      </c>
    </row>
    <row r="998" spans="1:5" x14ac:dyDescent="0.25">
      <c r="A998" s="15" t="s">
        <v>8219</v>
      </c>
      <c r="B998">
        <v>3</v>
      </c>
      <c r="D998" s="14" t="s">
        <v>8221</v>
      </c>
      <c r="E998">
        <v>4</v>
      </c>
    </row>
    <row r="999" spans="1:5" x14ac:dyDescent="0.25">
      <c r="A999" s="15" t="s">
        <v>8219</v>
      </c>
      <c r="B999">
        <v>8200</v>
      </c>
      <c r="D999" s="14" t="s">
        <v>8221</v>
      </c>
      <c r="E999">
        <v>4</v>
      </c>
    </row>
    <row r="1000" spans="1:5" x14ac:dyDescent="0.25">
      <c r="A1000" s="15" t="s">
        <v>8219</v>
      </c>
      <c r="B1000">
        <v>8359</v>
      </c>
      <c r="D1000" s="14" t="s">
        <v>8221</v>
      </c>
      <c r="E1000">
        <v>18</v>
      </c>
    </row>
    <row r="1001" spans="1:5" x14ac:dyDescent="0.25">
      <c r="A1001" s="15" t="s">
        <v>8219</v>
      </c>
      <c r="B1001">
        <v>188</v>
      </c>
      <c r="D1001" s="14" t="s">
        <v>8221</v>
      </c>
      <c r="E1001">
        <v>0</v>
      </c>
    </row>
    <row r="1002" spans="1:5" x14ac:dyDescent="0.25">
      <c r="A1002" s="15" t="s">
        <v>8219</v>
      </c>
      <c r="B1002">
        <v>48</v>
      </c>
      <c r="D1002" s="14" t="s">
        <v>8221</v>
      </c>
      <c r="E1002">
        <v>22</v>
      </c>
    </row>
    <row r="1003" spans="1:5" x14ac:dyDescent="0.25">
      <c r="A1003" s="15" t="s">
        <v>8219</v>
      </c>
      <c r="B1003">
        <v>607</v>
      </c>
      <c r="D1003" s="14" t="s">
        <v>8221</v>
      </c>
      <c r="E1003">
        <v>49</v>
      </c>
    </row>
    <row r="1004" spans="1:5" x14ac:dyDescent="0.25">
      <c r="A1004" s="15" t="s">
        <v>8219</v>
      </c>
      <c r="B1004">
        <v>50</v>
      </c>
      <c r="D1004" s="14" t="s">
        <v>8221</v>
      </c>
      <c r="E1004">
        <v>19</v>
      </c>
    </row>
    <row r="1005" spans="1:5" x14ac:dyDescent="0.25">
      <c r="A1005" s="15" t="s">
        <v>8219</v>
      </c>
      <c r="B1005">
        <v>55</v>
      </c>
      <c r="D1005" s="14" t="s">
        <v>8221</v>
      </c>
      <c r="E1005">
        <v>4</v>
      </c>
    </row>
    <row r="1006" spans="1:5" x14ac:dyDescent="0.25">
      <c r="A1006" s="15" t="s">
        <v>8219</v>
      </c>
      <c r="B1006">
        <v>38</v>
      </c>
      <c r="D1006" s="14" t="s">
        <v>8221</v>
      </c>
      <c r="E1006">
        <v>4</v>
      </c>
    </row>
    <row r="1007" spans="1:5" x14ac:dyDescent="0.25">
      <c r="A1007" s="15" t="s">
        <v>8219</v>
      </c>
      <c r="B1007">
        <v>25</v>
      </c>
      <c r="D1007" s="14" t="s">
        <v>8221</v>
      </c>
      <c r="E1007">
        <v>2</v>
      </c>
    </row>
    <row r="1008" spans="1:5" x14ac:dyDescent="0.25">
      <c r="A1008" s="15" t="s">
        <v>8219</v>
      </c>
      <c r="B1008">
        <v>46</v>
      </c>
      <c r="D1008" s="14" t="s">
        <v>8221</v>
      </c>
      <c r="E1008">
        <v>0</v>
      </c>
    </row>
    <row r="1009" spans="1:5" x14ac:dyDescent="0.25">
      <c r="A1009" s="15" t="s">
        <v>8219</v>
      </c>
      <c r="B1009">
        <v>83</v>
      </c>
      <c r="D1009" s="14" t="s">
        <v>8221</v>
      </c>
      <c r="E1009">
        <v>0</v>
      </c>
    </row>
    <row r="1010" spans="1:5" x14ac:dyDescent="0.25">
      <c r="A1010" s="15" t="s">
        <v>8219</v>
      </c>
      <c r="B1010">
        <v>35</v>
      </c>
      <c r="D1010" s="14" t="s">
        <v>8221</v>
      </c>
      <c r="E1010">
        <v>14</v>
      </c>
    </row>
    <row r="1011" spans="1:5" x14ac:dyDescent="0.25">
      <c r="A1011" s="15" t="s">
        <v>8219</v>
      </c>
      <c r="B1011">
        <v>25</v>
      </c>
      <c r="D1011" s="14" t="s">
        <v>8221</v>
      </c>
      <c r="E1011">
        <v>8</v>
      </c>
    </row>
    <row r="1012" spans="1:5" x14ac:dyDescent="0.25">
      <c r="A1012" s="15" t="s">
        <v>8219</v>
      </c>
      <c r="B1012">
        <v>75</v>
      </c>
      <c r="D1012" s="14" t="s">
        <v>8221</v>
      </c>
      <c r="E1012">
        <v>0</v>
      </c>
    </row>
    <row r="1013" spans="1:5" x14ac:dyDescent="0.25">
      <c r="A1013" s="15" t="s">
        <v>8219</v>
      </c>
      <c r="B1013">
        <v>62</v>
      </c>
      <c r="D1013" s="14" t="s">
        <v>8221</v>
      </c>
      <c r="E1013">
        <v>15</v>
      </c>
    </row>
    <row r="1014" spans="1:5" x14ac:dyDescent="0.25">
      <c r="A1014" s="15" t="s">
        <v>8219</v>
      </c>
      <c r="B1014">
        <v>160</v>
      </c>
      <c r="D1014" s="14" t="s">
        <v>8221</v>
      </c>
      <c r="E1014">
        <v>33</v>
      </c>
    </row>
    <row r="1015" spans="1:5" x14ac:dyDescent="0.25">
      <c r="A1015" s="15" t="s">
        <v>8219</v>
      </c>
      <c r="B1015">
        <v>246</v>
      </c>
      <c r="D1015" s="14" t="s">
        <v>8221</v>
      </c>
      <c r="E1015">
        <v>2</v>
      </c>
    </row>
    <row r="1016" spans="1:5" x14ac:dyDescent="0.25">
      <c r="A1016" s="15" t="s">
        <v>8219</v>
      </c>
      <c r="B1016">
        <v>55</v>
      </c>
      <c r="D1016" s="14" t="s">
        <v>8221</v>
      </c>
      <c r="E1016">
        <v>6</v>
      </c>
    </row>
    <row r="1017" spans="1:5" x14ac:dyDescent="0.25">
      <c r="A1017" s="15" t="s">
        <v>8219</v>
      </c>
      <c r="B1017">
        <v>23</v>
      </c>
      <c r="D1017" s="14" t="s">
        <v>8221</v>
      </c>
      <c r="E1017">
        <v>2</v>
      </c>
    </row>
    <row r="1018" spans="1:5" x14ac:dyDescent="0.25">
      <c r="A1018" s="15" t="s">
        <v>8219</v>
      </c>
      <c r="B1018">
        <v>72</v>
      </c>
      <c r="D1018" s="14" t="s">
        <v>8221</v>
      </c>
      <c r="E1018">
        <v>0</v>
      </c>
    </row>
    <row r="1019" spans="1:5" x14ac:dyDescent="0.25">
      <c r="A1019" s="15" t="s">
        <v>8219</v>
      </c>
      <c r="B1019">
        <v>22</v>
      </c>
      <c r="D1019" s="14" t="s">
        <v>8221</v>
      </c>
      <c r="E1019">
        <v>4</v>
      </c>
    </row>
    <row r="1020" spans="1:5" x14ac:dyDescent="0.25">
      <c r="A1020" s="15" t="s">
        <v>8219</v>
      </c>
      <c r="B1020">
        <v>14</v>
      </c>
      <c r="D1020" s="14" t="s">
        <v>8221</v>
      </c>
      <c r="E1020">
        <v>1</v>
      </c>
    </row>
    <row r="1021" spans="1:5" x14ac:dyDescent="0.25">
      <c r="A1021" s="15" t="s">
        <v>8219</v>
      </c>
      <c r="B1021">
        <v>38</v>
      </c>
      <c r="D1021" s="14" t="s">
        <v>8221</v>
      </c>
      <c r="E1021">
        <v>3</v>
      </c>
    </row>
    <row r="1022" spans="1:5" x14ac:dyDescent="0.25">
      <c r="A1022" s="15" t="s">
        <v>8219</v>
      </c>
      <c r="B1022">
        <v>32</v>
      </c>
      <c r="D1022" s="14" t="s">
        <v>8221</v>
      </c>
      <c r="E1022">
        <v>4</v>
      </c>
    </row>
    <row r="1023" spans="1:5" x14ac:dyDescent="0.25">
      <c r="A1023" s="15" t="s">
        <v>8219</v>
      </c>
      <c r="B1023">
        <v>63</v>
      </c>
      <c r="D1023" s="14" t="s">
        <v>8221</v>
      </c>
      <c r="E1023">
        <v>0</v>
      </c>
    </row>
    <row r="1024" spans="1:5" x14ac:dyDescent="0.25">
      <c r="A1024" s="15" t="s">
        <v>8219</v>
      </c>
      <c r="B1024">
        <v>27</v>
      </c>
      <c r="D1024" s="14" t="s">
        <v>8221</v>
      </c>
      <c r="E1024">
        <v>4</v>
      </c>
    </row>
    <row r="1025" spans="1:5" x14ac:dyDescent="0.25">
      <c r="A1025" s="15" t="s">
        <v>8219</v>
      </c>
      <c r="B1025">
        <v>44</v>
      </c>
      <c r="D1025" s="14" t="s">
        <v>8221</v>
      </c>
      <c r="E1025">
        <v>3</v>
      </c>
    </row>
    <row r="1026" spans="1:5" x14ac:dyDescent="0.25">
      <c r="A1026" s="15" t="s">
        <v>8219</v>
      </c>
      <c r="B1026">
        <v>38</v>
      </c>
      <c r="D1026" s="14" t="s">
        <v>8221</v>
      </c>
      <c r="E1026">
        <v>34</v>
      </c>
    </row>
    <row r="1027" spans="1:5" x14ac:dyDescent="0.25">
      <c r="A1027" s="15" t="s">
        <v>8219</v>
      </c>
      <c r="B1027">
        <v>115</v>
      </c>
      <c r="D1027" s="14" t="s">
        <v>8221</v>
      </c>
      <c r="E1027">
        <v>2</v>
      </c>
    </row>
    <row r="1028" spans="1:5" x14ac:dyDescent="0.25">
      <c r="A1028" s="15" t="s">
        <v>8219</v>
      </c>
      <c r="B1028">
        <v>37</v>
      </c>
      <c r="D1028" s="14" t="s">
        <v>8221</v>
      </c>
      <c r="E1028">
        <v>33</v>
      </c>
    </row>
    <row r="1029" spans="1:5" x14ac:dyDescent="0.25">
      <c r="A1029" s="15" t="s">
        <v>8219</v>
      </c>
      <c r="B1029">
        <v>99</v>
      </c>
      <c r="D1029" s="14" t="s">
        <v>8221</v>
      </c>
      <c r="E1029">
        <v>0</v>
      </c>
    </row>
    <row r="1030" spans="1:5" x14ac:dyDescent="0.25">
      <c r="A1030" s="15" t="s">
        <v>8219</v>
      </c>
      <c r="B1030">
        <v>44</v>
      </c>
      <c r="D1030" s="14" t="s">
        <v>8221</v>
      </c>
      <c r="E1030">
        <v>0</v>
      </c>
    </row>
    <row r="1031" spans="1:5" x14ac:dyDescent="0.25">
      <c r="A1031" s="15" t="s">
        <v>8219</v>
      </c>
      <c r="B1031">
        <v>58</v>
      </c>
      <c r="D1031" s="14" t="s">
        <v>8221</v>
      </c>
      <c r="E1031">
        <v>1</v>
      </c>
    </row>
    <row r="1032" spans="1:5" x14ac:dyDescent="0.25">
      <c r="A1032" s="15" t="s">
        <v>8219</v>
      </c>
      <c r="B1032">
        <v>191</v>
      </c>
      <c r="D1032" s="14" t="s">
        <v>8221</v>
      </c>
      <c r="E1032">
        <v>13</v>
      </c>
    </row>
    <row r="1033" spans="1:5" x14ac:dyDescent="0.25">
      <c r="A1033" s="15" t="s">
        <v>8219</v>
      </c>
      <c r="B1033">
        <v>40</v>
      </c>
      <c r="D1033" s="14" t="s">
        <v>8221</v>
      </c>
      <c r="E1033">
        <v>2</v>
      </c>
    </row>
    <row r="1034" spans="1:5" x14ac:dyDescent="0.25">
      <c r="A1034" s="15" t="s">
        <v>8219</v>
      </c>
      <c r="B1034">
        <v>38</v>
      </c>
      <c r="D1034" s="14" t="s">
        <v>8221</v>
      </c>
      <c r="E1034">
        <v>36</v>
      </c>
    </row>
    <row r="1035" spans="1:5" x14ac:dyDescent="0.25">
      <c r="A1035" s="15" t="s">
        <v>8219</v>
      </c>
      <c r="B1035">
        <v>39</v>
      </c>
      <c r="D1035" s="14" t="s">
        <v>8221</v>
      </c>
      <c r="E1035">
        <v>1</v>
      </c>
    </row>
    <row r="1036" spans="1:5" x14ac:dyDescent="0.25">
      <c r="A1036" s="15" t="s">
        <v>8219</v>
      </c>
      <c r="B1036">
        <v>11</v>
      </c>
      <c r="D1036" s="14" t="s">
        <v>8221</v>
      </c>
      <c r="E1036">
        <v>15</v>
      </c>
    </row>
    <row r="1037" spans="1:5" x14ac:dyDescent="0.25">
      <c r="A1037" s="15" t="s">
        <v>8219</v>
      </c>
      <c r="B1037">
        <v>107</v>
      </c>
      <c r="D1037" s="14" t="s">
        <v>8221</v>
      </c>
      <c r="E1037">
        <v>1</v>
      </c>
    </row>
    <row r="1038" spans="1:5" x14ac:dyDescent="0.25">
      <c r="A1038" s="15" t="s">
        <v>8219</v>
      </c>
      <c r="B1038">
        <v>147</v>
      </c>
      <c r="D1038" s="14" t="s">
        <v>8221</v>
      </c>
      <c r="E1038">
        <v>0</v>
      </c>
    </row>
    <row r="1039" spans="1:5" x14ac:dyDescent="0.25">
      <c r="A1039" s="15" t="s">
        <v>8219</v>
      </c>
      <c r="B1039">
        <v>36</v>
      </c>
      <c r="D1039" s="14" t="s">
        <v>8221</v>
      </c>
      <c r="E1039">
        <v>1</v>
      </c>
    </row>
    <row r="1040" spans="1:5" x14ac:dyDescent="0.25">
      <c r="A1040" s="15" t="s">
        <v>8219</v>
      </c>
      <c r="B1040">
        <v>92</v>
      </c>
      <c r="D1040" s="14" t="s">
        <v>8221</v>
      </c>
      <c r="E1040">
        <v>0</v>
      </c>
    </row>
    <row r="1041" spans="1:5" x14ac:dyDescent="0.25">
      <c r="A1041" s="15" t="s">
        <v>8219</v>
      </c>
      <c r="B1041">
        <v>35</v>
      </c>
      <c r="D1041" s="14" t="s">
        <v>8221</v>
      </c>
      <c r="E1041">
        <v>0</v>
      </c>
    </row>
    <row r="1042" spans="1:5" x14ac:dyDescent="0.25">
      <c r="A1042" s="15" t="s">
        <v>8219</v>
      </c>
      <c r="B1042">
        <v>17</v>
      </c>
      <c r="D1042" s="14" t="s">
        <v>8221</v>
      </c>
      <c r="E1042">
        <v>1</v>
      </c>
    </row>
    <row r="1043" spans="1:5" x14ac:dyDescent="0.25">
      <c r="A1043" s="15" t="s">
        <v>8219</v>
      </c>
      <c r="B1043">
        <v>22</v>
      </c>
      <c r="D1043" s="14" t="s">
        <v>8221</v>
      </c>
      <c r="E1043">
        <v>39</v>
      </c>
    </row>
    <row r="1044" spans="1:5" x14ac:dyDescent="0.25">
      <c r="A1044" s="15" t="s">
        <v>8219</v>
      </c>
      <c r="B1044">
        <v>69</v>
      </c>
      <c r="D1044" s="14" t="s">
        <v>8221</v>
      </c>
      <c r="E1044">
        <v>0</v>
      </c>
    </row>
    <row r="1045" spans="1:5" x14ac:dyDescent="0.25">
      <c r="A1045" s="15" t="s">
        <v>8219</v>
      </c>
      <c r="B1045">
        <v>13</v>
      </c>
      <c r="D1045" s="14" t="s">
        <v>8221</v>
      </c>
      <c r="E1045">
        <v>0</v>
      </c>
    </row>
    <row r="1046" spans="1:5" x14ac:dyDescent="0.25">
      <c r="A1046" s="15" t="s">
        <v>8219</v>
      </c>
      <c r="B1046">
        <v>58</v>
      </c>
      <c r="D1046" s="14" t="s">
        <v>8221</v>
      </c>
      <c r="E1046">
        <v>3</v>
      </c>
    </row>
    <row r="1047" spans="1:5" x14ac:dyDescent="0.25">
      <c r="A1047" s="15" t="s">
        <v>8219</v>
      </c>
      <c r="B1047">
        <v>44</v>
      </c>
      <c r="D1047" s="14" t="s">
        <v>8221</v>
      </c>
      <c r="E1047">
        <v>1</v>
      </c>
    </row>
    <row r="1048" spans="1:5" x14ac:dyDescent="0.25">
      <c r="A1048" s="15" t="s">
        <v>8219</v>
      </c>
      <c r="B1048">
        <v>83</v>
      </c>
      <c r="D1048" s="14" t="s">
        <v>8221</v>
      </c>
      <c r="E1048">
        <v>13</v>
      </c>
    </row>
    <row r="1049" spans="1:5" x14ac:dyDescent="0.25">
      <c r="A1049" s="15" t="s">
        <v>8219</v>
      </c>
      <c r="B1049">
        <v>117</v>
      </c>
      <c r="D1049" s="14" t="s">
        <v>8221</v>
      </c>
      <c r="E1049">
        <v>0</v>
      </c>
    </row>
    <row r="1050" spans="1:5" x14ac:dyDescent="0.25">
      <c r="A1050" s="15" t="s">
        <v>8219</v>
      </c>
      <c r="B1050">
        <v>32</v>
      </c>
      <c r="D1050" s="14" t="s">
        <v>8221</v>
      </c>
      <c r="E1050">
        <v>6</v>
      </c>
    </row>
    <row r="1051" spans="1:5" x14ac:dyDescent="0.25">
      <c r="A1051" s="15" t="s">
        <v>8219</v>
      </c>
      <c r="B1051">
        <v>8</v>
      </c>
      <c r="D1051" s="14" t="s">
        <v>8221</v>
      </c>
      <c r="E1051">
        <v>0</v>
      </c>
    </row>
    <row r="1052" spans="1:5" x14ac:dyDescent="0.25">
      <c r="A1052" s="15" t="s">
        <v>8219</v>
      </c>
      <c r="B1052">
        <v>340</v>
      </c>
      <c r="D1052" s="14" t="s">
        <v>8221</v>
      </c>
      <c r="E1052">
        <v>14</v>
      </c>
    </row>
    <row r="1053" spans="1:5" x14ac:dyDescent="0.25">
      <c r="A1053" s="15" t="s">
        <v>8219</v>
      </c>
      <c r="B1053">
        <v>7</v>
      </c>
      <c r="D1053" s="14" t="s">
        <v>8221</v>
      </c>
      <c r="E1053">
        <v>5</v>
      </c>
    </row>
    <row r="1054" spans="1:5" x14ac:dyDescent="0.25">
      <c r="A1054" s="15" t="s">
        <v>8219</v>
      </c>
      <c r="B1054">
        <v>19</v>
      </c>
      <c r="D1054" s="14" t="s">
        <v>8221</v>
      </c>
      <c r="E1054">
        <v>6</v>
      </c>
    </row>
    <row r="1055" spans="1:5" x14ac:dyDescent="0.25">
      <c r="A1055" s="15" t="s">
        <v>8219</v>
      </c>
      <c r="B1055">
        <v>47</v>
      </c>
      <c r="D1055" s="14" t="s">
        <v>8221</v>
      </c>
      <c r="E1055">
        <v>15</v>
      </c>
    </row>
    <row r="1056" spans="1:5" x14ac:dyDescent="0.25">
      <c r="A1056" s="15" t="s">
        <v>8219</v>
      </c>
      <c r="B1056">
        <v>13</v>
      </c>
      <c r="D1056" s="14" t="s">
        <v>8221</v>
      </c>
      <c r="E1056">
        <v>0</v>
      </c>
    </row>
    <row r="1057" spans="1:5" x14ac:dyDescent="0.25">
      <c r="A1057" s="15" t="s">
        <v>8219</v>
      </c>
      <c r="B1057">
        <v>90</v>
      </c>
      <c r="D1057" s="14" t="s">
        <v>8221</v>
      </c>
      <c r="E1057">
        <v>1</v>
      </c>
    </row>
    <row r="1058" spans="1:5" x14ac:dyDescent="0.25">
      <c r="A1058" s="15" t="s">
        <v>8219</v>
      </c>
      <c r="B1058">
        <v>63</v>
      </c>
      <c r="D1058" s="14" t="s">
        <v>8221</v>
      </c>
      <c r="E1058">
        <v>9</v>
      </c>
    </row>
    <row r="1059" spans="1:5" x14ac:dyDescent="0.25">
      <c r="A1059" s="15" t="s">
        <v>8219</v>
      </c>
      <c r="B1059">
        <v>26</v>
      </c>
      <c r="D1059" s="14" t="s">
        <v>8221</v>
      </c>
      <c r="E1059">
        <v>3</v>
      </c>
    </row>
    <row r="1060" spans="1:5" x14ac:dyDescent="0.25">
      <c r="A1060" s="15" t="s">
        <v>8219</v>
      </c>
      <c r="B1060">
        <v>71</v>
      </c>
      <c r="D1060" s="14" t="s">
        <v>8221</v>
      </c>
      <c r="E1060">
        <v>3</v>
      </c>
    </row>
    <row r="1061" spans="1:5" x14ac:dyDescent="0.25">
      <c r="A1061" s="15" t="s">
        <v>8219</v>
      </c>
      <c r="B1061">
        <v>38</v>
      </c>
      <c r="D1061" s="14" t="s">
        <v>8221</v>
      </c>
      <c r="E1061">
        <v>1</v>
      </c>
    </row>
    <row r="1062" spans="1:5" x14ac:dyDescent="0.25">
      <c r="A1062" s="15" t="s">
        <v>8219</v>
      </c>
      <c r="B1062">
        <v>859</v>
      </c>
      <c r="D1062" s="14" t="s">
        <v>8221</v>
      </c>
      <c r="E1062">
        <v>3</v>
      </c>
    </row>
    <row r="1063" spans="1:5" x14ac:dyDescent="0.25">
      <c r="A1063" s="15" t="s">
        <v>8219</v>
      </c>
      <c r="B1063">
        <v>21</v>
      </c>
      <c r="D1063" s="14" t="s">
        <v>8221</v>
      </c>
      <c r="E1063">
        <v>0</v>
      </c>
    </row>
    <row r="1064" spans="1:5" x14ac:dyDescent="0.25">
      <c r="A1064" s="15" t="s">
        <v>8219</v>
      </c>
      <c r="B1064">
        <v>78</v>
      </c>
      <c r="D1064" s="14" t="s">
        <v>8221</v>
      </c>
      <c r="E1064">
        <v>2</v>
      </c>
    </row>
    <row r="1065" spans="1:5" x14ac:dyDescent="0.25">
      <c r="A1065" s="15" t="s">
        <v>8219</v>
      </c>
      <c r="B1065">
        <v>53</v>
      </c>
      <c r="D1065" s="14" t="s">
        <v>8221</v>
      </c>
      <c r="E1065">
        <v>10</v>
      </c>
    </row>
    <row r="1066" spans="1:5" x14ac:dyDescent="0.25">
      <c r="A1066" s="15" t="s">
        <v>8219</v>
      </c>
      <c r="B1066">
        <v>356</v>
      </c>
      <c r="D1066" s="14" t="s">
        <v>8221</v>
      </c>
      <c r="E1066">
        <v>60</v>
      </c>
    </row>
    <row r="1067" spans="1:5" x14ac:dyDescent="0.25">
      <c r="A1067" s="15" t="s">
        <v>8219</v>
      </c>
      <c r="B1067">
        <v>279</v>
      </c>
      <c r="D1067" s="14" t="s">
        <v>8221</v>
      </c>
      <c r="E1067">
        <v>5</v>
      </c>
    </row>
    <row r="1068" spans="1:5" x14ac:dyDescent="0.25">
      <c r="A1068" s="15" t="s">
        <v>8219</v>
      </c>
      <c r="B1068">
        <v>266</v>
      </c>
      <c r="D1068" s="14" t="s">
        <v>8221</v>
      </c>
      <c r="E1068">
        <v>9</v>
      </c>
    </row>
    <row r="1069" spans="1:5" x14ac:dyDescent="0.25">
      <c r="A1069" s="15" t="s">
        <v>8219</v>
      </c>
      <c r="B1069">
        <v>623</v>
      </c>
      <c r="D1069" s="14" t="s">
        <v>8221</v>
      </c>
      <c r="E1069">
        <v>13</v>
      </c>
    </row>
    <row r="1070" spans="1:5" x14ac:dyDescent="0.25">
      <c r="A1070" s="15" t="s">
        <v>8219</v>
      </c>
      <c r="B1070">
        <v>392</v>
      </c>
      <c r="D1070" s="14" t="s">
        <v>8221</v>
      </c>
      <c r="E1070">
        <v>0</v>
      </c>
    </row>
    <row r="1071" spans="1:5" x14ac:dyDescent="0.25">
      <c r="A1071" s="15" t="s">
        <v>8219</v>
      </c>
      <c r="B1071">
        <v>3562</v>
      </c>
      <c r="D1071" s="14" t="s">
        <v>8221</v>
      </c>
      <c r="E1071">
        <v>8</v>
      </c>
    </row>
    <row r="1072" spans="1:5" x14ac:dyDescent="0.25">
      <c r="A1072" s="15" t="s">
        <v>8219</v>
      </c>
      <c r="B1072">
        <v>514</v>
      </c>
      <c r="D1072" s="14" t="s">
        <v>8221</v>
      </c>
      <c r="E1072">
        <v>3</v>
      </c>
    </row>
    <row r="1073" spans="1:5" x14ac:dyDescent="0.25">
      <c r="A1073" s="15" t="s">
        <v>8219</v>
      </c>
      <c r="B1073">
        <v>88</v>
      </c>
      <c r="D1073" s="14" t="s">
        <v>8221</v>
      </c>
      <c r="E1073">
        <v>3</v>
      </c>
    </row>
    <row r="1074" spans="1:5" x14ac:dyDescent="0.25">
      <c r="A1074" s="15" t="s">
        <v>8219</v>
      </c>
      <c r="B1074">
        <v>537</v>
      </c>
      <c r="D1074" s="14" t="s">
        <v>8221</v>
      </c>
      <c r="E1074">
        <v>0</v>
      </c>
    </row>
    <row r="1075" spans="1:5" x14ac:dyDescent="0.25">
      <c r="A1075" s="15" t="s">
        <v>8219</v>
      </c>
      <c r="B1075">
        <v>25</v>
      </c>
      <c r="D1075" s="14" t="s">
        <v>8221</v>
      </c>
      <c r="E1075">
        <v>6</v>
      </c>
    </row>
    <row r="1076" spans="1:5" x14ac:dyDescent="0.25">
      <c r="A1076" s="15" t="s">
        <v>8219</v>
      </c>
      <c r="B1076">
        <v>3238</v>
      </c>
      <c r="D1076" s="14" t="s">
        <v>8221</v>
      </c>
      <c r="E1076">
        <v>4</v>
      </c>
    </row>
    <row r="1077" spans="1:5" x14ac:dyDescent="0.25">
      <c r="A1077" s="15" t="s">
        <v>8219</v>
      </c>
      <c r="B1077">
        <v>897</v>
      </c>
      <c r="D1077" s="14" t="s">
        <v>8221</v>
      </c>
      <c r="E1077">
        <v>1</v>
      </c>
    </row>
    <row r="1078" spans="1:5" x14ac:dyDescent="0.25">
      <c r="A1078" s="15" t="s">
        <v>8219</v>
      </c>
      <c r="B1078">
        <v>878</v>
      </c>
      <c r="D1078" s="14" t="s">
        <v>8221</v>
      </c>
      <c r="E1078">
        <v>29</v>
      </c>
    </row>
    <row r="1079" spans="1:5" x14ac:dyDescent="0.25">
      <c r="A1079" s="15" t="s">
        <v>8219</v>
      </c>
      <c r="B1079">
        <v>115</v>
      </c>
      <c r="D1079" s="14" t="s">
        <v>8221</v>
      </c>
      <c r="E1079">
        <v>0</v>
      </c>
    </row>
    <row r="1080" spans="1:5" x14ac:dyDescent="0.25">
      <c r="A1080" s="15" t="s">
        <v>8219</v>
      </c>
      <c r="B1080">
        <v>234</v>
      </c>
      <c r="D1080" s="14" t="s">
        <v>8221</v>
      </c>
      <c r="E1080">
        <v>4</v>
      </c>
    </row>
    <row r="1081" spans="1:5" x14ac:dyDescent="0.25">
      <c r="A1081" s="15" t="s">
        <v>8219</v>
      </c>
      <c r="B1081">
        <v>4330</v>
      </c>
      <c r="D1081" s="14" t="s">
        <v>8221</v>
      </c>
      <c r="E1081">
        <v>5</v>
      </c>
    </row>
    <row r="1082" spans="1:5" x14ac:dyDescent="0.25">
      <c r="A1082" s="15" t="s">
        <v>8219</v>
      </c>
      <c r="B1082">
        <v>651</v>
      </c>
      <c r="D1082" s="14" t="s">
        <v>8221</v>
      </c>
      <c r="E1082">
        <v>4</v>
      </c>
    </row>
    <row r="1083" spans="1:5" x14ac:dyDescent="0.25">
      <c r="A1083" s="15" t="s">
        <v>8219</v>
      </c>
      <c r="B1083">
        <v>251</v>
      </c>
      <c r="D1083" s="14" t="s">
        <v>8221</v>
      </c>
      <c r="E1083">
        <v>5</v>
      </c>
    </row>
    <row r="1084" spans="1:5" x14ac:dyDescent="0.25">
      <c r="A1084" s="15" t="s">
        <v>8219</v>
      </c>
      <c r="B1084">
        <v>263</v>
      </c>
      <c r="D1084" s="14" t="s">
        <v>8221</v>
      </c>
      <c r="E1084">
        <v>1</v>
      </c>
    </row>
    <row r="1085" spans="1:5" x14ac:dyDescent="0.25">
      <c r="A1085" s="15" t="s">
        <v>8219</v>
      </c>
      <c r="B1085">
        <v>28</v>
      </c>
      <c r="D1085" s="14" t="s">
        <v>8221</v>
      </c>
      <c r="E1085">
        <v>1</v>
      </c>
    </row>
    <row r="1086" spans="1:5" x14ac:dyDescent="0.25">
      <c r="A1086" s="15" t="s">
        <v>8219</v>
      </c>
      <c r="B1086">
        <v>721</v>
      </c>
      <c r="D1086" s="14" t="s">
        <v>8221</v>
      </c>
      <c r="E1086">
        <v>0</v>
      </c>
    </row>
    <row r="1087" spans="1:5" x14ac:dyDescent="0.25">
      <c r="A1087" s="15" t="s">
        <v>8219</v>
      </c>
      <c r="B1087">
        <v>50</v>
      </c>
      <c r="D1087" s="14" t="s">
        <v>8221</v>
      </c>
      <c r="E1087">
        <v>14</v>
      </c>
    </row>
    <row r="1088" spans="1:5" x14ac:dyDescent="0.25">
      <c r="A1088" s="15" t="s">
        <v>8219</v>
      </c>
      <c r="B1088">
        <v>73</v>
      </c>
      <c r="D1088" s="14" t="s">
        <v>8221</v>
      </c>
      <c r="E1088">
        <v>3</v>
      </c>
    </row>
    <row r="1089" spans="1:5" x14ac:dyDescent="0.25">
      <c r="A1089" s="15" t="s">
        <v>8219</v>
      </c>
      <c r="B1089">
        <v>27</v>
      </c>
      <c r="D1089" s="14" t="s">
        <v>8221</v>
      </c>
      <c r="E1089">
        <v>10</v>
      </c>
    </row>
    <row r="1090" spans="1:5" x14ac:dyDescent="0.25">
      <c r="A1090" s="15" t="s">
        <v>8219</v>
      </c>
      <c r="B1090">
        <v>34</v>
      </c>
      <c r="D1090" s="14" t="s">
        <v>8221</v>
      </c>
      <c r="E1090">
        <v>17</v>
      </c>
    </row>
    <row r="1091" spans="1:5" x14ac:dyDescent="0.25">
      <c r="A1091" s="15" t="s">
        <v>8219</v>
      </c>
      <c r="B1091">
        <v>7</v>
      </c>
      <c r="D1091" s="14" t="s">
        <v>8221</v>
      </c>
      <c r="E1091">
        <v>2</v>
      </c>
    </row>
    <row r="1092" spans="1:5" x14ac:dyDescent="0.25">
      <c r="A1092" s="15" t="s">
        <v>8219</v>
      </c>
      <c r="B1092">
        <v>24</v>
      </c>
      <c r="D1092" s="14" t="s">
        <v>8221</v>
      </c>
      <c r="E1092">
        <v>0</v>
      </c>
    </row>
    <row r="1093" spans="1:5" x14ac:dyDescent="0.25">
      <c r="A1093" s="15" t="s">
        <v>8219</v>
      </c>
      <c r="B1093">
        <v>15</v>
      </c>
      <c r="D1093" s="14" t="s">
        <v>8221</v>
      </c>
      <c r="E1093">
        <v>4</v>
      </c>
    </row>
    <row r="1094" spans="1:5" x14ac:dyDescent="0.25">
      <c r="A1094" s="15" t="s">
        <v>8219</v>
      </c>
      <c r="B1094">
        <v>72</v>
      </c>
      <c r="D1094" s="14" t="s">
        <v>8221</v>
      </c>
      <c r="E1094">
        <v>12</v>
      </c>
    </row>
    <row r="1095" spans="1:5" x14ac:dyDescent="0.25">
      <c r="A1095" s="15" t="s">
        <v>8219</v>
      </c>
      <c r="B1095">
        <v>120</v>
      </c>
      <c r="D1095" s="14" t="s">
        <v>8221</v>
      </c>
      <c r="E1095">
        <v>3</v>
      </c>
    </row>
    <row r="1096" spans="1:5" x14ac:dyDescent="0.25">
      <c r="A1096" s="15" t="s">
        <v>8219</v>
      </c>
      <c r="B1096">
        <v>123</v>
      </c>
      <c r="D1096" s="14" t="s">
        <v>8221</v>
      </c>
      <c r="E1096">
        <v>12</v>
      </c>
    </row>
    <row r="1097" spans="1:5" x14ac:dyDescent="0.25">
      <c r="A1097" s="15" t="s">
        <v>8219</v>
      </c>
      <c r="B1097">
        <v>1</v>
      </c>
      <c r="D1097" s="14" t="s">
        <v>8221</v>
      </c>
      <c r="E1097">
        <v>0</v>
      </c>
    </row>
    <row r="1098" spans="1:5" x14ac:dyDescent="0.25">
      <c r="A1098" s="15" t="s">
        <v>8219</v>
      </c>
      <c r="B1098">
        <v>24</v>
      </c>
      <c r="D1098" s="14" t="s">
        <v>8221</v>
      </c>
      <c r="E1098">
        <v>7</v>
      </c>
    </row>
    <row r="1099" spans="1:5" x14ac:dyDescent="0.25">
      <c r="A1099" s="15" t="s">
        <v>8219</v>
      </c>
      <c r="B1099">
        <v>33</v>
      </c>
      <c r="D1099" s="14" t="s">
        <v>8221</v>
      </c>
      <c r="E1099">
        <v>2</v>
      </c>
    </row>
    <row r="1100" spans="1:5" x14ac:dyDescent="0.25">
      <c r="A1100" s="15" t="s">
        <v>8219</v>
      </c>
      <c r="B1100">
        <v>14</v>
      </c>
      <c r="D1100" s="14" t="s">
        <v>8221</v>
      </c>
      <c r="E1100">
        <v>1</v>
      </c>
    </row>
    <row r="1101" spans="1:5" x14ac:dyDescent="0.25">
      <c r="A1101" s="15" t="s">
        <v>8219</v>
      </c>
      <c r="B1101">
        <v>9</v>
      </c>
      <c r="D1101" s="14" t="s">
        <v>8221</v>
      </c>
      <c r="E1101">
        <v>4</v>
      </c>
    </row>
    <row r="1102" spans="1:5" x14ac:dyDescent="0.25">
      <c r="A1102" s="15" t="s">
        <v>8219</v>
      </c>
      <c r="B1102">
        <v>76</v>
      </c>
      <c r="D1102" s="14" t="s">
        <v>8221</v>
      </c>
      <c r="E1102">
        <v>4</v>
      </c>
    </row>
    <row r="1103" spans="1:5" x14ac:dyDescent="0.25">
      <c r="A1103" s="15" t="s">
        <v>8219</v>
      </c>
      <c r="B1103">
        <v>19</v>
      </c>
      <c r="D1103" s="14" t="s">
        <v>8221</v>
      </c>
      <c r="E1103">
        <v>17</v>
      </c>
    </row>
    <row r="1104" spans="1:5" x14ac:dyDescent="0.25">
      <c r="A1104" s="15" t="s">
        <v>8219</v>
      </c>
      <c r="B1104">
        <v>69</v>
      </c>
      <c r="D1104" s="14" t="s">
        <v>8221</v>
      </c>
      <c r="E1104">
        <v>7</v>
      </c>
    </row>
    <row r="1105" spans="1:5" x14ac:dyDescent="0.25">
      <c r="A1105" s="15" t="s">
        <v>8219</v>
      </c>
      <c r="B1105">
        <v>218</v>
      </c>
      <c r="D1105" s="14" t="s">
        <v>8221</v>
      </c>
      <c r="E1105">
        <v>2</v>
      </c>
    </row>
    <row r="1106" spans="1:5" x14ac:dyDescent="0.25">
      <c r="A1106" s="15" t="s">
        <v>8219</v>
      </c>
      <c r="B1106">
        <v>30</v>
      </c>
      <c r="D1106" s="14" t="s">
        <v>8221</v>
      </c>
      <c r="E1106">
        <v>5</v>
      </c>
    </row>
    <row r="1107" spans="1:5" x14ac:dyDescent="0.25">
      <c r="A1107" s="15" t="s">
        <v>8219</v>
      </c>
      <c r="B1107">
        <v>100</v>
      </c>
      <c r="D1107" s="14" t="s">
        <v>8221</v>
      </c>
      <c r="E1107">
        <v>1</v>
      </c>
    </row>
    <row r="1108" spans="1:5" x14ac:dyDescent="0.25">
      <c r="A1108" s="15" t="s">
        <v>8219</v>
      </c>
      <c r="B1108">
        <v>296</v>
      </c>
      <c r="D1108" s="14" t="s">
        <v>8221</v>
      </c>
      <c r="E1108">
        <v>1</v>
      </c>
    </row>
    <row r="1109" spans="1:5" x14ac:dyDescent="0.25">
      <c r="A1109" s="15" t="s">
        <v>8219</v>
      </c>
      <c r="B1109">
        <v>1204</v>
      </c>
      <c r="D1109" s="14" t="s">
        <v>8221</v>
      </c>
      <c r="E1109">
        <v>14</v>
      </c>
    </row>
    <row r="1110" spans="1:5" x14ac:dyDescent="0.25">
      <c r="A1110" s="15" t="s">
        <v>8219</v>
      </c>
      <c r="B1110">
        <v>321</v>
      </c>
      <c r="D1110" s="14" t="s">
        <v>8221</v>
      </c>
      <c r="E1110">
        <v>26</v>
      </c>
    </row>
    <row r="1111" spans="1:5" x14ac:dyDescent="0.25">
      <c r="A1111" s="15" t="s">
        <v>8219</v>
      </c>
      <c r="B1111">
        <v>301</v>
      </c>
      <c r="D1111" s="14" t="s">
        <v>8221</v>
      </c>
      <c r="E1111">
        <v>2</v>
      </c>
    </row>
    <row r="1112" spans="1:5" x14ac:dyDescent="0.25">
      <c r="A1112" s="15" t="s">
        <v>8219</v>
      </c>
      <c r="B1112">
        <v>144</v>
      </c>
      <c r="D1112" s="14" t="s">
        <v>8221</v>
      </c>
      <c r="E1112">
        <v>1</v>
      </c>
    </row>
    <row r="1113" spans="1:5" x14ac:dyDescent="0.25">
      <c r="A1113" s="15" t="s">
        <v>8219</v>
      </c>
      <c r="B1113">
        <v>539</v>
      </c>
      <c r="D1113" s="14" t="s">
        <v>8221</v>
      </c>
      <c r="E1113">
        <v>3</v>
      </c>
    </row>
    <row r="1114" spans="1:5" x14ac:dyDescent="0.25">
      <c r="A1114" s="15" t="s">
        <v>8219</v>
      </c>
      <c r="B1114">
        <v>498</v>
      </c>
      <c r="D1114" s="14" t="s">
        <v>8221</v>
      </c>
      <c r="E1114">
        <v>7</v>
      </c>
    </row>
    <row r="1115" spans="1:5" x14ac:dyDescent="0.25">
      <c r="A1115" s="15" t="s">
        <v>8219</v>
      </c>
      <c r="B1115">
        <v>1113</v>
      </c>
      <c r="D1115" s="14" t="s">
        <v>8221</v>
      </c>
      <c r="E1115">
        <v>9</v>
      </c>
    </row>
    <row r="1116" spans="1:5" x14ac:dyDescent="0.25">
      <c r="A1116" s="15" t="s">
        <v>8219</v>
      </c>
      <c r="B1116">
        <v>988</v>
      </c>
      <c r="D1116" s="14" t="s">
        <v>8221</v>
      </c>
      <c r="E1116">
        <v>20</v>
      </c>
    </row>
    <row r="1117" spans="1:5" x14ac:dyDescent="0.25">
      <c r="A1117" s="15" t="s">
        <v>8219</v>
      </c>
      <c r="B1117">
        <v>391</v>
      </c>
      <c r="D1117" s="14" t="s">
        <v>8221</v>
      </c>
      <c r="E1117">
        <v>6</v>
      </c>
    </row>
    <row r="1118" spans="1:5" x14ac:dyDescent="0.25">
      <c r="A1118" s="15" t="s">
        <v>8219</v>
      </c>
      <c r="B1118">
        <v>28</v>
      </c>
      <c r="D1118" s="14" t="s">
        <v>8221</v>
      </c>
      <c r="E1118">
        <v>13</v>
      </c>
    </row>
    <row r="1119" spans="1:5" x14ac:dyDescent="0.25">
      <c r="A1119" s="15" t="s">
        <v>8219</v>
      </c>
      <c r="B1119">
        <v>147</v>
      </c>
      <c r="D1119" s="14" t="s">
        <v>8221</v>
      </c>
      <c r="E1119">
        <v>1</v>
      </c>
    </row>
    <row r="1120" spans="1:5" x14ac:dyDescent="0.25">
      <c r="A1120" s="15" t="s">
        <v>8219</v>
      </c>
      <c r="B1120">
        <v>680</v>
      </c>
      <c r="D1120" s="14" t="s">
        <v>8221</v>
      </c>
      <c r="E1120">
        <v>202</v>
      </c>
    </row>
    <row r="1121" spans="1:5" x14ac:dyDescent="0.25">
      <c r="A1121" s="15" t="s">
        <v>8219</v>
      </c>
      <c r="B1121">
        <v>983</v>
      </c>
      <c r="D1121" s="14" t="s">
        <v>8221</v>
      </c>
      <c r="E1121">
        <v>0</v>
      </c>
    </row>
    <row r="1122" spans="1:5" x14ac:dyDescent="0.25">
      <c r="A1122" s="15" t="s">
        <v>8219</v>
      </c>
      <c r="B1122">
        <v>79</v>
      </c>
      <c r="D1122" s="14" t="s">
        <v>8221</v>
      </c>
      <c r="E1122">
        <v>1</v>
      </c>
    </row>
    <row r="1123" spans="1:5" x14ac:dyDescent="0.25">
      <c r="A1123" s="15" t="s">
        <v>8219</v>
      </c>
      <c r="B1123">
        <v>426</v>
      </c>
      <c r="D1123" s="14" t="s">
        <v>8221</v>
      </c>
      <c r="E1123">
        <v>0</v>
      </c>
    </row>
    <row r="1124" spans="1:5" x14ac:dyDescent="0.25">
      <c r="A1124" s="15" t="s">
        <v>8219</v>
      </c>
      <c r="B1124">
        <v>96</v>
      </c>
      <c r="D1124" s="14" t="s">
        <v>8221</v>
      </c>
      <c r="E1124">
        <v>2</v>
      </c>
    </row>
    <row r="1125" spans="1:5" x14ac:dyDescent="0.25">
      <c r="A1125" s="15" t="s">
        <v>8219</v>
      </c>
      <c r="B1125">
        <v>163</v>
      </c>
      <c r="D1125" s="14" t="s">
        <v>8221</v>
      </c>
      <c r="E1125">
        <v>13</v>
      </c>
    </row>
    <row r="1126" spans="1:5" x14ac:dyDescent="0.25">
      <c r="A1126" s="15" t="s">
        <v>8219</v>
      </c>
      <c r="B1126">
        <v>2525</v>
      </c>
      <c r="D1126" s="14" t="s">
        <v>8221</v>
      </c>
      <c r="E1126">
        <v>9</v>
      </c>
    </row>
    <row r="1127" spans="1:5" x14ac:dyDescent="0.25">
      <c r="A1127" s="15" t="s">
        <v>8219</v>
      </c>
      <c r="B1127">
        <v>2035</v>
      </c>
      <c r="D1127" s="14" t="s">
        <v>8221</v>
      </c>
      <c r="E1127">
        <v>2</v>
      </c>
    </row>
    <row r="1128" spans="1:5" x14ac:dyDescent="0.25">
      <c r="A1128" s="15" t="s">
        <v>8219</v>
      </c>
      <c r="B1128">
        <v>290</v>
      </c>
      <c r="D1128" s="14" t="s">
        <v>8221</v>
      </c>
      <c r="E1128">
        <v>0</v>
      </c>
    </row>
    <row r="1129" spans="1:5" x14ac:dyDescent="0.25">
      <c r="A1129" s="15" t="s">
        <v>8219</v>
      </c>
      <c r="B1129">
        <v>1980</v>
      </c>
      <c r="D1129" s="14" t="s">
        <v>8221</v>
      </c>
      <c r="E1129">
        <v>35</v>
      </c>
    </row>
    <row r="1130" spans="1:5" x14ac:dyDescent="0.25">
      <c r="A1130" s="15" t="s">
        <v>8219</v>
      </c>
      <c r="B1130">
        <v>57</v>
      </c>
      <c r="D1130" s="14" t="s">
        <v>8221</v>
      </c>
      <c r="E1130">
        <v>2</v>
      </c>
    </row>
    <row r="1131" spans="1:5" x14ac:dyDescent="0.25">
      <c r="A1131" s="15" t="s">
        <v>8219</v>
      </c>
      <c r="B1131">
        <v>380</v>
      </c>
      <c r="D1131" s="14" t="s">
        <v>8221</v>
      </c>
      <c r="E1131">
        <v>3</v>
      </c>
    </row>
    <row r="1132" spans="1:5" x14ac:dyDescent="0.25">
      <c r="A1132" s="15" t="s">
        <v>8219</v>
      </c>
      <c r="B1132">
        <v>128</v>
      </c>
      <c r="D1132" s="14" t="s">
        <v>8221</v>
      </c>
      <c r="E1132">
        <v>0</v>
      </c>
    </row>
    <row r="1133" spans="1:5" x14ac:dyDescent="0.25">
      <c r="A1133" s="15" t="s">
        <v>8219</v>
      </c>
      <c r="B1133">
        <v>180</v>
      </c>
      <c r="D1133" s="14" t="s">
        <v>8221</v>
      </c>
      <c r="E1133">
        <v>1</v>
      </c>
    </row>
    <row r="1134" spans="1:5" x14ac:dyDescent="0.25">
      <c r="A1134" s="15" t="s">
        <v>8219</v>
      </c>
      <c r="B1134">
        <v>571</v>
      </c>
      <c r="D1134" s="14" t="s">
        <v>8221</v>
      </c>
      <c r="E1134">
        <v>0</v>
      </c>
    </row>
    <row r="1135" spans="1:5" x14ac:dyDescent="0.25">
      <c r="A1135" s="15" t="s">
        <v>8219</v>
      </c>
      <c r="B1135">
        <v>480</v>
      </c>
      <c r="D1135" s="14" t="s">
        <v>8221</v>
      </c>
      <c r="E1135">
        <v>0</v>
      </c>
    </row>
    <row r="1136" spans="1:5" x14ac:dyDescent="0.25">
      <c r="A1136" s="15" t="s">
        <v>8219</v>
      </c>
      <c r="B1136">
        <v>249</v>
      </c>
      <c r="D1136" s="14" t="s">
        <v>8221</v>
      </c>
      <c r="E1136">
        <v>3</v>
      </c>
    </row>
    <row r="1137" spans="1:5" x14ac:dyDescent="0.25">
      <c r="A1137" s="15" t="s">
        <v>8219</v>
      </c>
      <c r="B1137">
        <v>84</v>
      </c>
      <c r="D1137" s="14" t="s">
        <v>8221</v>
      </c>
      <c r="E1137">
        <v>11</v>
      </c>
    </row>
    <row r="1138" spans="1:5" x14ac:dyDescent="0.25">
      <c r="A1138" s="15" t="s">
        <v>8219</v>
      </c>
      <c r="B1138">
        <v>197</v>
      </c>
      <c r="D1138" s="14" t="s">
        <v>8221</v>
      </c>
      <c r="E1138">
        <v>6</v>
      </c>
    </row>
    <row r="1139" spans="1:5" x14ac:dyDescent="0.25">
      <c r="A1139" s="15" t="s">
        <v>8219</v>
      </c>
      <c r="B1139">
        <v>271</v>
      </c>
      <c r="D1139" s="14" t="s">
        <v>8221</v>
      </c>
      <c r="E1139">
        <v>0</v>
      </c>
    </row>
    <row r="1140" spans="1:5" x14ac:dyDescent="0.25">
      <c r="A1140" s="15" t="s">
        <v>8219</v>
      </c>
      <c r="B1140">
        <v>50</v>
      </c>
      <c r="D1140" s="14" t="s">
        <v>8221</v>
      </c>
      <c r="E1140">
        <v>67</v>
      </c>
    </row>
    <row r="1141" spans="1:5" x14ac:dyDescent="0.25">
      <c r="A1141" s="15" t="s">
        <v>8219</v>
      </c>
      <c r="B1141">
        <v>169</v>
      </c>
      <c r="D1141" s="14" t="s">
        <v>8221</v>
      </c>
      <c r="E1141">
        <v>23</v>
      </c>
    </row>
    <row r="1142" spans="1:5" x14ac:dyDescent="0.25">
      <c r="A1142" s="15" t="s">
        <v>8219</v>
      </c>
      <c r="B1142">
        <v>205</v>
      </c>
      <c r="D1142" s="14" t="s">
        <v>8221</v>
      </c>
      <c r="E1142">
        <v>72</v>
      </c>
    </row>
    <row r="1143" spans="1:5" x14ac:dyDescent="0.25">
      <c r="A1143" s="15" t="s">
        <v>8219</v>
      </c>
      <c r="B1143">
        <v>206</v>
      </c>
      <c r="D1143" s="14" t="s">
        <v>8221</v>
      </c>
      <c r="E1143">
        <v>2</v>
      </c>
    </row>
    <row r="1144" spans="1:5" x14ac:dyDescent="0.25">
      <c r="A1144" s="15" t="s">
        <v>8219</v>
      </c>
      <c r="B1144">
        <v>84</v>
      </c>
      <c r="D1144" s="14" t="s">
        <v>8221</v>
      </c>
      <c r="E1144">
        <v>15</v>
      </c>
    </row>
    <row r="1145" spans="1:5" x14ac:dyDescent="0.25">
      <c r="A1145" s="15" t="s">
        <v>8219</v>
      </c>
      <c r="B1145">
        <v>210</v>
      </c>
      <c r="D1145" s="14" t="s">
        <v>8221</v>
      </c>
      <c r="E1145">
        <v>1</v>
      </c>
    </row>
    <row r="1146" spans="1:5" x14ac:dyDescent="0.25">
      <c r="A1146" s="15" t="s">
        <v>8219</v>
      </c>
      <c r="B1146">
        <v>181</v>
      </c>
      <c r="D1146" s="14" t="s">
        <v>8221</v>
      </c>
      <c r="E1146">
        <v>2</v>
      </c>
    </row>
    <row r="1147" spans="1:5" x14ac:dyDescent="0.25">
      <c r="A1147" s="15" t="s">
        <v>8219</v>
      </c>
      <c r="B1147">
        <v>60</v>
      </c>
      <c r="D1147" s="14" t="s">
        <v>8221</v>
      </c>
      <c r="E1147">
        <v>7</v>
      </c>
    </row>
    <row r="1148" spans="1:5" x14ac:dyDescent="0.25">
      <c r="A1148" s="15" t="s">
        <v>8219</v>
      </c>
      <c r="B1148">
        <v>445</v>
      </c>
      <c r="D1148" s="14" t="s">
        <v>8221</v>
      </c>
      <c r="E1148">
        <v>16</v>
      </c>
    </row>
    <row r="1149" spans="1:5" x14ac:dyDescent="0.25">
      <c r="A1149" s="15" t="s">
        <v>8219</v>
      </c>
      <c r="B1149">
        <v>17</v>
      </c>
      <c r="D1149" s="14" t="s">
        <v>8221</v>
      </c>
      <c r="E1149">
        <v>117</v>
      </c>
    </row>
    <row r="1150" spans="1:5" x14ac:dyDescent="0.25">
      <c r="A1150" s="15" t="s">
        <v>8219</v>
      </c>
      <c r="B1150">
        <v>194</v>
      </c>
      <c r="D1150" s="14" t="s">
        <v>8221</v>
      </c>
      <c r="E1150">
        <v>2</v>
      </c>
    </row>
    <row r="1151" spans="1:5" x14ac:dyDescent="0.25">
      <c r="A1151" s="15" t="s">
        <v>8219</v>
      </c>
      <c r="B1151">
        <v>404</v>
      </c>
      <c r="D1151" s="14" t="s">
        <v>8221</v>
      </c>
      <c r="E1151">
        <v>7</v>
      </c>
    </row>
    <row r="1152" spans="1:5" x14ac:dyDescent="0.25">
      <c r="A1152" s="15" t="s">
        <v>8219</v>
      </c>
      <c r="B1152">
        <v>194</v>
      </c>
      <c r="D1152" s="14" t="s">
        <v>8221</v>
      </c>
      <c r="E1152">
        <v>3</v>
      </c>
    </row>
    <row r="1153" spans="1:5" x14ac:dyDescent="0.25">
      <c r="A1153" s="15" t="s">
        <v>8219</v>
      </c>
      <c r="B1153">
        <v>902</v>
      </c>
      <c r="D1153" s="14" t="s">
        <v>8221</v>
      </c>
      <c r="E1153">
        <v>20</v>
      </c>
    </row>
    <row r="1154" spans="1:5" x14ac:dyDescent="0.25">
      <c r="A1154" s="15" t="s">
        <v>8219</v>
      </c>
      <c r="B1154">
        <v>1670</v>
      </c>
      <c r="D1154" s="14" t="s">
        <v>8221</v>
      </c>
      <c r="E1154">
        <v>50</v>
      </c>
    </row>
    <row r="1155" spans="1:5" x14ac:dyDescent="0.25">
      <c r="A1155" s="15" t="s">
        <v>8219</v>
      </c>
      <c r="B1155">
        <v>1328</v>
      </c>
      <c r="D1155" s="14" t="s">
        <v>8221</v>
      </c>
      <c r="E1155">
        <v>2</v>
      </c>
    </row>
    <row r="1156" spans="1:5" x14ac:dyDescent="0.25">
      <c r="A1156" s="15" t="s">
        <v>8219</v>
      </c>
      <c r="B1156">
        <v>944</v>
      </c>
      <c r="D1156" s="14" t="s">
        <v>8221</v>
      </c>
      <c r="E1156">
        <v>3</v>
      </c>
    </row>
    <row r="1157" spans="1:5" x14ac:dyDescent="0.25">
      <c r="A1157" s="15" t="s">
        <v>8219</v>
      </c>
      <c r="B1157">
        <v>147</v>
      </c>
      <c r="D1157" s="14" t="s">
        <v>8221</v>
      </c>
      <c r="E1157">
        <v>27</v>
      </c>
    </row>
    <row r="1158" spans="1:5" x14ac:dyDescent="0.25">
      <c r="A1158" s="15" t="s">
        <v>8219</v>
      </c>
      <c r="B1158">
        <v>99</v>
      </c>
      <c r="D1158" s="14" t="s">
        <v>8221</v>
      </c>
      <c r="E1158">
        <v>7</v>
      </c>
    </row>
    <row r="1159" spans="1:5" x14ac:dyDescent="0.25">
      <c r="A1159" s="15" t="s">
        <v>8219</v>
      </c>
      <c r="B1159">
        <v>79</v>
      </c>
      <c r="D1159" s="14" t="s">
        <v>8221</v>
      </c>
      <c r="E1159">
        <v>5</v>
      </c>
    </row>
    <row r="1160" spans="1:5" x14ac:dyDescent="0.25">
      <c r="A1160" s="15" t="s">
        <v>8219</v>
      </c>
      <c r="B1160">
        <v>75</v>
      </c>
      <c r="D1160" s="14" t="s">
        <v>8221</v>
      </c>
      <c r="E1160">
        <v>0</v>
      </c>
    </row>
    <row r="1161" spans="1:5" x14ac:dyDescent="0.25">
      <c r="A1161" s="15" t="s">
        <v>8219</v>
      </c>
      <c r="B1161">
        <v>207</v>
      </c>
      <c r="D1161" s="14" t="s">
        <v>8221</v>
      </c>
      <c r="E1161">
        <v>3</v>
      </c>
    </row>
    <row r="1162" spans="1:5" x14ac:dyDescent="0.25">
      <c r="A1162" s="15" t="s">
        <v>8219</v>
      </c>
      <c r="B1162">
        <v>102</v>
      </c>
      <c r="D1162" s="14" t="s">
        <v>8221</v>
      </c>
      <c r="E1162">
        <v>6</v>
      </c>
    </row>
    <row r="1163" spans="1:5" x14ac:dyDescent="0.25">
      <c r="A1163" s="15" t="s">
        <v>8219</v>
      </c>
      <c r="B1163">
        <v>32</v>
      </c>
      <c r="D1163" s="14" t="s">
        <v>8221</v>
      </c>
      <c r="E1163">
        <v>9</v>
      </c>
    </row>
    <row r="1164" spans="1:5" x14ac:dyDescent="0.25">
      <c r="A1164" s="15" t="s">
        <v>8219</v>
      </c>
      <c r="B1164">
        <v>480</v>
      </c>
      <c r="D1164" s="14" t="s">
        <v>8221</v>
      </c>
      <c r="E1164">
        <v>3</v>
      </c>
    </row>
    <row r="1165" spans="1:5" x14ac:dyDescent="0.25">
      <c r="A1165" s="15" t="s">
        <v>8219</v>
      </c>
      <c r="B1165">
        <v>11</v>
      </c>
      <c r="D1165" s="14" t="s">
        <v>8221</v>
      </c>
      <c r="E1165">
        <v>2</v>
      </c>
    </row>
    <row r="1166" spans="1:5" x14ac:dyDescent="0.25">
      <c r="A1166" s="15" t="s">
        <v>8219</v>
      </c>
      <c r="B1166">
        <v>12</v>
      </c>
      <c r="D1166" s="14" t="s">
        <v>8221</v>
      </c>
      <c r="E1166">
        <v>3</v>
      </c>
    </row>
    <row r="1167" spans="1:5" x14ac:dyDescent="0.25">
      <c r="A1167" s="15" t="s">
        <v>8219</v>
      </c>
      <c r="B1167">
        <v>48</v>
      </c>
      <c r="D1167" s="14" t="s">
        <v>8221</v>
      </c>
      <c r="E1167">
        <v>45</v>
      </c>
    </row>
    <row r="1168" spans="1:5" x14ac:dyDescent="0.25">
      <c r="A1168" s="15" t="s">
        <v>8219</v>
      </c>
      <c r="B1168">
        <v>59</v>
      </c>
      <c r="D1168" s="14" t="s">
        <v>8221</v>
      </c>
      <c r="E1168">
        <v>9</v>
      </c>
    </row>
    <row r="1169" spans="1:5" x14ac:dyDescent="0.25">
      <c r="A1169" s="15" t="s">
        <v>8219</v>
      </c>
      <c r="B1169">
        <v>79</v>
      </c>
      <c r="D1169" s="14" t="s">
        <v>8221</v>
      </c>
      <c r="E1169">
        <v>9</v>
      </c>
    </row>
    <row r="1170" spans="1:5" x14ac:dyDescent="0.25">
      <c r="A1170" s="15" t="s">
        <v>8219</v>
      </c>
      <c r="B1170">
        <v>14</v>
      </c>
      <c r="D1170" s="14" t="s">
        <v>8221</v>
      </c>
      <c r="E1170">
        <v>21</v>
      </c>
    </row>
    <row r="1171" spans="1:5" x14ac:dyDescent="0.25">
      <c r="A1171" s="15" t="s">
        <v>8219</v>
      </c>
      <c r="B1171">
        <v>106</v>
      </c>
      <c r="D1171" s="14" t="s">
        <v>8221</v>
      </c>
      <c r="E1171">
        <v>17</v>
      </c>
    </row>
    <row r="1172" spans="1:5" x14ac:dyDescent="0.25">
      <c r="A1172" s="15" t="s">
        <v>8219</v>
      </c>
      <c r="B1172">
        <v>25</v>
      </c>
      <c r="D1172" s="14" t="s">
        <v>8221</v>
      </c>
      <c r="E1172">
        <v>1</v>
      </c>
    </row>
    <row r="1173" spans="1:5" x14ac:dyDescent="0.25">
      <c r="A1173" s="15" t="s">
        <v>8219</v>
      </c>
      <c r="B1173">
        <v>25</v>
      </c>
      <c r="D1173" s="14" t="s">
        <v>8221</v>
      </c>
      <c r="E1173">
        <v>1</v>
      </c>
    </row>
    <row r="1174" spans="1:5" x14ac:dyDescent="0.25">
      <c r="A1174" s="15" t="s">
        <v>8219</v>
      </c>
      <c r="B1174">
        <v>29</v>
      </c>
      <c r="D1174" s="14" t="s">
        <v>8221</v>
      </c>
      <c r="E1174">
        <v>14</v>
      </c>
    </row>
    <row r="1175" spans="1:5" x14ac:dyDescent="0.25">
      <c r="A1175" s="15" t="s">
        <v>8219</v>
      </c>
      <c r="B1175">
        <v>43</v>
      </c>
      <c r="D1175" s="14" t="s">
        <v>8221</v>
      </c>
      <c r="E1175">
        <v>42</v>
      </c>
    </row>
    <row r="1176" spans="1:5" x14ac:dyDescent="0.25">
      <c r="A1176" s="15" t="s">
        <v>8219</v>
      </c>
      <c r="B1176">
        <v>46</v>
      </c>
      <c r="D1176" s="14" t="s">
        <v>8221</v>
      </c>
      <c r="E1176">
        <v>27</v>
      </c>
    </row>
    <row r="1177" spans="1:5" x14ac:dyDescent="0.25">
      <c r="A1177" s="15" t="s">
        <v>8219</v>
      </c>
      <c r="B1177">
        <v>27</v>
      </c>
      <c r="D1177" s="14" t="s">
        <v>8221</v>
      </c>
      <c r="E1177">
        <v>5</v>
      </c>
    </row>
    <row r="1178" spans="1:5" x14ac:dyDescent="0.25">
      <c r="A1178" s="15" t="s">
        <v>8219</v>
      </c>
      <c r="B1178">
        <v>112</v>
      </c>
      <c r="D1178" s="14" t="s">
        <v>8221</v>
      </c>
      <c r="E1178">
        <v>13</v>
      </c>
    </row>
    <row r="1179" spans="1:5" x14ac:dyDescent="0.25">
      <c r="A1179" s="15" t="s">
        <v>8219</v>
      </c>
      <c r="B1179">
        <v>34</v>
      </c>
      <c r="D1179" s="14" t="s">
        <v>8221</v>
      </c>
      <c r="E1179">
        <v>12</v>
      </c>
    </row>
    <row r="1180" spans="1:5" x14ac:dyDescent="0.25">
      <c r="A1180" s="15" t="s">
        <v>8219</v>
      </c>
      <c r="B1180">
        <v>145</v>
      </c>
      <c r="D1180" s="14" t="s">
        <v>8221</v>
      </c>
      <c r="E1180">
        <v>90</v>
      </c>
    </row>
    <row r="1181" spans="1:5" x14ac:dyDescent="0.25">
      <c r="A1181" s="15" t="s">
        <v>8219</v>
      </c>
      <c r="B1181">
        <v>19</v>
      </c>
      <c r="D1181" s="14" t="s">
        <v>8221</v>
      </c>
      <c r="E1181">
        <v>2</v>
      </c>
    </row>
    <row r="1182" spans="1:5" x14ac:dyDescent="0.25">
      <c r="A1182" s="15" t="s">
        <v>8219</v>
      </c>
      <c r="B1182">
        <v>288</v>
      </c>
      <c r="D1182" s="14" t="s">
        <v>8221</v>
      </c>
      <c r="E1182">
        <v>5</v>
      </c>
    </row>
    <row r="1183" spans="1:5" x14ac:dyDescent="0.25">
      <c r="A1183" s="15" t="s">
        <v>8219</v>
      </c>
      <c r="B1183">
        <v>14</v>
      </c>
      <c r="D1183" s="14" t="s">
        <v>8221</v>
      </c>
      <c r="E1183">
        <v>31</v>
      </c>
    </row>
    <row r="1184" spans="1:5" x14ac:dyDescent="0.25">
      <c r="A1184" s="15" t="s">
        <v>8219</v>
      </c>
      <c r="B1184">
        <v>7</v>
      </c>
      <c r="D1184" s="14" t="s">
        <v>8221</v>
      </c>
      <c r="E1184">
        <v>4</v>
      </c>
    </row>
    <row r="1185" spans="1:5" x14ac:dyDescent="0.25">
      <c r="A1185" s="15" t="s">
        <v>8219</v>
      </c>
      <c r="B1185">
        <v>211</v>
      </c>
      <c r="D1185" s="14" t="s">
        <v>8221</v>
      </c>
      <c r="E1185">
        <v>29</v>
      </c>
    </row>
    <row r="1186" spans="1:5" x14ac:dyDescent="0.25">
      <c r="A1186" s="15" t="s">
        <v>8219</v>
      </c>
      <c r="B1186">
        <v>85</v>
      </c>
      <c r="D1186" s="14" t="s">
        <v>8221</v>
      </c>
      <c r="E1186">
        <v>2</v>
      </c>
    </row>
    <row r="1187" spans="1:5" x14ac:dyDescent="0.25">
      <c r="A1187" s="15" t="s">
        <v>8219</v>
      </c>
      <c r="B1187">
        <v>103</v>
      </c>
      <c r="D1187" s="14" t="s">
        <v>8221</v>
      </c>
      <c r="E1187">
        <v>114</v>
      </c>
    </row>
    <row r="1188" spans="1:5" x14ac:dyDescent="0.25">
      <c r="A1188" s="15" t="s">
        <v>8219</v>
      </c>
      <c r="B1188">
        <v>113</v>
      </c>
      <c r="D1188" s="14" t="s">
        <v>8221</v>
      </c>
      <c r="E1188">
        <v>1</v>
      </c>
    </row>
    <row r="1189" spans="1:5" x14ac:dyDescent="0.25">
      <c r="A1189" s="15" t="s">
        <v>8219</v>
      </c>
      <c r="B1189">
        <v>167</v>
      </c>
      <c r="D1189" s="14" t="s">
        <v>8221</v>
      </c>
      <c r="E1189">
        <v>76</v>
      </c>
    </row>
    <row r="1190" spans="1:5" x14ac:dyDescent="0.25">
      <c r="A1190" s="15" t="s">
        <v>8219</v>
      </c>
      <c r="B1190">
        <v>73</v>
      </c>
      <c r="D1190" s="14" t="s">
        <v>8221</v>
      </c>
      <c r="E1190">
        <v>9</v>
      </c>
    </row>
    <row r="1191" spans="1:5" x14ac:dyDescent="0.25">
      <c r="A1191" s="15" t="s">
        <v>8219</v>
      </c>
      <c r="B1191">
        <v>75</v>
      </c>
      <c r="D1191" s="14" t="s">
        <v>8221</v>
      </c>
      <c r="E1191">
        <v>37</v>
      </c>
    </row>
    <row r="1192" spans="1:5" x14ac:dyDescent="0.25">
      <c r="A1192" s="15" t="s">
        <v>8219</v>
      </c>
      <c r="B1192">
        <v>614</v>
      </c>
      <c r="D1192" s="14" t="s">
        <v>8221</v>
      </c>
      <c r="E1192">
        <v>0</v>
      </c>
    </row>
    <row r="1193" spans="1:5" x14ac:dyDescent="0.25">
      <c r="A1193" s="15" t="s">
        <v>8219</v>
      </c>
      <c r="B1193">
        <v>107</v>
      </c>
      <c r="D1193" s="14" t="s">
        <v>8221</v>
      </c>
      <c r="E1193">
        <v>1</v>
      </c>
    </row>
    <row r="1194" spans="1:5" x14ac:dyDescent="0.25">
      <c r="A1194" s="15" t="s">
        <v>8219</v>
      </c>
      <c r="B1194">
        <v>1224</v>
      </c>
      <c r="D1194" s="14" t="s">
        <v>8221</v>
      </c>
      <c r="E1194">
        <v>10</v>
      </c>
    </row>
    <row r="1195" spans="1:5" x14ac:dyDescent="0.25">
      <c r="A1195" s="15" t="s">
        <v>8219</v>
      </c>
      <c r="B1195">
        <v>104</v>
      </c>
      <c r="D1195" s="14" t="s">
        <v>8221</v>
      </c>
      <c r="E1195">
        <v>1</v>
      </c>
    </row>
    <row r="1196" spans="1:5" x14ac:dyDescent="0.25">
      <c r="A1196" s="15" t="s">
        <v>8219</v>
      </c>
      <c r="B1196">
        <v>79</v>
      </c>
      <c r="D1196" s="14" t="s">
        <v>8221</v>
      </c>
      <c r="E1196">
        <v>2</v>
      </c>
    </row>
    <row r="1197" spans="1:5" x14ac:dyDescent="0.25">
      <c r="A1197" s="15" t="s">
        <v>8219</v>
      </c>
      <c r="B1197">
        <v>157</v>
      </c>
      <c r="D1197" s="14" t="s">
        <v>8221</v>
      </c>
      <c r="E1197">
        <v>1</v>
      </c>
    </row>
    <row r="1198" spans="1:5" x14ac:dyDescent="0.25">
      <c r="A1198" s="15" t="s">
        <v>8219</v>
      </c>
      <c r="B1198">
        <v>50</v>
      </c>
      <c r="D1198" s="14" t="s">
        <v>8221</v>
      </c>
      <c r="E1198">
        <v>10</v>
      </c>
    </row>
    <row r="1199" spans="1:5" x14ac:dyDescent="0.25">
      <c r="A1199" s="15" t="s">
        <v>8219</v>
      </c>
      <c r="B1199">
        <v>64</v>
      </c>
      <c r="D1199" s="14" t="s">
        <v>8221</v>
      </c>
      <c r="E1199">
        <v>9</v>
      </c>
    </row>
    <row r="1200" spans="1:5" x14ac:dyDescent="0.25">
      <c r="A1200" s="15" t="s">
        <v>8219</v>
      </c>
      <c r="B1200">
        <v>200</v>
      </c>
      <c r="D1200" s="14" t="s">
        <v>8221</v>
      </c>
      <c r="E1200">
        <v>19</v>
      </c>
    </row>
    <row r="1201" spans="1:5" x14ac:dyDescent="0.25">
      <c r="A1201" s="15" t="s">
        <v>8219</v>
      </c>
      <c r="B1201">
        <v>22</v>
      </c>
      <c r="D1201" s="14" t="s">
        <v>8221</v>
      </c>
      <c r="E1201">
        <v>0</v>
      </c>
    </row>
    <row r="1202" spans="1:5" x14ac:dyDescent="0.25">
      <c r="A1202" s="15" t="s">
        <v>8219</v>
      </c>
      <c r="B1202">
        <v>163</v>
      </c>
      <c r="D1202" s="14" t="s">
        <v>8221</v>
      </c>
      <c r="E1202">
        <v>4</v>
      </c>
    </row>
    <row r="1203" spans="1:5" x14ac:dyDescent="0.25">
      <c r="A1203" s="15" t="s">
        <v>8219</v>
      </c>
      <c r="B1203">
        <v>77</v>
      </c>
      <c r="D1203" s="14" t="s">
        <v>8221</v>
      </c>
      <c r="E1203">
        <v>8</v>
      </c>
    </row>
    <row r="1204" spans="1:5" x14ac:dyDescent="0.25">
      <c r="A1204" s="15" t="s">
        <v>8219</v>
      </c>
      <c r="B1204">
        <v>89</v>
      </c>
      <c r="D1204" s="14" t="s">
        <v>8221</v>
      </c>
      <c r="E1204">
        <v>24</v>
      </c>
    </row>
    <row r="1205" spans="1:5" x14ac:dyDescent="0.25">
      <c r="A1205" s="15" t="s">
        <v>8219</v>
      </c>
      <c r="B1205">
        <v>3355</v>
      </c>
      <c r="D1205" s="14" t="s">
        <v>8221</v>
      </c>
      <c r="E1205">
        <v>0</v>
      </c>
    </row>
    <row r="1206" spans="1:5" x14ac:dyDescent="0.25">
      <c r="A1206" s="15" t="s">
        <v>8219</v>
      </c>
      <c r="B1206">
        <v>537</v>
      </c>
      <c r="D1206" s="14" t="s">
        <v>8221</v>
      </c>
      <c r="E1206">
        <v>39</v>
      </c>
    </row>
    <row r="1207" spans="1:5" x14ac:dyDescent="0.25">
      <c r="A1207" s="15" t="s">
        <v>8219</v>
      </c>
      <c r="B1207">
        <v>125</v>
      </c>
      <c r="D1207" s="14" t="s">
        <v>8221</v>
      </c>
      <c r="E1207">
        <v>6</v>
      </c>
    </row>
    <row r="1208" spans="1:5" x14ac:dyDescent="0.25">
      <c r="A1208" s="15" t="s">
        <v>8219</v>
      </c>
      <c r="B1208">
        <v>163</v>
      </c>
      <c r="D1208" s="14" t="s">
        <v>8221</v>
      </c>
      <c r="E1208">
        <v>4</v>
      </c>
    </row>
    <row r="1209" spans="1:5" x14ac:dyDescent="0.25">
      <c r="A1209" s="15" t="s">
        <v>8219</v>
      </c>
      <c r="B1209">
        <v>283</v>
      </c>
      <c r="D1209" s="14" t="s">
        <v>8221</v>
      </c>
      <c r="E1209">
        <v>3</v>
      </c>
    </row>
    <row r="1210" spans="1:5" x14ac:dyDescent="0.25">
      <c r="A1210" s="15" t="s">
        <v>8219</v>
      </c>
      <c r="B1210">
        <v>352</v>
      </c>
      <c r="D1210" s="14" t="s">
        <v>8221</v>
      </c>
      <c r="E1210">
        <v>53</v>
      </c>
    </row>
    <row r="1211" spans="1:5" x14ac:dyDescent="0.25">
      <c r="A1211" s="15" t="s">
        <v>8219</v>
      </c>
      <c r="B1211">
        <v>94</v>
      </c>
      <c r="D1211" s="14" t="s">
        <v>8221</v>
      </c>
      <c r="E1211">
        <v>1</v>
      </c>
    </row>
    <row r="1212" spans="1:5" x14ac:dyDescent="0.25">
      <c r="A1212" s="15" t="s">
        <v>8219</v>
      </c>
      <c r="B1212">
        <v>67</v>
      </c>
      <c r="D1212" s="14" t="s">
        <v>8221</v>
      </c>
      <c r="E1212">
        <v>2</v>
      </c>
    </row>
    <row r="1213" spans="1:5" x14ac:dyDescent="0.25">
      <c r="A1213" s="15" t="s">
        <v>8219</v>
      </c>
      <c r="B1213">
        <v>221</v>
      </c>
      <c r="D1213" s="14" t="s">
        <v>8221</v>
      </c>
      <c r="E1213">
        <v>25</v>
      </c>
    </row>
    <row r="1214" spans="1:5" x14ac:dyDescent="0.25">
      <c r="A1214" s="15" t="s">
        <v>8219</v>
      </c>
      <c r="B1214">
        <v>2165</v>
      </c>
      <c r="D1214" s="14" t="s">
        <v>8221</v>
      </c>
      <c r="E1214">
        <v>6</v>
      </c>
    </row>
    <row r="1215" spans="1:5" x14ac:dyDescent="0.25">
      <c r="A1215" s="15" t="s">
        <v>8219</v>
      </c>
      <c r="B1215">
        <v>179</v>
      </c>
      <c r="D1215" s="14" t="s">
        <v>8221</v>
      </c>
      <c r="E1215">
        <v>0</v>
      </c>
    </row>
    <row r="1216" spans="1:5" x14ac:dyDescent="0.25">
      <c r="A1216" s="15" t="s">
        <v>8219</v>
      </c>
      <c r="B1216">
        <v>123</v>
      </c>
      <c r="D1216" s="14" t="s">
        <v>8221</v>
      </c>
      <c r="E1216">
        <v>12</v>
      </c>
    </row>
    <row r="1217" spans="1:5" x14ac:dyDescent="0.25">
      <c r="A1217" s="15" t="s">
        <v>8219</v>
      </c>
      <c r="B1217">
        <v>1104</v>
      </c>
      <c r="D1217" s="14" t="s">
        <v>8221</v>
      </c>
      <c r="E1217">
        <v>0</v>
      </c>
    </row>
    <row r="1218" spans="1:5" x14ac:dyDescent="0.25">
      <c r="A1218" s="15" t="s">
        <v>8219</v>
      </c>
      <c r="B1218">
        <v>403</v>
      </c>
      <c r="D1218" s="14" t="s">
        <v>8221</v>
      </c>
      <c r="E1218">
        <v>36</v>
      </c>
    </row>
    <row r="1219" spans="1:5" x14ac:dyDescent="0.25">
      <c r="A1219" s="15" t="s">
        <v>8219</v>
      </c>
      <c r="B1219">
        <v>109</v>
      </c>
      <c r="D1219" s="14" t="s">
        <v>8221</v>
      </c>
      <c r="E1219">
        <v>0</v>
      </c>
    </row>
    <row r="1220" spans="1:5" x14ac:dyDescent="0.25">
      <c r="A1220" s="15" t="s">
        <v>8219</v>
      </c>
      <c r="B1220">
        <v>372</v>
      </c>
      <c r="D1220" s="14" t="s">
        <v>8221</v>
      </c>
      <c r="E1220">
        <v>2</v>
      </c>
    </row>
    <row r="1221" spans="1:5" x14ac:dyDescent="0.25">
      <c r="A1221" s="15" t="s">
        <v>8219</v>
      </c>
      <c r="B1221">
        <v>311</v>
      </c>
      <c r="D1221" s="14" t="s">
        <v>8221</v>
      </c>
      <c r="E1221">
        <v>1</v>
      </c>
    </row>
    <row r="1222" spans="1:5" x14ac:dyDescent="0.25">
      <c r="A1222" s="15" t="s">
        <v>8219</v>
      </c>
      <c r="B1222">
        <v>61</v>
      </c>
      <c r="D1222" s="14" t="s">
        <v>8221</v>
      </c>
      <c r="E1222">
        <v>59</v>
      </c>
    </row>
    <row r="1223" spans="1:5" x14ac:dyDescent="0.25">
      <c r="A1223" s="15" t="s">
        <v>8219</v>
      </c>
      <c r="B1223">
        <v>115</v>
      </c>
      <c r="D1223" s="14" t="s">
        <v>8221</v>
      </c>
      <c r="E1223">
        <v>1</v>
      </c>
    </row>
    <row r="1224" spans="1:5" x14ac:dyDescent="0.25">
      <c r="A1224" s="15" t="s">
        <v>8219</v>
      </c>
      <c r="B1224">
        <v>111</v>
      </c>
      <c r="D1224" s="14" t="s">
        <v>8221</v>
      </c>
      <c r="E1224">
        <v>31</v>
      </c>
    </row>
    <row r="1225" spans="1:5" x14ac:dyDescent="0.25">
      <c r="A1225" s="15" t="s">
        <v>8219</v>
      </c>
      <c r="B1225">
        <v>337</v>
      </c>
      <c r="D1225" s="14" t="s">
        <v>8221</v>
      </c>
      <c r="E1225">
        <v>18</v>
      </c>
    </row>
    <row r="1226" spans="1:5" x14ac:dyDescent="0.25">
      <c r="A1226" s="15" t="s">
        <v>8219</v>
      </c>
      <c r="B1226">
        <v>9</v>
      </c>
      <c r="D1226" s="14" t="s">
        <v>8221</v>
      </c>
      <c r="E1226">
        <v>10</v>
      </c>
    </row>
    <row r="1227" spans="1:5" x14ac:dyDescent="0.25">
      <c r="A1227" s="15" t="s">
        <v>8219</v>
      </c>
      <c r="B1227">
        <v>120</v>
      </c>
      <c r="D1227" s="14" t="s">
        <v>8221</v>
      </c>
      <c r="E1227">
        <v>0</v>
      </c>
    </row>
    <row r="1228" spans="1:5" x14ac:dyDescent="0.25">
      <c r="A1228" s="15" t="s">
        <v>8219</v>
      </c>
      <c r="B1228">
        <v>102</v>
      </c>
      <c r="D1228" s="14" t="s">
        <v>8221</v>
      </c>
      <c r="E1228">
        <v>14</v>
      </c>
    </row>
    <row r="1229" spans="1:5" x14ac:dyDescent="0.25">
      <c r="A1229" s="15" t="s">
        <v>8219</v>
      </c>
      <c r="B1229">
        <v>186</v>
      </c>
      <c r="D1229" s="14" t="s">
        <v>8221</v>
      </c>
      <c r="E1229">
        <v>2</v>
      </c>
    </row>
    <row r="1230" spans="1:5" x14ac:dyDescent="0.25">
      <c r="A1230" s="15" t="s">
        <v>8219</v>
      </c>
      <c r="B1230">
        <v>15</v>
      </c>
      <c r="D1230" s="14" t="s">
        <v>8221</v>
      </c>
      <c r="E1230">
        <v>1</v>
      </c>
    </row>
    <row r="1231" spans="1:5" x14ac:dyDescent="0.25">
      <c r="A1231" s="15" t="s">
        <v>8219</v>
      </c>
      <c r="B1231">
        <v>67</v>
      </c>
      <c r="D1231" s="14" t="s">
        <v>8221</v>
      </c>
      <c r="E1231">
        <v>3</v>
      </c>
    </row>
    <row r="1232" spans="1:5" x14ac:dyDescent="0.25">
      <c r="A1232" s="15" t="s">
        <v>8219</v>
      </c>
      <c r="B1232">
        <v>130</v>
      </c>
      <c r="D1232" s="14" t="s">
        <v>8221</v>
      </c>
      <c r="E1232">
        <v>0</v>
      </c>
    </row>
    <row r="1233" spans="1:5" x14ac:dyDescent="0.25">
      <c r="A1233" s="15" t="s">
        <v>8219</v>
      </c>
      <c r="B1233">
        <v>16</v>
      </c>
      <c r="D1233" s="14" t="s">
        <v>8221</v>
      </c>
      <c r="E1233">
        <v>2</v>
      </c>
    </row>
    <row r="1234" spans="1:5" x14ac:dyDescent="0.25">
      <c r="A1234" s="15" t="s">
        <v>8219</v>
      </c>
      <c r="B1234">
        <v>67</v>
      </c>
      <c r="D1234" s="14" t="s">
        <v>8221</v>
      </c>
      <c r="E1234">
        <v>0</v>
      </c>
    </row>
    <row r="1235" spans="1:5" x14ac:dyDescent="0.25">
      <c r="A1235" s="15" t="s">
        <v>8219</v>
      </c>
      <c r="B1235">
        <v>124</v>
      </c>
      <c r="D1235" s="14" t="s">
        <v>8221</v>
      </c>
      <c r="E1235">
        <v>12</v>
      </c>
    </row>
    <row r="1236" spans="1:5" x14ac:dyDescent="0.25">
      <c r="A1236" s="15" t="s">
        <v>8219</v>
      </c>
      <c r="B1236">
        <v>80</v>
      </c>
      <c r="D1236" s="14" t="s">
        <v>8221</v>
      </c>
      <c r="E1236">
        <v>1</v>
      </c>
    </row>
    <row r="1237" spans="1:5" x14ac:dyDescent="0.25">
      <c r="A1237" s="15" t="s">
        <v>8219</v>
      </c>
      <c r="B1237">
        <v>282</v>
      </c>
      <c r="D1237" s="14" t="s">
        <v>8221</v>
      </c>
      <c r="E1237">
        <v>8</v>
      </c>
    </row>
    <row r="1238" spans="1:5" x14ac:dyDescent="0.25">
      <c r="A1238" s="15" t="s">
        <v>8219</v>
      </c>
      <c r="B1238">
        <v>68</v>
      </c>
      <c r="D1238" s="14" t="s">
        <v>8221</v>
      </c>
      <c r="E1238">
        <v>2</v>
      </c>
    </row>
    <row r="1239" spans="1:5" x14ac:dyDescent="0.25">
      <c r="A1239" s="15" t="s">
        <v>8219</v>
      </c>
      <c r="B1239">
        <v>86</v>
      </c>
      <c r="D1239" s="14" t="s">
        <v>8221</v>
      </c>
      <c r="E1239">
        <v>31</v>
      </c>
    </row>
    <row r="1240" spans="1:5" x14ac:dyDescent="0.25">
      <c r="A1240" s="15" t="s">
        <v>8219</v>
      </c>
      <c r="B1240">
        <v>115</v>
      </c>
      <c r="D1240" s="14" t="s">
        <v>8221</v>
      </c>
      <c r="E1240">
        <v>5</v>
      </c>
    </row>
    <row r="1241" spans="1:5" x14ac:dyDescent="0.25">
      <c r="A1241" s="15" t="s">
        <v>8219</v>
      </c>
      <c r="B1241">
        <v>75</v>
      </c>
      <c r="D1241" s="14" t="s">
        <v>8221</v>
      </c>
      <c r="E1241">
        <v>1</v>
      </c>
    </row>
    <row r="1242" spans="1:5" x14ac:dyDescent="0.25">
      <c r="A1242" s="15" t="s">
        <v>8219</v>
      </c>
      <c r="B1242">
        <v>43</v>
      </c>
      <c r="D1242" s="14" t="s">
        <v>8221</v>
      </c>
      <c r="E1242">
        <v>12</v>
      </c>
    </row>
    <row r="1243" spans="1:5" x14ac:dyDescent="0.25">
      <c r="A1243" s="15" t="s">
        <v>8219</v>
      </c>
      <c r="B1243">
        <v>48</v>
      </c>
      <c r="D1243" s="14" t="s">
        <v>8221</v>
      </c>
      <c r="E1243">
        <v>4</v>
      </c>
    </row>
    <row r="1244" spans="1:5" x14ac:dyDescent="0.25">
      <c r="A1244" s="15" t="s">
        <v>8219</v>
      </c>
      <c r="B1244">
        <v>52</v>
      </c>
      <c r="D1244" s="14" t="s">
        <v>8221</v>
      </c>
      <c r="E1244">
        <v>0</v>
      </c>
    </row>
    <row r="1245" spans="1:5" x14ac:dyDescent="0.25">
      <c r="A1245" s="15" t="s">
        <v>8219</v>
      </c>
      <c r="B1245">
        <v>43</v>
      </c>
      <c r="D1245" s="14" t="s">
        <v>8221</v>
      </c>
      <c r="E1245">
        <v>7</v>
      </c>
    </row>
    <row r="1246" spans="1:5" x14ac:dyDescent="0.25">
      <c r="A1246" s="15" t="s">
        <v>8219</v>
      </c>
      <c r="B1246">
        <v>58</v>
      </c>
      <c r="D1246" s="14" t="s">
        <v>8221</v>
      </c>
      <c r="E1246">
        <v>2</v>
      </c>
    </row>
    <row r="1247" spans="1:5" x14ac:dyDescent="0.25">
      <c r="A1247" s="15" t="s">
        <v>8219</v>
      </c>
      <c r="B1247">
        <v>47</v>
      </c>
      <c r="D1247" s="14" t="s">
        <v>8221</v>
      </c>
      <c r="E1247">
        <v>1</v>
      </c>
    </row>
    <row r="1248" spans="1:5" x14ac:dyDescent="0.25">
      <c r="A1248" s="15" t="s">
        <v>8219</v>
      </c>
      <c r="B1248">
        <v>36</v>
      </c>
      <c r="D1248" s="14" t="s">
        <v>8221</v>
      </c>
      <c r="E1248">
        <v>4</v>
      </c>
    </row>
    <row r="1249" spans="1:5" x14ac:dyDescent="0.25">
      <c r="A1249" s="15" t="s">
        <v>8219</v>
      </c>
      <c r="B1249">
        <v>17</v>
      </c>
      <c r="D1249" s="14" t="s">
        <v>8221</v>
      </c>
      <c r="E1249">
        <v>6</v>
      </c>
    </row>
    <row r="1250" spans="1:5" x14ac:dyDescent="0.25">
      <c r="A1250" s="15" t="s">
        <v>8219</v>
      </c>
      <c r="B1250">
        <v>104</v>
      </c>
      <c r="D1250" s="14" t="s">
        <v>8221</v>
      </c>
      <c r="E1250">
        <v>8</v>
      </c>
    </row>
    <row r="1251" spans="1:5" x14ac:dyDescent="0.25">
      <c r="A1251" s="15" t="s">
        <v>8219</v>
      </c>
      <c r="B1251">
        <v>47</v>
      </c>
      <c r="D1251" s="14" t="s">
        <v>8221</v>
      </c>
      <c r="E1251">
        <v>14</v>
      </c>
    </row>
    <row r="1252" spans="1:5" x14ac:dyDescent="0.25">
      <c r="A1252" s="15" t="s">
        <v>8219</v>
      </c>
      <c r="B1252">
        <v>38</v>
      </c>
      <c r="D1252" s="14" t="s">
        <v>8221</v>
      </c>
      <c r="E1252">
        <v>0</v>
      </c>
    </row>
    <row r="1253" spans="1:5" x14ac:dyDescent="0.25">
      <c r="A1253" s="15" t="s">
        <v>8219</v>
      </c>
      <c r="B1253">
        <v>81</v>
      </c>
      <c r="D1253" s="14" t="s">
        <v>8221</v>
      </c>
      <c r="E1253">
        <v>4</v>
      </c>
    </row>
    <row r="1254" spans="1:5" x14ac:dyDescent="0.25">
      <c r="A1254" s="15" t="s">
        <v>8219</v>
      </c>
      <c r="B1254">
        <v>55</v>
      </c>
      <c r="D1254" s="14" t="s">
        <v>8221</v>
      </c>
      <c r="E1254">
        <v>0</v>
      </c>
    </row>
    <row r="1255" spans="1:5" x14ac:dyDescent="0.25">
      <c r="A1255" s="15" t="s">
        <v>8219</v>
      </c>
      <c r="B1255">
        <v>41</v>
      </c>
      <c r="D1255" s="14" t="s">
        <v>8221</v>
      </c>
      <c r="E1255">
        <v>0</v>
      </c>
    </row>
    <row r="1256" spans="1:5" x14ac:dyDescent="0.25">
      <c r="A1256" s="15" t="s">
        <v>8219</v>
      </c>
      <c r="B1256">
        <v>79</v>
      </c>
      <c r="D1256" s="14" t="s">
        <v>8221</v>
      </c>
      <c r="E1256">
        <v>1</v>
      </c>
    </row>
    <row r="1257" spans="1:5" x14ac:dyDescent="0.25">
      <c r="A1257" s="15" t="s">
        <v>8219</v>
      </c>
      <c r="B1257">
        <v>16</v>
      </c>
      <c r="D1257" s="14" t="s">
        <v>8221</v>
      </c>
      <c r="E1257">
        <v>1</v>
      </c>
    </row>
    <row r="1258" spans="1:5" x14ac:dyDescent="0.25">
      <c r="A1258" s="15" t="s">
        <v>8219</v>
      </c>
      <c r="B1258">
        <v>8</v>
      </c>
      <c r="D1258" s="14" t="s">
        <v>8221</v>
      </c>
      <c r="E1258">
        <v>1</v>
      </c>
    </row>
    <row r="1259" spans="1:5" x14ac:dyDescent="0.25">
      <c r="A1259" s="15" t="s">
        <v>8219</v>
      </c>
      <c r="B1259">
        <v>95</v>
      </c>
      <c r="D1259" s="14" t="s">
        <v>8221</v>
      </c>
      <c r="E1259">
        <v>1</v>
      </c>
    </row>
    <row r="1260" spans="1:5" x14ac:dyDescent="0.25">
      <c r="A1260" s="15" t="s">
        <v>8219</v>
      </c>
      <c r="B1260">
        <v>25</v>
      </c>
      <c r="D1260" s="14" t="s">
        <v>8221</v>
      </c>
      <c r="E1260">
        <v>4</v>
      </c>
    </row>
    <row r="1261" spans="1:5" x14ac:dyDescent="0.25">
      <c r="A1261" s="15" t="s">
        <v>8219</v>
      </c>
      <c r="B1261">
        <v>19</v>
      </c>
      <c r="D1261" s="14" t="s">
        <v>8221</v>
      </c>
      <c r="E1261">
        <v>0</v>
      </c>
    </row>
    <row r="1262" spans="1:5" x14ac:dyDescent="0.25">
      <c r="A1262" s="15" t="s">
        <v>8219</v>
      </c>
      <c r="B1262">
        <v>90</v>
      </c>
      <c r="D1262" s="14" t="s">
        <v>8221</v>
      </c>
      <c r="E1262">
        <v>0</v>
      </c>
    </row>
    <row r="1263" spans="1:5" x14ac:dyDescent="0.25">
      <c r="A1263" s="15" t="s">
        <v>8219</v>
      </c>
      <c r="B1263">
        <v>41</v>
      </c>
      <c r="D1263" s="14" t="s">
        <v>8221</v>
      </c>
      <c r="E1263">
        <v>2</v>
      </c>
    </row>
    <row r="1264" spans="1:5" x14ac:dyDescent="0.25">
      <c r="A1264" s="15" t="s">
        <v>8219</v>
      </c>
      <c r="B1264">
        <v>30</v>
      </c>
      <c r="D1264" s="14" t="s">
        <v>8221</v>
      </c>
      <c r="E1264">
        <v>24</v>
      </c>
    </row>
    <row r="1265" spans="1:5" x14ac:dyDescent="0.25">
      <c r="A1265" s="15" t="s">
        <v>8219</v>
      </c>
      <c r="B1265">
        <v>38</v>
      </c>
      <c r="D1265" s="14" t="s">
        <v>8221</v>
      </c>
      <c r="E1265">
        <v>1</v>
      </c>
    </row>
    <row r="1266" spans="1:5" x14ac:dyDescent="0.25">
      <c r="A1266" s="15" t="s">
        <v>8219</v>
      </c>
      <c r="B1266">
        <v>65</v>
      </c>
      <c r="D1266" s="14" t="s">
        <v>8221</v>
      </c>
      <c r="E1266">
        <v>2</v>
      </c>
    </row>
    <row r="1267" spans="1:5" x14ac:dyDescent="0.25">
      <c r="A1267" s="15" t="s">
        <v>8219</v>
      </c>
      <c r="B1267">
        <v>75</v>
      </c>
      <c r="D1267" s="14" t="s">
        <v>8221</v>
      </c>
      <c r="E1267">
        <v>1</v>
      </c>
    </row>
    <row r="1268" spans="1:5" x14ac:dyDescent="0.25">
      <c r="A1268" s="15" t="s">
        <v>8219</v>
      </c>
      <c r="B1268">
        <v>16</v>
      </c>
      <c r="D1268" s="14" t="s">
        <v>8221</v>
      </c>
      <c r="E1268">
        <v>37</v>
      </c>
    </row>
    <row r="1269" spans="1:5" x14ac:dyDescent="0.25">
      <c r="A1269" s="15" t="s">
        <v>8219</v>
      </c>
      <c r="B1269">
        <v>10</v>
      </c>
      <c r="D1269" s="14" t="s">
        <v>8221</v>
      </c>
      <c r="E1269">
        <v>5</v>
      </c>
    </row>
    <row r="1270" spans="1:5" x14ac:dyDescent="0.25">
      <c r="A1270" s="15" t="s">
        <v>8219</v>
      </c>
      <c r="B1270">
        <v>27</v>
      </c>
      <c r="D1270" s="14" t="s">
        <v>8221</v>
      </c>
      <c r="E1270">
        <v>4</v>
      </c>
    </row>
    <row r="1271" spans="1:5" x14ac:dyDescent="0.25">
      <c r="A1271" s="15" t="s">
        <v>8219</v>
      </c>
      <c r="B1271">
        <v>259</v>
      </c>
      <c r="D1271" s="14" t="s">
        <v>8221</v>
      </c>
      <c r="E1271">
        <v>16</v>
      </c>
    </row>
    <row r="1272" spans="1:5" x14ac:dyDescent="0.25">
      <c r="A1272" s="15" t="s">
        <v>8219</v>
      </c>
      <c r="B1272">
        <v>39</v>
      </c>
      <c r="D1272" s="14" t="s">
        <v>8221</v>
      </c>
      <c r="E1272">
        <v>9</v>
      </c>
    </row>
    <row r="1273" spans="1:5" x14ac:dyDescent="0.25">
      <c r="A1273" s="15" t="s">
        <v>8219</v>
      </c>
      <c r="B1273">
        <v>42</v>
      </c>
      <c r="D1273" s="14" t="s">
        <v>8221</v>
      </c>
      <c r="E1273">
        <v>0</v>
      </c>
    </row>
    <row r="1274" spans="1:5" x14ac:dyDescent="0.25">
      <c r="A1274" s="15" t="s">
        <v>8219</v>
      </c>
      <c r="B1274">
        <v>10</v>
      </c>
      <c r="D1274" s="14" t="s">
        <v>8221</v>
      </c>
      <c r="E1274">
        <v>40</v>
      </c>
    </row>
    <row r="1275" spans="1:5" x14ac:dyDescent="0.25">
      <c r="A1275" s="15" t="s">
        <v>8219</v>
      </c>
      <c r="B1275">
        <v>56</v>
      </c>
      <c r="D1275" s="14" t="s">
        <v>8221</v>
      </c>
      <c r="E1275">
        <v>0</v>
      </c>
    </row>
    <row r="1276" spans="1:5" x14ac:dyDescent="0.25">
      <c r="A1276" s="15" t="s">
        <v>8219</v>
      </c>
      <c r="B1276">
        <v>20</v>
      </c>
      <c r="D1276" s="14" t="s">
        <v>8221</v>
      </c>
      <c r="E1276">
        <v>2</v>
      </c>
    </row>
    <row r="1277" spans="1:5" x14ac:dyDescent="0.25">
      <c r="A1277" s="15" t="s">
        <v>8219</v>
      </c>
      <c r="B1277">
        <v>170</v>
      </c>
      <c r="D1277" s="14" t="s">
        <v>8221</v>
      </c>
      <c r="E1277">
        <v>1</v>
      </c>
    </row>
    <row r="1278" spans="1:5" x14ac:dyDescent="0.25">
      <c r="A1278" s="15" t="s">
        <v>8219</v>
      </c>
      <c r="B1278">
        <v>29</v>
      </c>
      <c r="D1278" s="14" t="s">
        <v>8221</v>
      </c>
      <c r="E1278">
        <v>9</v>
      </c>
    </row>
    <row r="1279" spans="1:5" x14ac:dyDescent="0.25">
      <c r="A1279" s="15" t="s">
        <v>8219</v>
      </c>
      <c r="B1279">
        <v>132</v>
      </c>
      <c r="D1279" s="14" t="s">
        <v>8221</v>
      </c>
      <c r="E1279">
        <v>34</v>
      </c>
    </row>
    <row r="1280" spans="1:5" x14ac:dyDescent="0.25">
      <c r="A1280" s="15" t="s">
        <v>8219</v>
      </c>
      <c r="B1280">
        <v>27</v>
      </c>
      <c r="D1280" s="14" t="s">
        <v>8221</v>
      </c>
      <c r="E1280">
        <v>23</v>
      </c>
    </row>
    <row r="1281" spans="1:5" x14ac:dyDescent="0.25">
      <c r="A1281" s="15" t="s">
        <v>8219</v>
      </c>
      <c r="B1281">
        <v>26</v>
      </c>
      <c r="D1281" s="14" t="s">
        <v>8221</v>
      </c>
      <c r="E1281">
        <v>19</v>
      </c>
    </row>
    <row r="1282" spans="1:5" x14ac:dyDescent="0.25">
      <c r="A1282" s="15" t="s">
        <v>8219</v>
      </c>
      <c r="B1282">
        <v>43</v>
      </c>
      <c r="D1282" s="14" t="s">
        <v>8221</v>
      </c>
      <c r="E1282">
        <v>50</v>
      </c>
    </row>
    <row r="1283" spans="1:5" x14ac:dyDescent="0.25">
      <c r="A1283" s="15" t="s">
        <v>8219</v>
      </c>
      <c r="B1283">
        <v>80</v>
      </c>
      <c r="D1283" s="14" t="s">
        <v>8221</v>
      </c>
      <c r="E1283">
        <v>12</v>
      </c>
    </row>
    <row r="1284" spans="1:5" x14ac:dyDescent="0.25">
      <c r="A1284" s="15" t="s">
        <v>8219</v>
      </c>
      <c r="B1284">
        <v>33</v>
      </c>
      <c r="D1284" s="14" t="s">
        <v>8221</v>
      </c>
      <c r="E1284">
        <v>8</v>
      </c>
    </row>
    <row r="1285" spans="1:5" x14ac:dyDescent="0.25">
      <c r="A1285" s="15" t="s">
        <v>8219</v>
      </c>
      <c r="B1285">
        <v>71</v>
      </c>
      <c r="D1285" s="14" t="s">
        <v>8221</v>
      </c>
      <c r="E1285">
        <v>9</v>
      </c>
    </row>
    <row r="1286" spans="1:5" x14ac:dyDescent="0.25">
      <c r="A1286" s="15" t="s">
        <v>8219</v>
      </c>
      <c r="B1286">
        <v>81</v>
      </c>
      <c r="D1286" s="14" t="s">
        <v>8221</v>
      </c>
      <c r="E1286">
        <v>43</v>
      </c>
    </row>
    <row r="1287" spans="1:5" x14ac:dyDescent="0.25">
      <c r="A1287" s="15" t="s">
        <v>8219</v>
      </c>
      <c r="B1287">
        <v>76</v>
      </c>
      <c r="D1287" s="14" t="s">
        <v>8221</v>
      </c>
      <c r="E1287">
        <v>28</v>
      </c>
    </row>
    <row r="1288" spans="1:5" x14ac:dyDescent="0.25">
      <c r="A1288" s="15" t="s">
        <v>8219</v>
      </c>
      <c r="B1288">
        <v>48</v>
      </c>
      <c r="D1288" s="14" t="s">
        <v>8221</v>
      </c>
      <c r="E1288">
        <v>4</v>
      </c>
    </row>
    <row r="1289" spans="1:5" x14ac:dyDescent="0.25">
      <c r="A1289" s="15" t="s">
        <v>8219</v>
      </c>
      <c r="B1289">
        <v>61</v>
      </c>
      <c r="D1289" s="14" t="s">
        <v>8221</v>
      </c>
      <c r="E1289">
        <v>24</v>
      </c>
    </row>
    <row r="1290" spans="1:5" x14ac:dyDescent="0.25">
      <c r="A1290" s="15" t="s">
        <v>8219</v>
      </c>
      <c r="B1290">
        <v>60</v>
      </c>
      <c r="D1290" s="14" t="s">
        <v>8221</v>
      </c>
      <c r="E1290">
        <v>2</v>
      </c>
    </row>
    <row r="1291" spans="1:5" x14ac:dyDescent="0.25">
      <c r="A1291" s="15" t="s">
        <v>8219</v>
      </c>
      <c r="B1291">
        <v>136</v>
      </c>
      <c r="D1291" s="14" t="s">
        <v>8221</v>
      </c>
      <c r="E1291">
        <v>2</v>
      </c>
    </row>
    <row r="1292" spans="1:5" x14ac:dyDescent="0.25">
      <c r="A1292" s="15" t="s">
        <v>8219</v>
      </c>
      <c r="B1292">
        <v>14</v>
      </c>
      <c r="D1292" s="14" t="s">
        <v>8221</v>
      </c>
      <c r="E1292">
        <v>20</v>
      </c>
    </row>
    <row r="1293" spans="1:5" x14ac:dyDescent="0.25">
      <c r="A1293" s="15" t="s">
        <v>8219</v>
      </c>
      <c r="B1293">
        <v>78</v>
      </c>
      <c r="D1293" s="14" t="s">
        <v>8221</v>
      </c>
      <c r="E1293">
        <v>1</v>
      </c>
    </row>
    <row r="1294" spans="1:5" x14ac:dyDescent="0.25">
      <c r="A1294" s="15" t="s">
        <v>8219</v>
      </c>
      <c r="B1294">
        <v>4</v>
      </c>
      <c r="D1294" s="14" t="s">
        <v>8221</v>
      </c>
      <c r="E1294">
        <v>1</v>
      </c>
    </row>
    <row r="1295" spans="1:5" x14ac:dyDescent="0.25">
      <c r="A1295" s="15" t="s">
        <v>8219</v>
      </c>
      <c r="B1295">
        <v>11</v>
      </c>
      <c r="D1295" s="14" t="s">
        <v>8221</v>
      </c>
      <c r="E1295">
        <v>4</v>
      </c>
    </row>
    <row r="1296" spans="1:5" x14ac:dyDescent="0.25">
      <c r="A1296" s="15" t="s">
        <v>8219</v>
      </c>
      <c r="B1296">
        <v>185</v>
      </c>
      <c r="D1296" s="14" t="s">
        <v>8221</v>
      </c>
      <c r="E1296">
        <v>1</v>
      </c>
    </row>
    <row r="1297" spans="1:5" x14ac:dyDescent="0.25">
      <c r="A1297" s="15" t="s">
        <v>8219</v>
      </c>
      <c r="B1297">
        <v>59</v>
      </c>
      <c r="D1297" s="14" t="s">
        <v>8221</v>
      </c>
      <c r="E1297">
        <v>1</v>
      </c>
    </row>
    <row r="1298" spans="1:5" x14ac:dyDescent="0.25">
      <c r="A1298" s="15" t="s">
        <v>8219</v>
      </c>
      <c r="B1298">
        <v>27</v>
      </c>
      <c r="D1298" s="14" t="s">
        <v>8221</v>
      </c>
      <c r="E1298">
        <v>13</v>
      </c>
    </row>
    <row r="1299" spans="1:5" x14ac:dyDescent="0.25">
      <c r="A1299" s="15" t="s">
        <v>8219</v>
      </c>
      <c r="B1299">
        <v>63</v>
      </c>
      <c r="D1299" s="14" t="s">
        <v>8221</v>
      </c>
      <c r="E1299">
        <v>1</v>
      </c>
    </row>
    <row r="1300" spans="1:5" x14ac:dyDescent="0.25">
      <c r="A1300" s="15" t="s">
        <v>8219</v>
      </c>
      <c r="B1300">
        <v>13</v>
      </c>
      <c r="D1300" s="14" t="s">
        <v>8221</v>
      </c>
      <c r="E1300">
        <v>1</v>
      </c>
    </row>
    <row r="1301" spans="1:5" x14ac:dyDescent="0.25">
      <c r="A1301" s="15" t="s">
        <v>8219</v>
      </c>
      <c r="B1301">
        <v>13</v>
      </c>
      <c r="D1301" s="14" t="s">
        <v>8221</v>
      </c>
      <c r="E1301">
        <v>0</v>
      </c>
    </row>
    <row r="1302" spans="1:5" x14ac:dyDescent="0.25">
      <c r="A1302" s="15" t="s">
        <v>8219</v>
      </c>
      <c r="B1302">
        <v>57</v>
      </c>
      <c r="D1302" s="14" t="s">
        <v>8221</v>
      </c>
      <c r="E1302">
        <v>3</v>
      </c>
    </row>
    <row r="1303" spans="1:5" x14ac:dyDescent="0.25">
      <c r="A1303" s="15" t="s">
        <v>8219</v>
      </c>
      <c r="B1303">
        <v>61</v>
      </c>
      <c r="D1303" s="14" t="s">
        <v>8221</v>
      </c>
      <c r="E1303">
        <v>14</v>
      </c>
    </row>
    <row r="1304" spans="1:5" x14ac:dyDescent="0.25">
      <c r="A1304" s="15" t="s">
        <v>8219</v>
      </c>
      <c r="B1304">
        <v>65</v>
      </c>
      <c r="D1304" s="14" t="s">
        <v>8221</v>
      </c>
      <c r="E1304">
        <v>2</v>
      </c>
    </row>
    <row r="1305" spans="1:5" x14ac:dyDescent="0.25">
      <c r="A1305" s="15" t="s">
        <v>8219</v>
      </c>
      <c r="B1305">
        <v>134</v>
      </c>
      <c r="D1305" s="14" t="s">
        <v>8221</v>
      </c>
      <c r="E1305">
        <v>5</v>
      </c>
    </row>
    <row r="1306" spans="1:5" x14ac:dyDescent="0.25">
      <c r="A1306" s="15" t="s">
        <v>8219</v>
      </c>
      <c r="B1306">
        <v>37</v>
      </c>
      <c r="D1306" s="14" t="s">
        <v>8221</v>
      </c>
      <c r="E1306">
        <v>14</v>
      </c>
    </row>
    <row r="1307" spans="1:5" x14ac:dyDescent="0.25">
      <c r="A1307" s="15" t="s">
        <v>8219</v>
      </c>
      <c r="B1307">
        <v>37</v>
      </c>
      <c r="D1307" s="14" t="s">
        <v>8221</v>
      </c>
      <c r="E1307">
        <v>9</v>
      </c>
    </row>
    <row r="1308" spans="1:5" x14ac:dyDescent="0.25">
      <c r="A1308" s="15" t="s">
        <v>8219</v>
      </c>
      <c r="B1308">
        <v>150</v>
      </c>
      <c r="D1308" s="14" t="s">
        <v>8221</v>
      </c>
      <c r="E1308">
        <v>8</v>
      </c>
    </row>
    <row r="1309" spans="1:5" x14ac:dyDescent="0.25">
      <c r="A1309" s="15" t="s">
        <v>8219</v>
      </c>
      <c r="B1309">
        <v>56</v>
      </c>
      <c r="D1309" s="14" t="s">
        <v>8221</v>
      </c>
      <c r="E1309">
        <v>7</v>
      </c>
    </row>
    <row r="1310" spans="1:5" x14ac:dyDescent="0.25">
      <c r="A1310" s="15" t="s">
        <v>8219</v>
      </c>
      <c r="B1310">
        <v>18</v>
      </c>
      <c r="D1310" s="14" t="s">
        <v>8221</v>
      </c>
      <c r="E1310">
        <v>0</v>
      </c>
    </row>
    <row r="1311" spans="1:5" x14ac:dyDescent="0.25">
      <c r="A1311" s="15" t="s">
        <v>8219</v>
      </c>
      <c r="B1311">
        <v>60</v>
      </c>
      <c r="D1311" s="14" t="s">
        <v>8221</v>
      </c>
      <c r="E1311">
        <v>84</v>
      </c>
    </row>
    <row r="1312" spans="1:5" x14ac:dyDescent="0.25">
      <c r="A1312" s="15" t="s">
        <v>8219</v>
      </c>
      <c r="B1312">
        <v>67</v>
      </c>
      <c r="D1312" s="14" t="s">
        <v>8221</v>
      </c>
      <c r="E1312">
        <v>11</v>
      </c>
    </row>
    <row r="1313" spans="1:5" x14ac:dyDescent="0.25">
      <c r="A1313" s="15" t="s">
        <v>8219</v>
      </c>
      <c r="B1313">
        <v>35</v>
      </c>
      <c r="D1313" s="14" t="s">
        <v>8221</v>
      </c>
      <c r="E1313">
        <v>1</v>
      </c>
    </row>
    <row r="1314" spans="1:5" x14ac:dyDescent="0.25">
      <c r="A1314" s="15" t="s">
        <v>8219</v>
      </c>
      <c r="B1314">
        <v>34</v>
      </c>
      <c r="D1314" s="14" t="s">
        <v>8221</v>
      </c>
      <c r="E1314">
        <v>4</v>
      </c>
    </row>
    <row r="1315" spans="1:5" x14ac:dyDescent="0.25">
      <c r="A1315" s="15" t="s">
        <v>8219</v>
      </c>
      <c r="B1315">
        <v>36</v>
      </c>
      <c r="D1315" s="14" t="s">
        <v>8221</v>
      </c>
      <c r="E1315">
        <v>10</v>
      </c>
    </row>
    <row r="1316" spans="1:5" x14ac:dyDescent="0.25">
      <c r="A1316" s="15" t="s">
        <v>8219</v>
      </c>
      <c r="B1316">
        <v>18</v>
      </c>
      <c r="D1316" s="14" t="s">
        <v>8221</v>
      </c>
      <c r="E1316">
        <v>16</v>
      </c>
    </row>
    <row r="1317" spans="1:5" x14ac:dyDescent="0.25">
      <c r="A1317" s="15" t="s">
        <v>8219</v>
      </c>
      <c r="B1317">
        <v>25</v>
      </c>
      <c r="D1317" s="14" t="s">
        <v>8221</v>
      </c>
      <c r="E1317">
        <v>2</v>
      </c>
    </row>
    <row r="1318" spans="1:5" x14ac:dyDescent="0.25">
      <c r="A1318" s="15" t="s">
        <v>8219</v>
      </c>
      <c r="B1318">
        <v>21</v>
      </c>
      <c r="D1318" s="14" t="s">
        <v>8221</v>
      </c>
      <c r="E1318">
        <v>5</v>
      </c>
    </row>
    <row r="1319" spans="1:5" x14ac:dyDescent="0.25">
      <c r="A1319" s="15" t="s">
        <v>8219</v>
      </c>
      <c r="B1319">
        <v>151</v>
      </c>
      <c r="D1319" s="14" t="s">
        <v>8221</v>
      </c>
      <c r="E1319">
        <v>1</v>
      </c>
    </row>
    <row r="1320" spans="1:5" x14ac:dyDescent="0.25">
      <c r="A1320" s="15" t="s">
        <v>8219</v>
      </c>
      <c r="B1320">
        <v>489</v>
      </c>
      <c r="D1320" s="14" t="s">
        <v>8221</v>
      </c>
      <c r="E1320">
        <v>31</v>
      </c>
    </row>
    <row r="1321" spans="1:5" x14ac:dyDescent="0.25">
      <c r="A1321" s="15" t="s">
        <v>8219</v>
      </c>
      <c r="B1321">
        <v>50</v>
      </c>
      <c r="D1321" s="14" t="s">
        <v>8221</v>
      </c>
      <c r="E1321">
        <v>0</v>
      </c>
    </row>
    <row r="1322" spans="1:5" x14ac:dyDescent="0.25">
      <c r="A1322" s="15" t="s">
        <v>8219</v>
      </c>
      <c r="B1322">
        <v>321</v>
      </c>
      <c r="D1322" s="14" t="s">
        <v>8221</v>
      </c>
      <c r="E1322">
        <v>2</v>
      </c>
    </row>
    <row r="1323" spans="1:5" x14ac:dyDescent="0.25">
      <c r="A1323" s="15" t="s">
        <v>8219</v>
      </c>
      <c r="B1323">
        <v>1762</v>
      </c>
      <c r="D1323" s="14" t="s">
        <v>8221</v>
      </c>
      <c r="E1323">
        <v>7</v>
      </c>
    </row>
    <row r="1324" spans="1:5" x14ac:dyDescent="0.25">
      <c r="A1324" s="15" t="s">
        <v>8219</v>
      </c>
      <c r="B1324">
        <v>385</v>
      </c>
      <c r="D1324" s="14" t="s">
        <v>8221</v>
      </c>
      <c r="E1324">
        <v>16</v>
      </c>
    </row>
    <row r="1325" spans="1:5" x14ac:dyDescent="0.25">
      <c r="A1325" s="15" t="s">
        <v>8219</v>
      </c>
      <c r="B1325">
        <v>398</v>
      </c>
      <c r="D1325" s="14" t="s">
        <v>8221</v>
      </c>
      <c r="E1325">
        <v>4</v>
      </c>
    </row>
    <row r="1326" spans="1:5" x14ac:dyDescent="0.25">
      <c r="A1326" s="15" t="s">
        <v>8219</v>
      </c>
      <c r="B1326">
        <v>304</v>
      </c>
      <c r="D1326" s="14" t="s">
        <v>8221</v>
      </c>
      <c r="E1326">
        <v>4</v>
      </c>
    </row>
    <row r="1327" spans="1:5" x14ac:dyDescent="0.25">
      <c r="A1327" s="15" t="s">
        <v>8219</v>
      </c>
      <c r="B1327">
        <v>676</v>
      </c>
      <c r="D1327" s="14" t="s">
        <v>8221</v>
      </c>
      <c r="E1327">
        <v>4</v>
      </c>
    </row>
    <row r="1328" spans="1:5" x14ac:dyDescent="0.25">
      <c r="A1328" s="15" t="s">
        <v>8219</v>
      </c>
      <c r="B1328">
        <v>577</v>
      </c>
      <c r="D1328" s="14" t="s">
        <v>8221</v>
      </c>
      <c r="E1328">
        <v>3</v>
      </c>
    </row>
    <row r="1329" spans="1:5" x14ac:dyDescent="0.25">
      <c r="A1329" s="15" t="s">
        <v>8219</v>
      </c>
      <c r="B1329">
        <v>3663</v>
      </c>
      <c r="D1329" s="14" t="s">
        <v>8221</v>
      </c>
      <c r="E1329">
        <v>36</v>
      </c>
    </row>
    <row r="1330" spans="1:5" x14ac:dyDescent="0.25">
      <c r="A1330" s="15" t="s">
        <v>8219</v>
      </c>
      <c r="B1330">
        <v>294</v>
      </c>
      <c r="D1330" s="14" t="s">
        <v>8221</v>
      </c>
      <c r="E1330">
        <v>1</v>
      </c>
    </row>
    <row r="1331" spans="1:5" x14ac:dyDescent="0.25">
      <c r="A1331" s="15" t="s">
        <v>8219</v>
      </c>
      <c r="B1331">
        <v>28</v>
      </c>
      <c r="D1331" s="14" t="s">
        <v>8221</v>
      </c>
      <c r="E1331">
        <v>7</v>
      </c>
    </row>
    <row r="1332" spans="1:5" x14ac:dyDescent="0.25">
      <c r="A1332" s="15" t="s">
        <v>8219</v>
      </c>
      <c r="B1332">
        <v>100</v>
      </c>
      <c r="D1332" s="14" t="s">
        <v>8221</v>
      </c>
      <c r="E1332">
        <v>27</v>
      </c>
    </row>
    <row r="1333" spans="1:5" x14ac:dyDescent="0.25">
      <c r="A1333" s="15" t="s">
        <v>8219</v>
      </c>
      <c r="B1333">
        <v>72</v>
      </c>
      <c r="D1333" s="14" t="s">
        <v>8221</v>
      </c>
      <c r="E1333">
        <v>1</v>
      </c>
    </row>
    <row r="1334" spans="1:5" x14ac:dyDescent="0.25">
      <c r="A1334" s="15" t="s">
        <v>8219</v>
      </c>
      <c r="B1334">
        <v>238</v>
      </c>
      <c r="D1334" s="14" t="s">
        <v>8221</v>
      </c>
      <c r="E1334">
        <v>0</v>
      </c>
    </row>
    <row r="1335" spans="1:5" x14ac:dyDescent="0.25">
      <c r="A1335" s="15" t="s">
        <v>8219</v>
      </c>
      <c r="B1335">
        <v>159</v>
      </c>
      <c r="D1335" s="14" t="s">
        <v>8221</v>
      </c>
      <c r="E1335">
        <v>1</v>
      </c>
    </row>
    <row r="1336" spans="1:5" x14ac:dyDescent="0.25">
      <c r="A1336" s="15" t="s">
        <v>8219</v>
      </c>
      <c r="B1336">
        <v>77</v>
      </c>
      <c r="D1336" s="14" t="s">
        <v>8221</v>
      </c>
      <c r="E1336">
        <v>3</v>
      </c>
    </row>
    <row r="1337" spans="1:5" x14ac:dyDescent="0.25">
      <c r="A1337" s="15" t="s">
        <v>8219</v>
      </c>
      <c r="B1337">
        <v>53</v>
      </c>
      <c r="D1337" s="14" t="s">
        <v>8221</v>
      </c>
      <c r="E1337">
        <v>3</v>
      </c>
    </row>
    <row r="1338" spans="1:5" x14ac:dyDescent="0.25">
      <c r="A1338" s="15" t="s">
        <v>8219</v>
      </c>
      <c r="B1338">
        <v>1251</v>
      </c>
      <c r="D1338" s="14" t="s">
        <v>8221</v>
      </c>
      <c r="E1338">
        <v>3</v>
      </c>
    </row>
    <row r="1339" spans="1:5" x14ac:dyDescent="0.25">
      <c r="A1339" s="15" t="s">
        <v>8219</v>
      </c>
      <c r="B1339">
        <v>465</v>
      </c>
      <c r="D1339" s="14" t="s">
        <v>8221</v>
      </c>
      <c r="E1339">
        <v>0</v>
      </c>
    </row>
    <row r="1340" spans="1:5" x14ac:dyDescent="0.25">
      <c r="A1340" s="15" t="s">
        <v>8219</v>
      </c>
      <c r="B1340">
        <v>74</v>
      </c>
      <c r="D1340" s="14" t="s">
        <v>8221</v>
      </c>
      <c r="E1340">
        <v>6</v>
      </c>
    </row>
    <row r="1341" spans="1:5" x14ac:dyDescent="0.25">
      <c r="A1341" s="15" t="s">
        <v>8219</v>
      </c>
      <c r="B1341">
        <v>62</v>
      </c>
      <c r="D1341" s="14" t="s">
        <v>8221</v>
      </c>
      <c r="E1341">
        <v>17</v>
      </c>
    </row>
    <row r="1342" spans="1:5" x14ac:dyDescent="0.25">
      <c r="A1342" s="15" t="s">
        <v>8219</v>
      </c>
      <c r="B1342">
        <v>3468</v>
      </c>
      <c r="D1342" s="14" t="s">
        <v>8221</v>
      </c>
      <c r="E1342">
        <v>40</v>
      </c>
    </row>
    <row r="1343" spans="1:5" x14ac:dyDescent="0.25">
      <c r="A1343" s="15" t="s">
        <v>8219</v>
      </c>
      <c r="B1343">
        <v>52</v>
      </c>
      <c r="D1343" s="14" t="s">
        <v>8221</v>
      </c>
      <c r="E1343">
        <v>3</v>
      </c>
    </row>
    <row r="1344" spans="1:5" x14ac:dyDescent="0.25">
      <c r="A1344" s="15" t="s">
        <v>8219</v>
      </c>
      <c r="B1344">
        <v>50</v>
      </c>
      <c r="D1344" s="14" t="s">
        <v>8221</v>
      </c>
      <c r="E1344">
        <v>1</v>
      </c>
    </row>
    <row r="1345" spans="1:5" x14ac:dyDescent="0.25">
      <c r="A1345" s="15" t="s">
        <v>8219</v>
      </c>
      <c r="B1345">
        <v>45</v>
      </c>
      <c r="D1345" s="14" t="s">
        <v>8221</v>
      </c>
      <c r="E1345">
        <v>2</v>
      </c>
    </row>
    <row r="1346" spans="1:5" x14ac:dyDescent="0.25">
      <c r="A1346" s="15" t="s">
        <v>8219</v>
      </c>
      <c r="B1346">
        <v>21</v>
      </c>
      <c r="D1346" s="14" t="s">
        <v>8221</v>
      </c>
      <c r="E1346">
        <v>7</v>
      </c>
    </row>
    <row r="1347" spans="1:5" x14ac:dyDescent="0.25">
      <c r="A1347" s="15" t="s">
        <v>8219</v>
      </c>
      <c r="B1347">
        <v>100</v>
      </c>
      <c r="D1347" s="14" t="s">
        <v>8221</v>
      </c>
      <c r="E1347">
        <v>14</v>
      </c>
    </row>
    <row r="1348" spans="1:5" x14ac:dyDescent="0.25">
      <c r="A1348" s="15" t="s">
        <v>8219</v>
      </c>
      <c r="B1348">
        <v>81</v>
      </c>
      <c r="D1348" s="14" t="s">
        <v>8221</v>
      </c>
      <c r="E1348">
        <v>0</v>
      </c>
    </row>
    <row r="1349" spans="1:5" x14ac:dyDescent="0.25">
      <c r="A1349" s="15" t="s">
        <v>8219</v>
      </c>
      <c r="B1349">
        <v>286</v>
      </c>
      <c r="D1349" s="14" t="s">
        <v>8221</v>
      </c>
      <c r="E1349">
        <v>0</v>
      </c>
    </row>
    <row r="1350" spans="1:5" x14ac:dyDescent="0.25">
      <c r="A1350" s="15" t="s">
        <v>8219</v>
      </c>
      <c r="B1350">
        <v>42</v>
      </c>
      <c r="D1350" s="14" t="s">
        <v>8221</v>
      </c>
      <c r="E1350">
        <v>1</v>
      </c>
    </row>
    <row r="1351" spans="1:5" x14ac:dyDescent="0.25">
      <c r="A1351" s="15" t="s">
        <v>8219</v>
      </c>
      <c r="B1351">
        <v>199</v>
      </c>
      <c r="D1351" s="14" t="s">
        <v>8221</v>
      </c>
      <c r="E1351">
        <v>12</v>
      </c>
    </row>
    <row r="1352" spans="1:5" x14ac:dyDescent="0.25">
      <c r="A1352" s="15" t="s">
        <v>8219</v>
      </c>
      <c r="B1352">
        <v>25</v>
      </c>
      <c r="D1352" s="14" t="s">
        <v>8221</v>
      </c>
      <c r="E1352">
        <v>12</v>
      </c>
    </row>
    <row r="1353" spans="1:5" x14ac:dyDescent="0.25">
      <c r="A1353" s="15" t="s">
        <v>8219</v>
      </c>
      <c r="B1353">
        <v>84</v>
      </c>
      <c r="D1353" s="14" t="s">
        <v>8221</v>
      </c>
      <c r="E1353">
        <v>23</v>
      </c>
    </row>
    <row r="1354" spans="1:5" x14ac:dyDescent="0.25">
      <c r="A1354" s="15" t="s">
        <v>8219</v>
      </c>
      <c r="B1354">
        <v>50</v>
      </c>
      <c r="D1354" s="14" t="s">
        <v>8221</v>
      </c>
      <c r="E1354">
        <v>0</v>
      </c>
    </row>
    <row r="1355" spans="1:5" x14ac:dyDescent="0.25">
      <c r="A1355" s="15" t="s">
        <v>8219</v>
      </c>
      <c r="B1355">
        <v>26</v>
      </c>
      <c r="D1355" s="14" t="s">
        <v>8221</v>
      </c>
      <c r="E1355">
        <v>10</v>
      </c>
    </row>
    <row r="1356" spans="1:5" x14ac:dyDescent="0.25">
      <c r="A1356" s="15" t="s">
        <v>8219</v>
      </c>
      <c r="B1356">
        <v>14</v>
      </c>
      <c r="D1356" s="14" t="s">
        <v>8221</v>
      </c>
      <c r="E1356">
        <v>5</v>
      </c>
    </row>
    <row r="1357" spans="1:5" x14ac:dyDescent="0.25">
      <c r="A1357" s="15" t="s">
        <v>8219</v>
      </c>
      <c r="B1357">
        <v>49</v>
      </c>
      <c r="D1357" s="14" t="s">
        <v>8221</v>
      </c>
      <c r="E1357">
        <v>1</v>
      </c>
    </row>
    <row r="1358" spans="1:5" x14ac:dyDescent="0.25">
      <c r="A1358" s="15" t="s">
        <v>8219</v>
      </c>
      <c r="B1358">
        <v>69</v>
      </c>
      <c r="D1358" s="14" t="s">
        <v>8221</v>
      </c>
      <c r="E1358">
        <v>2</v>
      </c>
    </row>
    <row r="1359" spans="1:5" x14ac:dyDescent="0.25">
      <c r="A1359" s="15" t="s">
        <v>8219</v>
      </c>
      <c r="B1359">
        <v>60</v>
      </c>
      <c r="D1359" s="14" t="s">
        <v>8221</v>
      </c>
      <c r="E1359">
        <v>2</v>
      </c>
    </row>
    <row r="1360" spans="1:5" x14ac:dyDescent="0.25">
      <c r="A1360" s="15" t="s">
        <v>8219</v>
      </c>
      <c r="B1360">
        <v>80</v>
      </c>
      <c r="D1360" s="14" t="s">
        <v>8221</v>
      </c>
      <c r="E1360">
        <v>0</v>
      </c>
    </row>
    <row r="1361" spans="1:5" x14ac:dyDescent="0.25">
      <c r="A1361" s="15" t="s">
        <v>8219</v>
      </c>
      <c r="B1361">
        <v>56</v>
      </c>
      <c r="D1361" s="14" t="s">
        <v>8221</v>
      </c>
      <c r="E1361">
        <v>13</v>
      </c>
    </row>
    <row r="1362" spans="1:5" x14ac:dyDescent="0.25">
      <c r="A1362" s="15" t="s">
        <v>8219</v>
      </c>
      <c r="B1362">
        <v>104</v>
      </c>
      <c r="D1362" s="14" t="s">
        <v>8221</v>
      </c>
      <c r="E1362">
        <v>0</v>
      </c>
    </row>
    <row r="1363" spans="1:5" x14ac:dyDescent="0.25">
      <c r="A1363" s="15" t="s">
        <v>8219</v>
      </c>
      <c r="B1363">
        <v>46</v>
      </c>
      <c r="D1363" s="14" t="s">
        <v>8221</v>
      </c>
      <c r="E1363">
        <v>1</v>
      </c>
    </row>
    <row r="1364" spans="1:5" x14ac:dyDescent="0.25">
      <c r="A1364" s="15" t="s">
        <v>8219</v>
      </c>
      <c r="B1364">
        <v>206</v>
      </c>
      <c r="D1364" s="14" t="s">
        <v>8221</v>
      </c>
      <c r="E1364">
        <v>5</v>
      </c>
    </row>
    <row r="1365" spans="1:5" x14ac:dyDescent="0.25">
      <c r="A1365" s="15" t="s">
        <v>8219</v>
      </c>
      <c r="B1365">
        <v>18</v>
      </c>
      <c r="D1365" s="14" t="s">
        <v>8221</v>
      </c>
      <c r="E1365">
        <v>2</v>
      </c>
    </row>
    <row r="1366" spans="1:5" x14ac:dyDescent="0.25">
      <c r="A1366" s="15" t="s">
        <v>8219</v>
      </c>
      <c r="B1366">
        <v>28</v>
      </c>
      <c r="D1366" s="14" t="s">
        <v>8221</v>
      </c>
      <c r="E1366">
        <v>0</v>
      </c>
    </row>
    <row r="1367" spans="1:5" x14ac:dyDescent="0.25">
      <c r="A1367" s="15" t="s">
        <v>8219</v>
      </c>
      <c r="B1367">
        <v>11</v>
      </c>
      <c r="D1367" s="14" t="s">
        <v>8221</v>
      </c>
      <c r="E1367">
        <v>32</v>
      </c>
    </row>
    <row r="1368" spans="1:5" x14ac:dyDescent="0.25">
      <c r="A1368" s="15" t="s">
        <v>8219</v>
      </c>
      <c r="B1368">
        <v>263</v>
      </c>
      <c r="D1368" s="14" t="s">
        <v>8221</v>
      </c>
      <c r="E1368">
        <v>1</v>
      </c>
    </row>
    <row r="1369" spans="1:5" x14ac:dyDescent="0.25">
      <c r="A1369" s="15" t="s">
        <v>8219</v>
      </c>
      <c r="B1369">
        <v>394</v>
      </c>
      <c r="D1369" s="14" t="s">
        <v>8221</v>
      </c>
      <c r="E1369">
        <v>1</v>
      </c>
    </row>
    <row r="1370" spans="1:5" x14ac:dyDescent="0.25">
      <c r="A1370" s="15" t="s">
        <v>8219</v>
      </c>
      <c r="B1370">
        <v>1049</v>
      </c>
      <c r="D1370" s="14" t="s">
        <v>8221</v>
      </c>
      <c r="E1370">
        <v>1</v>
      </c>
    </row>
    <row r="1371" spans="1:5" x14ac:dyDescent="0.25">
      <c r="A1371" s="15" t="s">
        <v>8219</v>
      </c>
      <c r="B1371">
        <v>308</v>
      </c>
      <c r="D1371" s="14" t="s">
        <v>8221</v>
      </c>
      <c r="E1371">
        <v>0</v>
      </c>
    </row>
    <row r="1372" spans="1:5" x14ac:dyDescent="0.25">
      <c r="A1372" s="15" t="s">
        <v>8219</v>
      </c>
      <c r="B1372">
        <v>1088</v>
      </c>
      <c r="D1372" s="14" t="s">
        <v>8221</v>
      </c>
      <c r="E1372">
        <v>0</v>
      </c>
    </row>
    <row r="1373" spans="1:5" x14ac:dyDescent="0.25">
      <c r="A1373" s="15" t="s">
        <v>8219</v>
      </c>
      <c r="B1373">
        <v>73</v>
      </c>
      <c r="D1373" s="14" t="s">
        <v>8221</v>
      </c>
      <c r="E1373">
        <v>8</v>
      </c>
    </row>
    <row r="1374" spans="1:5" x14ac:dyDescent="0.25">
      <c r="A1374" s="15" t="s">
        <v>8219</v>
      </c>
      <c r="B1374">
        <v>143</v>
      </c>
      <c r="D1374" s="14" t="s">
        <v>8221</v>
      </c>
      <c r="E1374">
        <v>0</v>
      </c>
    </row>
    <row r="1375" spans="1:5" x14ac:dyDescent="0.25">
      <c r="A1375" s="15" t="s">
        <v>8219</v>
      </c>
      <c r="B1375">
        <v>1420</v>
      </c>
      <c r="D1375" s="14" t="s">
        <v>8221</v>
      </c>
      <c r="E1375">
        <v>1</v>
      </c>
    </row>
    <row r="1376" spans="1:5" x14ac:dyDescent="0.25">
      <c r="A1376" s="15" t="s">
        <v>8219</v>
      </c>
      <c r="B1376">
        <v>305</v>
      </c>
      <c r="D1376" s="14" t="s">
        <v>8221</v>
      </c>
      <c r="E1376">
        <v>16</v>
      </c>
    </row>
    <row r="1377" spans="1:5" x14ac:dyDescent="0.25">
      <c r="A1377" s="15" t="s">
        <v>8219</v>
      </c>
      <c r="B1377">
        <v>551</v>
      </c>
      <c r="D1377" s="14" t="s">
        <v>8221</v>
      </c>
      <c r="E1377">
        <v>12</v>
      </c>
    </row>
    <row r="1378" spans="1:5" x14ac:dyDescent="0.25">
      <c r="A1378" s="15" t="s">
        <v>8219</v>
      </c>
      <c r="B1378">
        <v>187</v>
      </c>
      <c r="D1378" s="14" t="s">
        <v>8221</v>
      </c>
      <c r="E1378">
        <v>4</v>
      </c>
    </row>
    <row r="1379" spans="1:5" x14ac:dyDescent="0.25">
      <c r="A1379" s="15" t="s">
        <v>8219</v>
      </c>
      <c r="B1379">
        <v>325</v>
      </c>
      <c r="D1379" s="14" t="s">
        <v>8221</v>
      </c>
      <c r="E1379">
        <v>2</v>
      </c>
    </row>
    <row r="1380" spans="1:5" x14ac:dyDescent="0.25">
      <c r="A1380" s="15" t="s">
        <v>8219</v>
      </c>
      <c r="B1380">
        <v>148</v>
      </c>
      <c r="D1380" s="14" t="s">
        <v>8221</v>
      </c>
      <c r="E1380">
        <v>3</v>
      </c>
    </row>
    <row r="1381" spans="1:5" x14ac:dyDescent="0.25">
      <c r="A1381" s="15" t="s">
        <v>8219</v>
      </c>
      <c r="B1381">
        <v>69</v>
      </c>
      <c r="D1381" s="14" t="s">
        <v>8221</v>
      </c>
      <c r="E1381">
        <v>0</v>
      </c>
    </row>
    <row r="1382" spans="1:5" x14ac:dyDescent="0.25">
      <c r="A1382" s="15" t="s">
        <v>8219</v>
      </c>
      <c r="B1382">
        <v>173</v>
      </c>
      <c r="D1382" s="14" t="s">
        <v>8221</v>
      </c>
      <c r="E1382">
        <v>3</v>
      </c>
    </row>
    <row r="1383" spans="1:5" x14ac:dyDescent="0.25">
      <c r="A1383" s="15" t="s">
        <v>8219</v>
      </c>
      <c r="B1383">
        <v>269</v>
      </c>
      <c r="D1383" s="14" t="s">
        <v>8221</v>
      </c>
      <c r="E1383">
        <v>4</v>
      </c>
    </row>
    <row r="1384" spans="1:5" x14ac:dyDescent="0.25">
      <c r="A1384" s="15" t="s">
        <v>8219</v>
      </c>
      <c r="B1384">
        <v>185</v>
      </c>
      <c r="D1384" s="14" t="s">
        <v>8221</v>
      </c>
      <c r="E1384">
        <v>2</v>
      </c>
    </row>
    <row r="1385" spans="1:5" x14ac:dyDescent="0.25">
      <c r="A1385" s="15" t="s">
        <v>8219</v>
      </c>
      <c r="B1385">
        <v>176</v>
      </c>
      <c r="D1385" s="14" t="s">
        <v>8221</v>
      </c>
      <c r="E1385">
        <v>10</v>
      </c>
    </row>
    <row r="1386" spans="1:5" x14ac:dyDescent="0.25">
      <c r="A1386" s="15" t="s">
        <v>8219</v>
      </c>
      <c r="B1386">
        <v>1019</v>
      </c>
      <c r="D1386" s="14" t="s">
        <v>8221</v>
      </c>
      <c r="E1386">
        <v>11</v>
      </c>
    </row>
    <row r="1387" spans="1:5" x14ac:dyDescent="0.25">
      <c r="A1387" s="15" t="s">
        <v>8219</v>
      </c>
      <c r="B1387">
        <v>113</v>
      </c>
      <c r="D1387" s="14" t="s">
        <v>8221</v>
      </c>
      <c r="E1387">
        <v>6</v>
      </c>
    </row>
    <row r="1388" spans="1:5" x14ac:dyDescent="0.25">
      <c r="A1388" s="15" t="s">
        <v>8219</v>
      </c>
      <c r="B1388">
        <v>404</v>
      </c>
      <c r="D1388" s="14" t="s">
        <v>8221</v>
      </c>
      <c r="E1388">
        <v>2</v>
      </c>
    </row>
    <row r="1389" spans="1:5" x14ac:dyDescent="0.25">
      <c r="A1389" s="15" t="s">
        <v>8219</v>
      </c>
      <c r="B1389">
        <v>707</v>
      </c>
      <c r="D1389" s="14" t="s">
        <v>8221</v>
      </c>
      <c r="E1389">
        <v>6</v>
      </c>
    </row>
    <row r="1390" spans="1:5" x14ac:dyDescent="0.25">
      <c r="A1390" s="15" t="s">
        <v>8219</v>
      </c>
      <c r="B1390">
        <v>392</v>
      </c>
      <c r="D1390" s="14" t="s">
        <v>8221</v>
      </c>
      <c r="E1390">
        <v>8</v>
      </c>
    </row>
    <row r="1391" spans="1:5" x14ac:dyDescent="0.25">
      <c r="A1391" s="15" t="s">
        <v>8219</v>
      </c>
      <c r="B1391">
        <v>23</v>
      </c>
      <c r="D1391" s="14" t="s">
        <v>8221</v>
      </c>
      <c r="E1391">
        <v>37</v>
      </c>
    </row>
    <row r="1392" spans="1:5" x14ac:dyDescent="0.25">
      <c r="A1392" s="15" t="s">
        <v>8219</v>
      </c>
      <c r="B1392">
        <v>682</v>
      </c>
      <c r="D1392" s="14" t="s">
        <v>8221</v>
      </c>
      <c r="E1392">
        <v>11</v>
      </c>
    </row>
    <row r="1393" spans="1:5" x14ac:dyDescent="0.25">
      <c r="A1393" s="15" t="s">
        <v>8219</v>
      </c>
      <c r="B1393">
        <v>37</v>
      </c>
      <c r="D1393" s="14" t="s">
        <v>8221</v>
      </c>
      <c r="E1393">
        <v>0</v>
      </c>
    </row>
    <row r="1394" spans="1:5" x14ac:dyDescent="0.25">
      <c r="A1394" s="15" t="s">
        <v>8219</v>
      </c>
      <c r="B1394">
        <v>146</v>
      </c>
      <c r="D1394" s="14" t="s">
        <v>8221</v>
      </c>
      <c r="E1394">
        <v>10</v>
      </c>
    </row>
    <row r="1395" spans="1:5" x14ac:dyDescent="0.25">
      <c r="A1395" s="15" t="s">
        <v>8219</v>
      </c>
      <c r="B1395">
        <v>119</v>
      </c>
      <c r="D1395" s="14" t="s">
        <v>8221</v>
      </c>
      <c r="E1395">
        <v>6</v>
      </c>
    </row>
    <row r="1396" spans="1:5" x14ac:dyDescent="0.25">
      <c r="A1396" s="15" t="s">
        <v>8219</v>
      </c>
      <c r="B1396">
        <v>163</v>
      </c>
      <c r="D1396" s="14" t="s">
        <v>8221</v>
      </c>
      <c r="E1396">
        <v>8</v>
      </c>
    </row>
    <row r="1397" spans="1:5" x14ac:dyDescent="0.25">
      <c r="A1397" s="15" t="s">
        <v>8219</v>
      </c>
      <c r="B1397">
        <v>339</v>
      </c>
      <c r="D1397" s="14" t="s">
        <v>8221</v>
      </c>
      <c r="E1397">
        <v>6</v>
      </c>
    </row>
    <row r="1398" spans="1:5" x14ac:dyDescent="0.25">
      <c r="A1398" s="15" t="s">
        <v>8219</v>
      </c>
      <c r="B1398">
        <v>58</v>
      </c>
      <c r="D1398" s="14" t="s">
        <v>8221</v>
      </c>
      <c r="E1398">
        <v>7</v>
      </c>
    </row>
    <row r="1399" spans="1:5" x14ac:dyDescent="0.25">
      <c r="A1399" s="15" t="s">
        <v>8219</v>
      </c>
      <c r="B1399">
        <v>456</v>
      </c>
      <c r="D1399" s="14" t="s">
        <v>8221</v>
      </c>
      <c r="E1399">
        <v>7</v>
      </c>
    </row>
    <row r="1400" spans="1:5" x14ac:dyDescent="0.25">
      <c r="A1400" s="15" t="s">
        <v>8219</v>
      </c>
      <c r="B1400">
        <v>15</v>
      </c>
      <c r="D1400" s="14" t="s">
        <v>8221</v>
      </c>
      <c r="E1400">
        <v>5</v>
      </c>
    </row>
    <row r="1401" spans="1:5" x14ac:dyDescent="0.25">
      <c r="A1401" s="15" t="s">
        <v>8219</v>
      </c>
      <c r="B1401">
        <v>191</v>
      </c>
      <c r="D1401" s="14" t="s">
        <v>8221</v>
      </c>
      <c r="E1401">
        <v>46</v>
      </c>
    </row>
    <row r="1402" spans="1:5" x14ac:dyDescent="0.25">
      <c r="A1402" s="15" t="s">
        <v>8219</v>
      </c>
      <c r="B1402">
        <v>17</v>
      </c>
      <c r="D1402" s="14" t="s">
        <v>8221</v>
      </c>
      <c r="E1402">
        <v>10</v>
      </c>
    </row>
    <row r="1403" spans="1:5" x14ac:dyDescent="0.25">
      <c r="A1403" s="15" t="s">
        <v>8219</v>
      </c>
      <c r="B1403">
        <v>28</v>
      </c>
      <c r="D1403" s="14" t="s">
        <v>8221</v>
      </c>
      <c r="E1403">
        <v>19</v>
      </c>
    </row>
    <row r="1404" spans="1:5" x14ac:dyDescent="0.25">
      <c r="A1404" s="15" t="s">
        <v>8219</v>
      </c>
      <c r="B1404">
        <v>18</v>
      </c>
      <c r="D1404" s="14" t="s">
        <v>8221</v>
      </c>
      <c r="E1404">
        <v>13</v>
      </c>
    </row>
    <row r="1405" spans="1:5" x14ac:dyDescent="0.25">
      <c r="A1405" s="15" t="s">
        <v>8219</v>
      </c>
      <c r="B1405">
        <v>61</v>
      </c>
      <c r="D1405" s="14" t="s">
        <v>8221</v>
      </c>
      <c r="E1405">
        <v>13</v>
      </c>
    </row>
    <row r="1406" spans="1:5" x14ac:dyDescent="0.25">
      <c r="A1406" s="15" t="s">
        <v>8219</v>
      </c>
      <c r="B1406">
        <v>108</v>
      </c>
      <c r="D1406" s="14" t="s">
        <v>8221</v>
      </c>
      <c r="E1406">
        <v>4</v>
      </c>
    </row>
    <row r="1407" spans="1:5" x14ac:dyDescent="0.25">
      <c r="A1407" s="15" t="s">
        <v>8219</v>
      </c>
      <c r="B1407">
        <v>142</v>
      </c>
      <c r="D1407" s="14" t="s">
        <v>8221</v>
      </c>
      <c r="E1407">
        <v>0</v>
      </c>
    </row>
    <row r="1408" spans="1:5" x14ac:dyDescent="0.25">
      <c r="A1408" s="15" t="s">
        <v>8219</v>
      </c>
      <c r="B1408">
        <v>74</v>
      </c>
      <c r="D1408" s="14" t="s">
        <v>8221</v>
      </c>
      <c r="E1408">
        <v>3</v>
      </c>
    </row>
    <row r="1409" spans="1:5" x14ac:dyDescent="0.25">
      <c r="A1409" s="15" t="s">
        <v>8219</v>
      </c>
      <c r="B1409">
        <v>38</v>
      </c>
      <c r="D1409" s="14" t="s">
        <v>8221</v>
      </c>
      <c r="E1409">
        <v>1</v>
      </c>
    </row>
    <row r="1410" spans="1:5" x14ac:dyDescent="0.25">
      <c r="A1410" s="15" t="s">
        <v>8219</v>
      </c>
      <c r="B1410">
        <v>20</v>
      </c>
      <c r="D1410" s="14" t="s">
        <v>8221</v>
      </c>
      <c r="E1410">
        <v>9</v>
      </c>
    </row>
    <row r="1411" spans="1:5" x14ac:dyDescent="0.25">
      <c r="A1411" s="15" t="s">
        <v>8219</v>
      </c>
      <c r="B1411">
        <v>24</v>
      </c>
      <c r="D1411" s="14" t="s">
        <v>8221</v>
      </c>
      <c r="E1411">
        <v>1</v>
      </c>
    </row>
    <row r="1412" spans="1:5" x14ac:dyDescent="0.25">
      <c r="A1412" s="15" t="s">
        <v>8219</v>
      </c>
      <c r="B1412">
        <v>66</v>
      </c>
      <c r="D1412" s="14" t="s">
        <v>8221</v>
      </c>
      <c r="E1412">
        <v>1</v>
      </c>
    </row>
    <row r="1413" spans="1:5" x14ac:dyDescent="0.25">
      <c r="A1413" s="15" t="s">
        <v>8219</v>
      </c>
      <c r="B1413">
        <v>28</v>
      </c>
      <c r="D1413" s="14" t="s">
        <v>8221</v>
      </c>
      <c r="E1413">
        <v>4</v>
      </c>
    </row>
    <row r="1414" spans="1:5" x14ac:dyDescent="0.25">
      <c r="A1414" s="15" t="s">
        <v>8219</v>
      </c>
      <c r="B1414">
        <v>24</v>
      </c>
      <c r="D1414" s="14" t="s">
        <v>8221</v>
      </c>
      <c r="E1414">
        <v>17</v>
      </c>
    </row>
    <row r="1415" spans="1:5" x14ac:dyDescent="0.25">
      <c r="A1415" s="15" t="s">
        <v>8219</v>
      </c>
      <c r="B1415">
        <v>73</v>
      </c>
      <c r="D1415" s="14" t="s">
        <v>8221</v>
      </c>
      <c r="E1415">
        <v>0</v>
      </c>
    </row>
    <row r="1416" spans="1:5" x14ac:dyDescent="0.25">
      <c r="A1416" s="15" t="s">
        <v>8219</v>
      </c>
      <c r="B1416">
        <v>3</v>
      </c>
      <c r="D1416" s="14" t="s">
        <v>8221</v>
      </c>
      <c r="E1416">
        <v>12</v>
      </c>
    </row>
    <row r="1417" spans="1:5" x14ac:dyDescent="0.25">
      <c r="A1417" s="15" t="s">
        <v>8219</v>
      </c>
      <c r="B1417">
        <v>20</v>
      </c>
      <c r="D1417" s="14" t="s">
        <v>8221</v>
      </c>
      <c r="E1417">
        <v>14</v>
      </c>
    </row>
    <row r="1418" spans="1:5" x14ac:dyDescent="0.25">
      <c r="A1418" s="15" t="s">
        <v>8219</v>
      </c>
      <c r="B1418">
        <v>21</v>
      </c>
      <c r="D1418" s="14" t="s">
        <v>8221</v>
      </c>
      <c r="E1418">
        <v>1</v>
      </c>
    </row>
    <row r="1419" spans="1:5" x14ac:dyDescent="0.25">
      <c r="A1419" s="15" t="s">
        <v>8219</v>
      </c>
      <c r="B1419">
        <v>94</v>
      </c>
      <c r="D1419" s="14" t="s">
        <v>8221</v>
      </c>
      <c r="E1419">
        <v>14</v>
      </c>
    </row>
    <row r="1420" spans="1:5" x14ac:dyDescent="0.25">
      <c r="A1420" s="15" t="s">
        <v>8219</v>
      </c>
      <c r="B1420">
        <v>139</v>
      </c>
      <c r="D1420" s="14" t="s">
        <v>8221</v>
      </c>
      <c r="E1420">
        <v>4</v>
      </c>
    </row>
    <row r="1421" spans="1:5" x14ac:dyDescent="0.25">
      <c r="A1421" s="15" t="s">
        <v>8219</v>
      </c>
      <c r="B1421">
        <v>130</v>
      </c>
      <c r="D1421" s="14" t="s">
        <v>8221</v>
      </c>
      <c r="E1421">
        <v>2</v>
      </c>
    </row>
    <row r="1422" spans="1:5" x14ac:dyDescent="0.25">
      <c r="A1422" s="15" t="s">
        <v>8219</v>
      </c>
      <c r="B1422">
        <v>31</v>
      </c>
      <c r="D1422" s="14" t="s">
        <v>8221</v>
      </c>
      <c r="E1422">
        <v>1</v>
      </c>
    </row>
    <row r="1423" spans="1:5" x14ac:dyDescent="0.25">
      <c r="A1423" s="15" t="s">
        <v>8219</v>
      </c>
      <c r="B1423">
        <v>13</v>
      </c>
      <c r="D1423" s="14" t="s">
        <v>8221</v>
      </c>
      <c r="E1423">
        <v>2</v>
      </c>
    </row>
    <row r="1424" spans="1:5" x14ac:dyDescent="0.25">
      <c r="A1424" s="15" t="s">
        <v>8219</v>
      </c>
      <c r="B1424">
        <v>90</v>
      </c>
      <c r="D1424" s="14" t="s">
        <v>8221</v>
      </c>
      <c r="E1424">
        <v>1</v>
      </c>
    </row>
    <row r="1425" spans="1:5" x14ac:dyDescent="0.25">
      <c r="A1425" s="15" t="s">
        <v>8219</v>
      </c>
      <c r="B1425">
        <v>141</v>
      </c>
      <c r="D1425" s="14" t="s">
        <v>8221</v>
      </c>
      <c r="E1425">
        <v>1</v>
      </c>
    </row>
    <row r="1426" spans="1:5" x14ac:dyDescent="0.25">
      <c r="A1426" s="15" t="s">
        <v>8219</v>
      </c>
      <c r="B1426">
        <v>23</v>
      </c>
      <c r="D1426" s="14" t="s">
        <v>8221</v>
      </c>
      <c r="E1426">
        <v>4</v>
      </c>
    </row>
    <row r="1427" spans="1:5" x14ac:dyDescent="0.25">
      <c r="A1427" s="15" t="s">
        <v>8219</v>
      </c>
      <c r="B1427">
        <v>18</v>
      </c>
      <c r="D1427" s="14" t="s">
        <v>8221</v>
      </c>
      <c r="E1427">
        <v>3</v>
      </c>
    </row>
    <row r="1428" spans="1:5" x14ac:dyDescent="0.25">
      <c r="A1428" s="15" t="s">
        <v>8219</v>
      </c>
      <c r="B1428">
        <v>76</v>
      </c>
      <c r="D1428" s="14" t="s">
        <v>8221</v>
      </c>
      <c r="E1428">
        <v>38</v>
      </c>
    </row>
    <row r="1429" spans="1:5" x14ac:dyDescent="0.25">
      <c r="A1429" s="15" t="s">
        <v>8219</v>
      </c>
      <c r="B1429">
        <v>93</v>
      </c>
      <c r="D1429" s="14" t="s">
        <v>8221</v>
      </c>
      <c r="E1429">
        <v>4</v>
      </c>
    </row>
    <row r="1430" spans="1:5" x14ac:dyDescent="0.25">
      <c r="A1430" s="15" t="s">
        <v>8219</v>
      </c>
      <c r="B1430">
        <v>69</v>
      </c>
      <c r="D1430" s="14" t="s">
        <v>8221</v>
      </c>
      <c r="E1430">
        <v>0</v>
      </c>
    </row>
    <row r="1431" spans="1:5" x14ac:dyDescent="0.25">
      <c r="A1431" s="15" t="s">
        <v>8219</v>
      </c>
      <c r="B1431">
        <v>21</v>
      </c>
      <c r="D1431" s="14" t="s">
        <v>8221</v>
      </c>
      <c r="E1431">
        <v>2</v>
      </c>
    </row>
    <row r="1432" spans="1:5" x14ac:dyDescent="0.25">
      <c r="A1432" s="15" t="s">
        <v>8219</v>
      </c>
      <c r="B1432">
        <v>57</v>
      </c>
      <c r="D1432" s="14" t="s">
        <v>8221</v>
      </c>
      <c r="E1432">
        <v>0</v>
      </c>
    </row>
    <row r="1433" spans="1:5" x14ac:dyDescent="0.25">
      <c r="A1433" s="15" t="s">
        <v>8219</v>
      </c>
      <c r="B1433">
        <v>108</v>
      </c>
      <c r="D1433" s="14" t="s">
        <v>8221</v>
      </c>
      <c r="E1433">
        <v>1</v>
      </c>
    </row>
    <row r="1434" spans="1:5" x14ac:dyDescent="0.25">
      <c r="A1434" s="15" t="s">
        <v>8219</v>
      </c>
      <c r="B1434">
        <v>83</v>
      </c>
      <c r="D1434" s="14" t="s">
        <v>8221</v>
      </c>
      <c r="E1434">
        <v>7</v>
      </c>
    </row>
    <row r="1435" spans="1:5" x14ac:dyDescent="0.25">
      <c r="A1435" s="15" t="s">
        <v>8219</v>
      </c>
      <c r="B1435">
        <v>96</v>
      </c>
      <c r="D1435" s="14" t="s">
        <v>8221</v>
      </c>
      <c r="E1435">
        <v>2</v>
      </c>
    </row>
    <row r="1436" spans="1:5" x14ac:dyDescent="0.25">
      <c r="A1436" s="15" t="s">
        <v>8219</v>
      </c>
      <c r="B1436">
        <v>64</v>
      </c>
      <c r="D1436" s="14" t="s">
        <v>8221</v>
      </c>
      <c r="E1436">
        <v>4</v>
      </c>
    </row>
    <row r="1437" spans="1:5" x14ac:dyDescent="0.25">
      <c r="A1437" s="15" t="s">
        <v>8219</v>
      </c>
      <c r="B1437">
        <v>14</v>
      </c>
      <c r="D1437" s="14" t="s">
        <v>8221</v>
      </c>
      <c r="E1437">
        <v>4</v>
      </c>
    </row>
    <row r="1438" spans="1:5" x14ac:dyDescent="0.25">
      <c r="A1438" s="15" t="s">
        <v>8219</v>
      </c>
      <c r="B1438">
        <v>169</v>
      </c>
      <c r="D1438" s="14" t="s">
        <v>8221</v>
      </c>
      <c r="E1438">
        <v>3</v>
      </c>
    </row>
    <row r="1439" spans="1:5" x14ac:dyDescent="0.25">
      <c r="A1439" s="15" t="s">
        <v>8219</v>
      </c>
      <c r="B1439">
        <v>33</v>
      </c>
      <c r="D1439" s="14" t="s">
        <v>8221</v>
      </c>
      <c r="E1439">
        <v>2</v>
      </c>
    </row>
    <row r="1440" spans="1:5" x14ac:dyDescent="0.25">
      <c r="A1440" s="15" t="s">
        <v>8219</v>
      </c>
      <c r="B1440">
        <v>102</v>
      </c>
      <c r="D1440" s="14" t="s">
        <v>8221</v>
      </c>
      <c r="E1440">
        <v>197</v>
      </c>
    </row>
    <row r="1441" spans="1:5" x14ac:dyDescent="0.25">
      <c r="A1441" s="15" t="s">
        <v>8219</v>
      </c>
      <c r="B1441">
        <v>104</v>
      </c>
      <c r="D1441" s="14" t="s">
        <v>8221</v>
      </c>
      <c r="E1441">
        <v>0</v>
      </c>
    </row>
    <row r="1442" spans="1:5" x14ac:dyDescent="0.25">
      <c r="A1442" s="15" t="s">
        <v>8219</v>
      </c>
      <c r="B1442">
        <v>20</v>
      </c>
      <c r="D1442" s="14" t="s">
        <v>8221</v>
      </c>
      <c r="E1442">
        <v>1</v>
      </c>
    </row>
    <row r="1443" spans="1:5" x14ac:dyDescent="0.25">
      <c r="A1443" s="15" t="s">
        <v>8219</v>
      </c>
      <c r="B1443">
        <v>35</v>
      </c>
      <c r="D1443" s="14" t="s">
        <v>8221</v>
      </c>
      <c r="E1443">
        <v>4</v>
      </c>
    </row>
    <row r="1444" spans="1:5" x14ac:dyDescent="0.25">
      <c r="A1444" s="15" t="s">
        <v>8219</v>
      </c>
      <c r="B1444">
        <v>94</v>
      </c>
      <c r="D1444" s="14" t="s">
        <v>8221</v>
      </c>
      <c r="E1444">
        <v>0</v>
      </c>
    </row>
    <row r="1445" spans="1:5" x14ac:dyDescent="0.25">
      <c r="A1445" s="15" t="s">
        <v>8219</v>
      </c>
      <c r="B1445">
        <v>14</v>
      </c>
      <c r="D1445" s="14" t="s">
        <v>8221</v>
      </c>
      <c r="E1445">
        <v>7</v>
      </c>
    </row>
    <row r="1446" spans="1:5" x14ac:dyDescent="0.25">
      <c r="A1446" s="15" t="s">
        <v>8219</v>
      </c>
      <c r="B1446">
        <v>15</v>
      </c>
      <c r="D1446" s="14" t="s">
        <v>8221</v>
      </c>
      <c r="E1446">
        <v>11</v>
      </c>
    </row>
    <row r="1447" spans="1:5" x14ac:dyDescent="0.25">
      <c r="A1447" s="15" t="s">
        <v>8219</v>
      </c>
      <c r="B1447">
        <v>51</v>
      </c>
      <c r="D1447" s="14" t="s">
        <v>8221</v>
      </c>
      <c r="E1447">
        <v>0</v>
      </c>
    </row>
    <row r="1448" spans="1:5" x14ac:dyDescent="0.25">
      <c r="A1448" s="15" t="s">
        <v>8219</v>
      </c>
      <c r="B1448">
        <v>19</v>
      </c>
      <c r="D1448" s="14" t="s">
        <v>8221</v>
      </c>
      <c r="E1448">
        <v>6</v>
      </c>
    </row>
    <row r="1449" spans="1:5" x14ac:dyDescent="0.25">
      <c r="A1449" s="15" t="s">
        <v>8219</v>
      </c>
      <c r="B1449">
        <v>23</v>
      </c>
      <c r="D1449" s="14" t="s">
        <v>8221</v>
      </c>
      <c r="E1449">
        <v>0</v>
      </c>
    </row>
    <row r="1450" spans="1:5" x14ac:dyDescent="0.25">
      <c r="A1450" s="15" t="s">
        <v>8219</v>
      </c>
      <c r="B1450">
        <v>97</v>
      </c>
      <c r="D1450" s="14" t="s">
        <v>8221</v>
      </c>
      <c r="E1450">
        <v>7</v>
      </c>
    </row>
    <row r="1451" spans="1:5" x14ac:dyDescent="0.25">
      <c r="A1451" s="15" t="s">
        <v>8219</v>
      </c>
      <c r="B1451">
        <v>76</v>
      </c>
      <c r="D1451" s="14" t="s">
        <v>8221</v>
      </c>
      <c r="E1451">
        <v>94</v>
      </c>
    </row>
    <row r="1452" spans="1:5" x14ac:dyDescent="0.25">
      <c r="A1452" s="15" t="s">
        <v>8219</v>
      </c>
      <c r="B1452">
        <v>11</v>
      </c>
      <c r="D1452" s="14" t="s">
        <v>8221</v>
      </c>
      <c r="E1452">
        <v>2</v>
      </c>
    </row>
    <row r="1453" spans="1:5" x14ac:dyDescent="0.25">
      <c r="A1453" s="15" t="s">
        <v>8219</v>
      </c>
      <c r="B1453">
        <v>52</v>
      </c>
      <c r="D1453" s="14" t="s">
        <v>8221</v>
      </c>
      <c r="E1453">
        <v>25</v>
      </c>
    </row>
    <row r="1454" spans="1:5" x14ac:dyDescent="0.25">
      <c r="A1454" s="15" t="s">
        <v>8219</v>
      </c>
      <c r="B1454">
        <v>95</v>
      </c>
      <c r="D1454" s="14" t="s">
        <v>8221</v>
      </c>
      <c r="E1454">
        <v>17</v>
      </c>
    </row>
    <row r="1455" spans="1:5" x14ac:dyDescent="0.25">
      <c r="A1455" s="15" t="s">
        <v>8219</v>
      </c>
      <c r="B1455">
        <v>35</v>
      </c>
      <c r="D1455" s="14" t="s">
        <v>8221</v>
      </c>
      <c r="E1455">
        <v>2</v>
      </c>
    </row>
    <row r="1456" spans="1:5" x14ac:dyDescent="0.25">
      <c r="A1456" s="15" t="s">
        <v>8219</v>
      </c>
      <c r="B1456">
        <v>21</v>
      </c>
      <c r="D1456" s="14" t="s">
        <v>8221</v>
      </c>
      <c r="E1456">
        <v>4</v>
      </c>
    </row>
    <row r="1457" spans="1:5" x14ac:dyDescent="0.25">
      <c r="A1457" s="15" t="s">
        <v>8219</v>
      </c>
      <c r="B1457">
        <v>93</v>
      </c>
      <c r="D1457" s="14" t="s">
        <v>8221</v>
      </c>
      <c r="E1457">
        <v>5</v>
      </c>
    </row>
    <row r="1458" spans="1:5" x14ac:dyDescent="0.25">
      <c r="A1458" s="15" t="s">
        <v>8219</v>
      </c>
      <c r="B1458">
        <v>11</v>
      </c>
      <c r="D1458" s="14" t="s">
        <v>8221</v>
      </c>
      <c r="E1458">
        <v>2</v>
      </c>
    </row>
    <row r="1459" spans="1:5" x14ac:dyDescent="0.25">
      <c r="A1459" s="15" t="s">
        <v>8219</v>
      </c>
      <c r="B1459">
        <v>21</v>
      </c>
      <c r="D1459" s="14" t="s">
        <v>8221</v>
      </c>
      <c r="E1459">
        <v>2</v>
      </c>
    </row>
    <row r="1460" spans="1:5" x14ac:dyDescent="0.25">
      <c r="A1460" s="15" t="s">
        <v>8219</v>
      </c>
      <c r="B1460">
        <v>54</v>
      </c>
      <c r="D1460" s="14" t="s">
        <v>8221</v>
      </c>
      <c r="E1460">
        <v>3</v>
      </c>
    </row>
    <row r="1461" spans="1:5" x14ac:dyDescent="0.25">
      <c r="A1461" s="15" t="s">
        <v>8219</v>
      </c>
      <c r="B1461">
        <v>31</v>
      </c>
      <c r="D1461" s="14" t="s">
        <v>8221</v>
      </c>
      <c r="E1461">
        <v>0</v>
      </c>
    </row>
    <row r="1462" spans="1:5" x14ac:dyDescent="0.25">
      <c r="A1462" s="15" t="s">
        <v>8219</v>
      </c>
      <c r="B1462">
        <v>132</v>
      </c>
      <c r="D1462" s="14" t="s">
        <v>8221</v>
      </c>
      <c r="E1462">
        <v>4</v>
      </c>
    </row>
    <row r="1463" spans="1:5" x14ac:dyDescent="0.25">
      <c r="A1463" s="15" t="s">
        <v>8219</v>
      </c>
      <c r="B1463">
        <v>3</v>
      </c>
      <c r="D1463" s="14" t="s">
        <v>8221</v>
      </c>
      <c r="E1463">
        <v>1</v>
      </c>
    </row>
    <row r="1464" spans="1:5" x14ac:dyDescent="0.25">
      <c r="A1464" s="15" t="s">
        <v>8219</v>
      </c>
      <c r="B1464">
        <v>6</v>
      </c>
      <c r="D1464" s="14" t="s">
        <v>8221</v>
      </c>
      <c r="E1464">
        <v>12</v>
      </c>
    </row>
    <row r="1465" spans="1:5" x14ac:dyDescent="0.25">
      <c r="A1465" s="15" t="s">
        <v>8219</v>
      </c>
      <c r="B1465">
        <v>10</v>
      </c>
      <c r="D1465" s="14" t="s">
        <v>8221</v>
      </c>
      <c r="E1465">
        <v>4</v>
      </c>
    </row>
    <row r="1466" spans="1:5" x14ac:dyDescent="0.25">
      <c r="A1466" s="15" t="s">
        <v>8219</v>
      </c>
      <c r="B1466">
        <v>147</v>
      </c>
      <c r="D1466" s="14" t="s">
        <v>8221</v>
      </c>
      <c r="E1466">
        <v>91</v>
      </c>
    </row>
    <row r="1467" spans="1:5" x14ac:dyDescent="0.25">
      <c r="A1467" s="15" t="s">
        <v>8219</v>
      </c>
      <c r="B1467">
        <v>199</v>
      </c>
      <c r="D1467" s="14" t="s">
        <v>8221</v>
      </c>
      <c r="E1467">
        <v>1</v>
      </c>
    </row>
    <row r="1468" spans="1:5" x14ac:dyDescent="0.25">
      <c r="A1468" s="15" t="s">
        <v>8219</v>
      </c>
      <c r="B1468">
        <v>50</v>
      </c>
      <c r="D1468" s="14" t="s">
        <v>8221</v>
      </c>
      <c r="E1468">
        <v>1</v>
      </c>
    </row>
    <row r="1469" spans="1:5" x14ac:dyDescent="0.25">
      <c r="A1469" s="15" t="s">
        <v>8219</v>
      </c>
      <c r="B1469">
        <v>21</v>
      </c>
      <c r="D1469" s="14" t="s">
        <v>8221</v>
      </c>
      <c r="E1469">
        <v>0</v>
      </c>
    </row>
    <row r="1470" spans="1:5" x14ac:dyDescent="0.25">
      <c r="A1470" s="15" t="s">
        <v>8219</v>
      </c>
      <c r="B1470">
        <v>24</v>
      </c>
      <c r="D1470" s="14" t="s">
        <v>8221</v>
      </c>
      <c r="E1470">
        <v>13</v>
      </c>
    </row>
    <row r="1471" spans="1:5" x14ac:dyDescent="0.25">
      <c r="A1471" s="15" t="s">
        <v>8219</v>
      </c>
      <c r="B1471">
        <v>32</v>
      </c>
      <c r="D1471" s="14" t="s">
        <v>8221</v>
      </c>
      <c r="E1471">
        <v>2</v>
      </c>
    </row>
    <row r="1472" spans="1:5" x14ac:dyDescent="0.25">
      <c r="A1472" s="15" t="s">
        <v>8219</v>
      </c>
      <c r="B1472">
        <v>62</v>
      </c>
      <c r="D1472" s="14" t="s">
        <v>8221</v>
      </c>
      <c r="E1472">
        <v>0</v>
      </c>
    </row>
    <row r="1473" spans="1:5" x14ac:dyDescent="0.25">
      <c r="A1473" s="15" t="s">
        <v>8219</v>
      </c>
      <c r="B1473">
        <v>9</v>
      </c>
      <c r="D1473" s="14" t="s">
        <v>8221</v>
      </c>
      <c r="E1473">
        <v>21</v>
      </c>
    </row>
    <row r="1474" spans="1:5" x14ac:dyDescent="0.25">
      <c r="A1474" s="15" t="s">
        <v>8219</v>
      </c>
      <c r="B1474">
        <v>38</v>
      </c>
      <c r="D1474" s="14" t="s">
        <v>8221</v>
      </c>
      <c r="E1474">
        <v>9</v>
      </c>
    </row>
    <row r="1475" spans="1:5" x14ac:dyDescent="0.25">
      <c r="A1475" s="15" t="s">
        <v>8219</v>
      </c>
      <c r="B1475">
        <v>54</v>
      </c>
      <c r="D1475" s="14" t="s">
        <v>8221</v>
      </c>
      <c r="E1475">
        <v>6</v>
      </c>
    </row>
    <row r="1476" spans="1:5" x14ac:dyDescent="0.25">
      <c r="A1476" s="15" t="s">
        <v>8219</v>
      </c>
      <c r="B1476">
        <v>37</v>
      </c>
      <c r="D1476" s="14" t="s">
        <v>8221</v>
      </c>
      <c r="E1476">
        <v>4</v>
      </c>
    </row>
    <row r="1477" spans="1:5" x14ac:dyDescent="0.25">
      <c r="A1477" s="15" t="s">
        <v>8219</v>
      </c>
      <c r="B1477">
        <v>39</v>
      </c>
      <c r="D1477" s="14" t="s">
        <v>8221</v>
      </c>
      <c r="E1477">
        <v>7</v>
      </c>
    </row>
    <row r="1478" spans="1:5" x14ac:dyDescent="0.25">
      <c r="A1478" s="15" t="s">
        <v>8219</v>
      </c>
      <c r="B1478">
        <v>34</v>
      </c>
      <c r="D1478" s="14" t="s">
        <v>8221</v>
      </c>
      <c r="E1478">
        <v>5</v>
      </c>
    </row>
    <row r="1479" spans="1:5" x14ac:dyDescent="0.25">
      <c r="A1479" s="15" t="s">
        <v>8219</v>
      </c>
      <c r="B1479">
        <v>55</v>
      </c>
      <c r="D1479" s="14" t="s">
        <v>8221</v>
      </c>
      <c r="E1479">
        <v>0</v>
      </c>
    </row>
    <row r="1480" spans="1:5" x14ac:dyDescent="0.25">
      <c r="A1480" s="15" t="s">
        <v>8219</v>
      </c>
      <c r="B1480">
        <v>32</v>
      </c>
      <c r="D1480" s="14" t="s">
        <v>8221</v>
      </c>
      <c r="E1480">
        <v>3</v>
      </c>
    </row>
    <row r="1481" spans="1:5" x14ac:dyDescent="0.25">
      <c r="A1481" s="15" t="s">
        <v>8219</v>
      </c>
      <c r="B1481">
        <v>25</v>
      </c>
      <c r="D1481" s="14" t="s">
        <v>8221</v>
      </c>
      <c r="E1481">
        <v>9</v>
      </c>
    </row>
    <row r="1482" spans="1:5" x14ac:dyDescent="0.25">
      <c r="A1482" s="15" t="s">
        <v>8219</v>
      </c>
      <c r="B1482">
        <v>33</v>
      </c>
      <c r="D1482" s="14" t="s">
        <v>8221</v>
      </c>
      <c r="E1482">
        <v>6</v>
      </c>
    </row>
    <row r="1483" spans="1:5" x14ac:dyDescent="0.25">
      <c r="A1483" s="15" t="s">
        <v>8219</v>
      </c>
      <c r="B1483">
        <v>108</v>
      </c>
      <c r="D1483" s="14" t="s">
        <v>8221</v>
      </c>
      <c r="E1483">
        <v>4</v>
      </c>
    </row>
    <row r="1484" spans="1:5" x14ac:dyDescent="0.25">
      <c r="A1484" s="15" t="s">
        <v>8219</v>
      </c>
      <c r="B1484">
        <v>20</v>
      </c>
      <c r="D1484" s="14" t="s">
        <v>8221</v>
      </c>
      <c r="E1484">
        <v>1</v>
      </c>
    </row>
    <row r="1485" spans="1:5" x14ac:dyDescent="0.25">
      <c r="A1485" s="15" t="s">
        <v>8219</v>
      </c>
      <c r="B1485">
        <v>98</v>
      </c>
      <c r="D1485" s="14" t="s">
        <v>8221</v>
      </c>
      <c r="E1485">
        <v>17</v>
      </c>
    </row>
    <row r="1486" spans="1:5" x14ac:dyDescent="0.25">
      <c r="A1486" s="15" t="s">
        <v>8219</v>
      </c>
      <c r="B1486">
        <v>196</v>
      </c>
      <c r="D1486" s="14" t="s">
        <v>8221</v>
      </c>
      <c r="E1486">
        <v>1</v>
      </c>
    </row>
    <row r="1487" spans="1:5" x14ac:dyDescent="0.25">
      <c r="A1487" s="15" t="s">
        <v>8219</v>
      </c>
      <c r="B1487">
        <v>39</v>
      </c>
      <c r="D1487" s="14" t="s">
        <v>8221</v>
      </c>
      <c r="E1487">
        <v>13</v>
      </c>
    </row>
    <row r="1488" spans="1:5" x14ac:dyDescent="0.25">
      <c r="A1488" s="15" t="s">
        <v>8219</v>
      </c>
      <c r="B1488">
        <v>128</v>
      </c>
      <c r="D1488" s="14" t="s">
        <v>8221</v>
      </c>
      <c r="E1488">
        <v>6</v>
      </c>
    </row>
    <row r="1489" spans="1:5" x14ac:dyDescent="0.25">
      <c r="A1489" s="15" t="s">
        <v>8219</v>
      </c>
      <c r="B1489">
        <v>71</v>
      </c>
      <c r="D1489" s="14" t="s">
        <v>8221</v>
      </c>
      <c r="E1489">
        <v>0</v>
      </c>
    </row>
    <row r="1490" spans="1:5" x14ac:dyDescent="0.25">
      <c r="A1490" s="15" t="s">
        <v>8219</v>
      </c>
      <c r="B1490">
        <v>47</v>
      </c>
      <c r="D1490" s="14" t="s">
        <v>8221</v>
      </c>
      <c r="E1490">
        <v>2</v>
      </c>
    </row>
    <row r="1491" spans="1:5" x14ac:dyDescent="0.25">
      <c r="A1491" s="15" t="s">
        <v>8219</v>
      </c>
      <c r="B1491">
        <v>17</v>
      </c>
      <c r="D1491" s="14" t="s">
        <v>8221</v>
      </c>
      <c r="E1491">
        <v>2</v>
      </c>
    </row>
    <row r="1492" spans="1:5" x14ac:dyDescent="0.25">
      <c r="A1492" s="15" t="s">
        <v>8219</v>
      </c>
      <c r="B1492">
        <v>91</v>
      </c>
      <c r="D1492" s="14" t="s">
        <v>8221</v>
      </c>
      <c r="E1492">
        <v>21</v>
      </c>
    </row>
    <row r="1493" spans="1:5" x14ac:dyDescent="0.25">
      <c r="A1493" s="15" t="s">
        <v>8219</v>
      </c>
      <c r="B1493">
        <v>43</v>
      </c>
      <c r="D1493" s="14" t="s">
        <v>8221</v>
      </c>
      <c r="E1493">
        <v>13</v>
      </c>
    </row>
    <row r="1494" spans="1:5" x14ac:dyDescent="0.25">
      <c r="A1494" s="15" t="s">
        <v>8219</v>
      </c>
      <c r="B1494">
        <v>17</v>
      </c>
      <c r="D1494" s="14" t="s">
        <v>8221</v>
      </c>
      <c r="E1494">
        <v>0</v>
      </c>
    </row>
    <row r="1495" spans="1:5" x14ac:dyDescent="0.25">
      <c r="A1495" s="15" t="s">
        <v>8219</v>
      </c>
      <c r="B1495">
        <v>33</v>
      </c>
      <c r="D1495" s="14" t="s">
        <v>8221</v>
      </c>
      <c r="E1495">
        <v>6</v>
      </c>
    </row>
    <row r="1496" spans="1:5" x14ac:dyDescent="0.25">
      <c r="A1496" s="15" t="s">
        <v>8219</v>
      </c>
      <c r="B1496">
        <v>87</v>
      </c>
      <c r="D1496" s="14" t="s">
        <v>8221</v>
      </c>
      <c r="E1496">
        <v>0</v>
      </c>
    </row>
    <row r="1497" spans="1:5" x14ac:dyDescent="0.25">
      <c r="A1497" s="15" t="s">
        <v>8219</v>
      </c>
      <c r="B1497">
        <v>113</v>
      </c>
      <c r="D1497" s="14" t="s">
        <v>8221</v>
      </c>
      <c r="E1497">
        <v>1</v>
      </c>
    </row>
    <row r="1498" spans="1:5" x14ac:dyDescent="0.25">
      <c r="A1498" s="15" t="s">
        <v>8219</v>
      </c>
      <c r="B1498">
        <v>14</v>
      </c>
      <c r="D1498" s="14" t="s">
        <v>8221</v>
      </c>
      <c r="E1498">
        <v>0</v>
      </c>
    </row>
    <row r="1499" spans="1:5" x14ac:dyDescent="0.25">
      <c r="A1499" s="15" t="s">
        <v>8219</v>
      </c>
      <c r="B1499">
        <v>30</v>
      </c>
      <c r="D1499" s="14" t="s">
        <v>8221</v>
      </c>
      <c r="E1499">
        <v>12</v>
      </c>
    </row>
    <row r="1500" spans="1:5" x14ac:dyDescent="0.25">
      <c r="A1500" s="15" t="s">
        <v>8219</v>
      </c>
      <c r="B1500">
        <v>16</v>
      </c>
      <c r="D1500" s="14" t="s">
        <v>8221</v>
      </c>
      <c r="E1500">
        <v>2</v>
      </c>
    </row>
    <row r="1501" spans="1:5" x14ac:dyDescent="0.25">
      <c r="A1501" s="15" t="s">
        <v>8219</v>
      </c>
      <c r="B1501">
        <v>46</v>
      </c>
      <c r="D1501" s="14" t="s">
        <v>8221</v>
      </c>
      <c r="E1501">
        <v>6</v>
      </c>
    </row>
    <row r="1502" spans="1:5" x14ac:dyDescent="0.25">
      <c r="A1502" s="15" t="s">
        <v>8219</v>
      </c>
      <c r="B1502">
        <v>24</v>
      </c>
      <c r="D1502" s="14" t="s">
        <v>8221</v>
      </c>
      <c r="E1502">
        <v>1</v>
      </c>
    </row>
    <row r="1503" spans="1:5" x14ac:dyDescent="0.25">
      <c r="A1503" s="15" t="s">
        <v>8219</v>
      </c>
      <c r="B1503">
        <v>97</v>
      </c>
      <c r="D1503" s="14" t="s">
        <v>8221</v>
      </c>
      <c r="E1503">
        <v>1</v>
      </c>
    </row>
    <row r="1504" spans="1:5" x14ac:dyDescent="0.25">
      <c r="A1504" s="15" t="s">
        <v>8219</v>
      </c>
      <c r="B1504">
        <v>59</v>
      </c>
      <c r="D1504" s="14" t="s">
        <v>8221</v>
      </c>
      <c r="E1504">
        <v>5</v>
      </c>
    </row>
    <row r="1505" spans="1:5" x14ac:dyDescent="0.25">
      <c r="A1505" s="15" t="s">
        <v>8219</v>
      </c>
      <c r="B1505">
        <v>1095</v>
      </c>
      <c r="D1505" s="14" t="s">
        <v>8221</v>
      </c>
      <c r="E1505">
        <v>0</v>
      </c>
    </row>
    <row r="1506" spans="1:5" x14ac:dyDescent="0.25">
      <c r="A1506" s="15" t="s">
        <v>8219</v>
      </c>
      <c r="B1506">
        <v>218</v>
      </c>
      <c r="D1506" s="14" t="s">
        <v>8221</v>
      </c>
      <c r="E1506">
        <v>3</v>
      </c>
    </row>
    <row r="1507" spans="1:5" x14ac:dyDescent="0.25">
      <c r="A1507" s="15" t="s">
        <v>8219</v>
      </c>
      <c r="B1507">
        <v>111</v>
      </c>
      <c r="D1507" s="14" t="s">
        <v>8221</v>
      </c>
      <c r="E1507">
        <v>8</v>
      </c>
    </row>
    <row r="1508" spans="1:5" x14ac:dyDescent="0.25">
      <c r="A1508" s="15" t="s">
        <v>8219</v>
      </c>
      <c r="B1508">
        <v>56</v>
      </c>
      <c r="D1508" s="14" t="s">
        <v>8221</v>
      </c>
      <c r="E1508">
        <v>3</v>
      </c>
    </row>
    <row r="1509" spans="1:5" x14ac:dyDescent="0.25">
      <c r="A1509" s="15" t="s">
        <v>8219</v>
      </c>
      <c r="B1509">
        <v>265</v>
      </c>
      <c r="D1509" s="14" t="s">
        <v>8221</v>
      </c>
      <c r="E1509">
        <v>8</v>
      </c>
    </row>
    <row r="1510" spans="1:5" x14ac:dyDescent="0.25">
      <c r="A1510" s="15" t="s">
        <v>8219</v>
      </c>
      <c r="B1510">
        <v>28</v>
      </c>
      <c r="D1510" s="14" t="s">
        <v>8221</v>
      </c>
      <c r="E1510">
        <v>1</v>
      </c>
    </row>
    <row r="1511" spans="1:5" x14ac:dyDescent="0.25">
      <c r="A1511" s="15" t="s">
        <v>8219</v>
      </c>
      <c r="B1511">
        <v>364</v>
      </c>
      <c r="D1511" s="14" t="s">
        <v>8221</v>
      </c>
      <c r="E1511">
        <v>4</v>
      </c>
    </row>
    <row r="1512" spans="1:5" x14ac:dyDescent="0.25">
      <c r="A1512" s="15" t="s">
        <v>8219</v>
      </c>
      <c r="B1512">
        <v>27</v>
      </c>
      <c r="D1512" s="14" t="s">
        <v>8221</v>
      </c>
      <c r="E1512">
        <v>8</v>
      </c>
    </row>
    <row r="1513" spans="1:5" x14ac:dyDescent="0.25">
      <c r="A1513" s="15" t="s">
        <v>8219</v>
      </c>
      <c r="B1513">
        <v>93</v>
      </c>
      <c r="D1513" s="14" t="s">
        <v>8221</v>
      </c>
      <c r="E1513">
        <v>1</v>
      </c>
    </row>
    <row r="1514" spans="1:5" x14ac:dyDescent="0.25">
      <c r="A1514" s="15" t="s">
        <v>8219</v>
      </c>
      <c r="B1514">
        <v>64</v>
      </c>
      <c r="D1514" s="14" t="s">
        <v>8221</v>
      </c>
      <c r="E1514">
        <v>5</v>
      </c>
    </row>
    <row r="1515" spans="1:5" x14ac:dyDescent="0.25">
      <c r="A1515" s="15" t="s">
        <v>8219</v>
      </c>
      <c r="B1515">
        <v>22</v>
      </c>
      <c r="D1515" s="14" t="s">
        <v>8221</v>
      </c>
      <c r="E1515">
        <v>0</v>
      </c>
    </row>
    <row r="1516" spans="1:5" x14ac:dyDescent="0.25">
      <c r="A1516" s="15" t="s">
        <v>8219</v>
      </c>
      <c r="B1516">
        <v>59</v>
      </c>
      <c r="D1516" s="14" t="s">
        <v>8221</v>
      </c>
      <c r="E1516">
        <v>0</v>
      </c>
    </row>
    <row r="1517" spans="1:5" x14ac:dyDescent="0.25">
      <c r="A1517" s="15" t="s">
        <v>8219</v>
      </c>
      <c r="B1517">
        <v>249</v>
      </c>
      <c r="D1517" s="14" t="s">
        <v>8221</v>
      </c>
      <c r="E1517">
        <v>1</v>
      </c>
    </row>
    <row r="1518" spans="1:5" x14ac:dyDescent="0.25">
      <c r="A1518" s="15" t="s">
        <v>8219</v>
      </c>
      <c r="B1518">
        <v>392</v>
      </c>
      <c r="D1518" s="14" t="s">
        <v>8221</v>
      </c>
      <c r="E1518">
        <v>0</v>
      </c>
    </row>
    <row r="1519" spans="1:5" x14ac:dyDescent="0.25">
      <c r="A1519" s="15" t="s">
        <v>8219</v>
      </c>
      <c r="B1519">
        <v>115</v>
      </c>
      <c r="D1519" s="14" t="s">
        <v>8221</v>
      </c>
      <c r="E1519">
        <v>0</v>
      </c>
    </row>
    <row r="1520" spans="1:5" x14ac:dyDescent="0.25">
      <c r="A1520" s="15" t="s">
        <v>8219</v>
      </c>
      <c r="B1520">
        <v>433</v>
      </c>
      <c r="D1520" s="14" t="s">
        <v>8221</v>
      </c>
      <c r="E1520">
        <v>6</v>
      </c>
    </row>
    <row r="1521" spans="1:5" x14ac:dyDescent="0.25">
      <c r="A1521" s="15" t="s">
        <v>8219</v>
      </c>
      <c r="B1521">
        <v>20</v>
      </c>
      <c r="D1521" s="14" t="s">
        <v>8221</v>
      </c>
      <c r="E1521">
        <v>6</v>
      </c>
    </row>
    <row r="1522" spans="1:5" x14ac:dyDescent="0.25">
      <c r="A1522" s="15" t="s">
        <v>8219</v>
      </c>
      <c r="B1522">
        <v>8</v>
      </c>
      <c r="D1522" s="14" t="s">
        <v>8221</v>
      </c>
      <c r="E1522">
        <v>14</v>
      </c>
    </row>
    <row r="1523" spans="1:5" x14ac:dyDescent="0.25">
      <c r="A1523" s="15" t="s">
        <v>8219</v>
      </c>
      <c r="B1523">
        <v>175</v>
      </c>
      <c r="D1523" s="14" t="s">
        <v>8221</v>
      </c>
      <c r="E1523">
        <v>6</v>
      </c>
    </row>
    <row r="1524" spans="1:5" x14ac:dyDescent="0.25">
      <c r="A1524" s="15" t="s">
        <v>8219</v>
      </c>
      <c r="B1524">
        <v>104</v>
      </c>
      <c r="D1524" s="14" t="s">
        <v>8221</v>
      </c>
      <c r="E1524">
        <v>33</v>
      </c>
    </row>
    <row r="1525" spans="1:5" x14ac:dyDescent="0.25">
      <c r="A1525" s="15" t="s">
        <v>8219</v>
      </c>
      <c r="B1525">
        <v>17</v>
      </c>
      <c r="D1525" s="14" t="s">
        <v>8221</v>
      </c>
      <c r="E1525">
        <v>4</v>
      </c>
    </row>
    <row r="1526" spans="1:5" x14ac:dyDescent="0.25">
      <c r="A1526" s="15" t="s">
        <v>8219</v>
      </c>
      <c r="B1526">
        <v>277</v>
      </c>
      <c r="D1526" s="14" t="s">
        <v>8221</v>
      </c>
      <c r="E1526">
        <v>1</v>
      </c>
    </row>
    <row r="1527" spans="1:5" x14ac:dyDescent="0.25">
      <c r="A1527" s="15" t="s">
        <v>8219</v>
      </c>
      <c r="B1527">
        <v>118</v>
      </c>
      <c r="D1527" s="14" t="s">
        <v>8221</v>
      </c>
      <c r="E1527">
        <v>0</v>
      </c>
    </row>
    <row r="1528" spans="1:5" x14ac:dyDescent="0.25">
      <c r="A1528" s="15" t="s">
        <v>8219</v>
      </c>
      <c r="B1528">
        <v>97</v>
      </c>
      <c r="D1528" s="14" t="s">
        <v>8221</v>
      </c>
      <c r="E1528">
        <v>6</v>
      </c>
    </row>
    <row r="1529" spans="1:5" x14ac:dyDescent="0.25">
      <c r="A1529" s="15" t="s">
        <v>8219</v>
      </c>
      <c r="B1529">
        <v>20</v>
      </c>
      <c r="D1529" s="14" t="s">
        <v>8221</v>
      </c>
      <c r="E1529">
        <v>6</v>
      </c>
    </row>
    <row r="1530" spans="1:5" x14ac:dyDescent="0.25">
      <c r="A1530" s="15" t="s">
        <v>8219</v>
      </c>
      <c r="B1530">
        <v>26</v>
      </c>
      <c r="D1530" s="14" t="s">
        <v>8221</v>
      </c>
      <c r="E1530">
        <v>1</v>
      </c>
    </row>
    <row r="1531" spans="1:5" x14ac:dyDescent="0.25">
      <c r="A1531" s="15" t="s">
        <v>8219</v>
      </c>
      <c r="B1531">
        <v>128</v>
      </c>
      <c r="D1531" s="14" t="s">
        <v>8221</v>
      </c>
      <c r="E1531">
        <v>3</v>
      </c>
    </row>
    <row r="1532" spans="1:5" x14ac:dyDescent="0.25">
      <c r="A1532" s="15" t="s">
        <v>8219</v>
      </c>
      <c r="B1532">
        <v>15</v>
      </c>
    </row>
    <row r="1533" spans="1:5" x14ac:dyDescent="0.25">
      <c r="A1533" s="15" t="s">
        <v>8219</v>
      </c>
      <c r="B1533">
        <v>25</v>
      </c>
    </row>
    <row r="1534" spans="1:5" x14ac:dyDescent="0.25">
      <c r="A1534" s="15" t="s">
        <v>8219</v>
      </c>
      <c r="B1534">
        <v>55</v>
      </c>
    </row>
    <row r="1535" spans="1:5" x14ac:dyDescent="0.25">
      <c r="A1535" s="15" t="s">
        <v>8219</v>
      </c>
      <c r="B1535">
        <v>107</v>
      </c>
    </row>
    <row r="1536" spans="1:5" x14ac:dyDescent="0.25">
      <c r="A1536" s="15" t="s">
        <v>8219</v>
      </c>
      <c r="B1536">
        <v>557</v>
      </c>
    </row>
    <row r="1537" spans="1:2" x14ac:dyDescent="0.25">
      <c r="A1537" s="15" t="s">
        <v>8219</v>
      </c>
      <c r="B1537">
        <v>40</v>
      </c>
    </row>
    <row r="1538" spans="1:2" x14ac:dyDescent="0.25">
      <c r="A1538" s="15" t="s">
        <v>8219</v>
      </c>
      <c r="B1538">
        <v>36</v>
      </c>
    </row>
    <row r="1539" spans="1:2" x14ac:dyDescent="0.25">
      <c r="A1539" s="15" t="s">
        <v>8219</v>
      </c>
      <c r="B1539">
        <v>159</v>
      </c>
    </row>
    <row r="1540" spans="1:2" x14ac:dyDescent="0.25">
      <c r="A1540" s="15" t="s">
        <v>8219</v>
      </c>
      <c r="B1540">
        <v>41</v>
      </c>
    </row>
    <row r="1541" spans="1:2" x14ac:dyDescent="0.25">
      <c r="A1541" s="15" t="s">
        <v>8219</v>
      </c>
      <c r="B1541">
        <v>226</v>
      </c>
    </row>
    <row r="1542" spans="1:2" x14ac:dyDescent="0.25">
      <c r="A1542" s="15" t="s">
        <v>8219</v>
      </c>
      <c r="B1542">
        <v>30</v>
      </c>
    </row>
    <row r="1543" spans="1:2" x14ac:dyDescent="0.25">
      <c r="A1543" s="15" t="s">
        <v>8219</v>
      </c>
      <c r="B1543">
        <v>103</v>
      </c>
    </row>
    <row r="1544" spans="1:2" x14ac:dyDescent="0.25">
      <c r="A1544" s="15" t="s">
        <v>8219</v>
      </c>
      <c r="B1544">
        <v>62</v>
      </c>
    </row>
    <row r="1545" spans="1:2" x14ac:dyDescent="0.25">
      <c r="A1545" s="15" t="s">
        <v>8219</v>
      </c>
      <c r="B1545">
        <v>6</v>
      </c>
    </row>
    <row r="1546" spans="1:2" x14ac:dyDescent="0.25">
      <c r="A1546" s="15" t="s">
        <v>8219</v>
      </c>
      <c r="B1546">
        <v>182</v>
      </c>
    </row>
    <row r="1547" spans="1:2" x14ac:dyDescent="0.25">
      <c r="A1547" s="15" t="s">
        <v>8219</v>
      </c>
      <c r="B1547">
        <v>145</v>
      </c>
    </row>
    <row r="1548" spans="1:2" x14ac:dyDescent="0.25">
      <c r="A1548" s="15" t="s">
        <v>8219</v>
      </c>
      <c r="B1548">
        <v>25</v>
      </c>
    </row>
    <row r="1549" spans="1:2" x14ac:dyDescent="0.25">
      <c r="A1549" s="15" t="s">
        <v>8219</v>
      </c>
      <c r="B1549">
        <v>320</v>
      </c>
    </row>
    <row r="1550" spans="1:2" x14ac:dyDescent="0.25">
      <c r="A1550" s="15" t="s">
        <v>8219</v>
      </c>
      <c r="B1550">
        <v>99</v>
      </c>
    </row>
    <row r="1551" spans="1:2" x14ac:dyDescent="0.25">
      <c r="A1551" s="15" t="s">
        <v>8219</v>
      </c>
      <c r="B1551">
        <v>348</v>
      </c>
    </row>
    <row r="1552" spans="1:2" x14ac:dyDescent="0.25">
      <c r="A1552" s="15" t="s">
        <v>8219</v>
      </c>
      <c r="B1552">
        <v>41</v>
      </c>
    </row>
    <row r="1553" spans="1:2" x14ac:dyDescent="0.25">
      <c r="A1553" s="15" t="s">
        <v>8219</v>
      </c>
      <c r="B1553">
        <v>29</v>
      </c>
    </row>
    <row r="1554" spans="1:2" x14ac:dyDescent="0.25">
      <c r="A1554" s="15" t="s">
        <v>8219</v>
      </c>
      <c r="B1554">
        <v>25</v>
      </c>
    </row>
    <row r="1555" spans="1:2" x14ac:dyDescent="0.25">
      <c r="A1555" s="15" t="s">
        <v>8219</v>
      </c>
      <c r="B1555">
        <v>23</v>
      </c>
    </row>
    <row r="1556" spans="1:2" x14ac:dyDescent="0.25">
      <c r="A1556" s="15" t="s">
        <v>8219</v>
      </c>
      <c r="B1556">
        <v>1260</v>
      </c>
    </row>
    <row r="1557" spans="1:2" x14ac:dyDescent="0.25">
      <c r="A1557" s="15" t="s">
        <v>8219</v>
      </c>
      <c r="B1557">
        <v>307</v>
      </c>
    </row>
    <row r="1558" spans="1:2" x14ac:dyDescent="0.25">
      <c r="A1558" s="15" t="s">
        <v>8219</v>
      </c>
      <c r="B1558">
        <v>329</v>
      </c>
    </row>
    <row r="1559" spans="1:2" x14ac:dyDescent="0.25">
      <c r="A1559" s="15" t="s">
        <v>8219</v>
      </c>
      <c r="B1559">
        <v>32</v>
      </c>
    </row>
    <row r="1560" spans="1:2" x14ac:dyDescent="0.25">
      <c r="A1560" s="15" t="s">
        <v>8219</v>
      </c>
      <c r="B1560">
        <v>27</v>
      </c>
    </row>
    <row r="1561" spans="1:2" x14ac:dyDescent="0.25">
      <c r="A1561" s="15" t="s">
        <v>8219</v>
      </c>
      <c r="B1561">
        <v>236</v>
      </c>
    </row>
    <row r="1562" spans="1:2" x14ac:dyDescent="0.25">
      <c r="A1562" s="15" t="s">
        <v>8219</v>
      </c>
      <c r="B1562">
        <v>42</v>
      </c>
    </row>
    <row r="1563" spans="1:2" x14ac:dyDescent="0.25">
      <c r="A1563" s="15" t="s">
        <v>8219</v>
      </c>
      <c r="B1563">
        <v>95</v>
      </c>
    </row>
    <row r="1564" spans="1:2" x14ac:dyDescent="0.25">
      <c r="A1564" s="15" t="s">
        <v>8219</v>
      </c>
      <c r="B1564">
        <v>37</v>
      </c>
    </row>
    <row r="1565" spans="1:2" x14ac:dyDescent="0.25">
      <c r="A1565" s="15" t="s">
        <v>8219</v>
      </c>
      <c r="B1565">
        <v>128</v>
      </c>
    </row>
    <row r="1566" spans="1:2" x14ac:dyDescent="0.25">
      <c r="A1566" s="15" t="s">
        <v>8219</v>
      </c>
      <c r="B1566">
        <v>156</v>
      </c>
    </row>
    <row r="1567" spans="1:2" x14ac:dyDescent="0.25">
      <c r="A1567" s="15" t="s">
        <v>8219</v>
      </c>
      <c r="B1567">
        <v>64</v>
      </c>
    </row>
    <row r="1568" spans="1:2" x14ac:dyDescent="0.25">
      <c r="A1568" s="15" t="s">
        <v>8219</v>
      </c>
      <c r="B1568">
        <v>58</v>
      </c>
    </row>
    <row r="1569" spans="1:2" x14ac:dyDescent="0.25">
      <c r="A1569" s="15" t="s">
        <v>8219</v>
      </c>
      <c r="B1569">
        <v>20</v>
      </c>
    </row>
    <row r="1570" spans="1:2" x14ac:dyDescent="0.25">
      <c r="A1570" s="15" t="s">
        <v>8219</v>
      </c>
      <c r="B1570">
        <v>47</v>
      </c>
    </row>
    <row r="1571" spans="1:2" x14ac:dyDescent="0.25">
      <c r="A1571" s="15" t="s">
        <v>8219</v>
      </c>
      <c r="B1571">
        <v>54</v>
      </c>
    </row>
    <row r="1572" spans="1:2" x14ac:dyDescent="0.25">
      <c r="A1572" s="15" t="s">
        <v>8219</v>
      </c>
      <c r="B1572">
        <v>9</v>
      </c>
    </row>
    <row r="1573" spans="1:2" x14ac:dyDescent="0.25">
      <c r="A1573" s="15" t="s">
        <v>8219</v>
      </c>
      <c r="B1573">
        <v>213</v>
      </c>
    </row>
    <row r="1574" spans="1:2" x14ac:dyDescent="0.25">
      <c r="A1574" s="15" t="s">
        <v>8219</v>
      </c>
      <c r="B1574">
        <v>57</v>
      </c>
    </row>
    <row r="1575" spans="1:2" x14ac:dyDescent="0.25">
      <c r="A1575" s="15" t="s">
        <v>8219</v>
      </c>
      <c r="B1575">
        <v>25</v>
      </c>
    </row>
    <row r="1576" spans="1:2" x14ac:dyDescent="0.25">
      <c r="A1576" s="15" t="s">
        <v>8219</v>
      </c>
      <c r="B1576">
        <v>104</v>
      </c>
    </row>
    <row r="1577" spans="1:2" x14ac:dyDescent="0.25">
      <c r="A1577" s="15" t="s">
        <v>8219</v>
      </c>
      <c r="B1577">
        <v>34</v>
      </c>
    </row>
    <row r="1578" spans="1:2" x14ac:dyDescent="0.25">
      <c r="A1578" s="15" t="s">
        <v>8219</v>
      </c>
      <c r="B1578">
        <v>67</v>
      </c>
    </row>
    <row r="1579" spans="1:2" x14ac:dyDescent="0.25">
      <c r="A1579" s="15" t="s">
        <v>8219</v>
      </c>
      <c r="B1579">
        <v>241</v>
      </c>
    </row>
    <row r="1580" spans="1:2" x14ac:dyDescent="0.25">
      <c r="A1580" s="15" t="s">
        <v>8219</v>
      </c>
      <c r="B1580">
        <v>123</v>
      </c>
    </row>
    <row r="1581" spans="1:2" x14ac:dyDescent="0.25">
      <c r="A1581" s="15" t="s">
        <v>8219</v>
      </c>
      <c r="B1581">
        <v>302</v>
      </c>
    </row>
    <row r="1582" spans="1:2" x14ac:dyDescent="0.25">
      <c r="A1582" s="15" t="s">
        <v>8219</v>
      </c>
      <c r="B1582">
        <v>89</v>
      </c>
    </row>
    <row r="1583" spans="1:2" x14ac:dyDescent="0.25">
      <c r="A1583" s="15" t="s">
        <v>8219</v>
      </c>
      <c r="B1583">
        <v>41</v>
      </c>
    </row>
    <row r="1584" spans="1:2" x14ac:dyDescent="0.25">
      <c r="A1584" s="15" t="s">
        <v>8219</v>
      </c>
      <c r="B1584">
        <v>69</v>
      </c>
    </row>
    <row r="1585" spans="1:2" x14ac:dyDescent="0.25">
      <c r="A1585" s="15" t="s">
        <v>8219</v>
      </c>
      <c r="B1585">
        <v>52</v>
      </c>
    </row>
    <row r="1586" spans="1:2" x14ac:dyDescent="0.25">
      <c r="A1586" s="15" t="s">
        <v>8219</v>
      </c>
      <c r="B1586">
        <v>57</v>
      </c>
    </row>
    <row r="1587" spans="1:2" x14ac:dyDescent="0.25">
      <c r="A1587" s="15" t="s">
        <v>8219</v>
      </c>
      <c r="B1587">
        <v>74</v>
      </c>
    </row>
    <row r="1588" spans="1:2" x14ac:dyDescent="0.25">
      <c r="A1588" s="15" t="s">
        <v>8219</v>
      </c>
      <c r="B1588">
        <v>63</v>
      </c>
    </row>
    <row r="1589" spans="1:2" x14ac:dyDescent="0.25">
      <c r="A1589" s="15" t="s">
        <v>8219</v>
      </c>
      <c r="B1589">
        <v>72</v>
      </c>
    </row>
    <row r="1590" spans="1:2" x14ac:dyDescent="0.25">
      <c r="A1590" s="15" t="s">
        <v>8219</v>
      </c>
      <c r="B1590">
        <v>71</v>
      </c>
    </row>
    <row r="1591" spans="1:2" x14ac:dyDescent="0.25">
      <c r="A1591" s="15" t="s">
        <v>8219</v>
      </c>
      <c r="B1591">
        <v>21</v>
      </c>
    </row>
    <row r="1592" spans="1:2" x14ac:dyDescent="0.25">
      <c r="A1592" s="15" t="s">
        <v>8219</v>
      </c>
      <c r="B1592">
        <v>930</v>
      </c>
    </row>
    <row r="1593" spans="1:2" x14ac:dyDescent="0.25">
      <c r="A1593" s="15" t="s">
        <v>8219</v>
      </c>
      <c r="B1593">
        <v>55</v>
      </c>
    </row>
    <row r="1594" spans="1:2" x14ac:dyDescent="0.25">
      <c r="A1594" s="15" t="s">
        <v>8219</v>
      </c>
      <c r="B1594">
        <v>61</v>
      </c>
    </row>
    <row r="1595" spans="1:2" x14ac:dyDescent="0.25">
      <c r="A1595" s="15" t="s">
        <v>8219</v>
      </c>
      <c r="B1595">
        <v>82</v>
      </c>
    </row>
    <row r="1596" spans="1:2" x14ac:dyDescent="0.25">
      <c r="A1596" s="15" t="s">
        <v>8219</v>
      </c>
      <c r="B1596">
        <v>71</v>
      </c>
    </row>
    <row r="1597" spans="1:2" x14ac:dyDescent="0.25">
      <c r="A1597" s="15" t="s">
        <v>8219</v>
      </c>
      <c r="B1597">
        <v>117</v>
      </c>
    </row>
    <row r="1598" spans="1:2" x14ac:dyDescent="0.25">
      <c r="A1598" s="15" t="s">
        <v>8219</v>
      </c>
      <c r="B1598">
        <v>29</v>
      </c>
    </row>
    <row r="1599" spans="1:2" x14ac:dyDescent="0.25">
      <c r="A1599" s="15" t="s">
        <v>8219</v>
      </c>
      <c r="B1599">
        <v>74</v>
      </c>
    </row>
    <row r="1600" spans="1:2" x14ac:dyDescent="0.25">
      <c r="A1600" s="15" t="s">
        <v>8219</v>
      </c>
      <c r="B1600">
        <v>23</v>
      </c>
    </row>
    <row r="1601" spans="1:2" x14ac:dyDescent="0.25">
      <c r="A1601" s="15" t="s">
        <v>8219</v>
      </c>
      <c r="B1601">
        <v>60</v>
      </c>
    </row>
    <row r="1602" spans="1:2" x14ac:dyDescent="0.25">
      <c r="A1602" s="15" t="s">
        <v>8219</v>
      </c>
      <c r="B1602">
        <v>55</v>
      </c>
    </row>
    <row r="1603" spans="1:2" x14ac:dyDescent="0.25">
      <c r="A1603" s="15" t="s">
        <v>8219</v>
      </c>
      <c r="B1603">
        <v>51</v>
      </c>
    </row>
    <row r="1604" spans="1:2" x14ac:dyDescent="0.25">
      <c r="A1604" s="15" t="s">
        <v>8219</v>
      </c>
      <c r="B1604">
        <v>78</v>
      </c>
    </row>
    <row r="1605" spans="1:2" x14ac:dyDescent="0.25">
      <c r="A1605" s="15" t="s">
        <v>8219</v>
      </c>
      <c r="B1605">
        <v>62</v>
      </c>
    </row>
    <row r="1606" spans="1:2" x14ac:dyDescent="0.25">
      <c r="A1606" s="15" t="s">
        <v>8219</v>
      </c>
      <c r="B1606">
        <v>45</v>
      </c>
    </row>
    <row r="1607" spans="1:2" x14ac:dyDescent="0.25">
      <c r="A1607" s="15" t="s">
        <v>8219</v>
      </c>
      <c r="B1607">
        <v>15</v>
      </c>
    </row>
    <row r="1608" spans="1:2" x14ac:dyDescent="0.25">
      <c r="A1608" s="15" t="s">
        <v>8219</v>
      </c>
      <c r="B1608">
        <v>151</v>
      </c>
    </row>
    <row r="1609" spans="1:2" x14ac:dyDescent="0.25">
      <c r="A1609" s="15" t="s">
        <v>8219</v>
      </c>
      <c r="B1609">
        <v>68</v>
      </c>
    </row>
    <row r="1610" spans="1:2" x14ac:dyDescent="0.25">
      <c r="A1610" s="15" t="s">
        <v>8219</v>
      </c>
      <c r="B1610">
        <v>46</v>
      </c>
    </row>
    <row r="1611" spans="1:2" x14ac:dyDescent="0.25">
      <c r="A1611" s="15" t="s">
        <v>8219</v>
      </c>
      <c r="B1611">
        <v>24</v>
      </c>
    </row>
    <row r="1612" spans="1:2" x14ac:dyDescent="0.25">
      <c r="A1612" s="15" t="s">
        <v>8219</v>
      </c>
      <c r="B1612">
        <v>70</v>
      </c>
    </row>
    <row r="1613" spans="1:2" x14ac:dyDescent="0.25">
      <c r="A1613" s="15" t="s">
        <v>8219</v>
      </c>
      <c r="B1613">
        <v>244</v>
      </c>
    </row>
    <row r="1614" spans="1:2" x14ac:dyDescent="0.25">
      <c r="A1614" s="15" t="s">
        <v>8219</v>
      </c>
      <c r="B1614">
        <v>82</v>
      </c>
    </row>
    <row r="1615" spans="1:2" x14ac:dyDescent="0.25">
      <c r="A1615" s="15" t="s">
        <v>8219</v>
      </c>
      <c r="B1615">
        <v>226</v>
      </c>
    </row>
    <row r="1616" spans="1:2" x14ac:dyDescent="0.25">
      <c r="A1616" s="15" t="s">
        <v>8219</v>
      </c>
      <c r="B1616">
        <v>60</v>
      </c>
    </row>
    <row r="1617" spans="1:2" x14ac:dyDescent="0.25">
      <c r="A1617" s="15" t="s">
        <v>8219</v>
      </c>
      <c r="B1617">
        <v>322</v>
      </c>
    </row>
    <row r="1618" spans="1:2" x14ac:dyDescent="0.25">
      <c r="A1618" s="15" t="s">
        <v>8219</v>
      </c>
      <c r="B1618">
        <v>94</v>
      </c>
    </row>
    <row r="1619" spans="1:2" x14ac:dyDescent="0.25">
      <c r="A1619" s="15" t="s">
        <v>8219</v>
      </c>
      <c r="B1619">
        <v>47</v>
      </c>
    </row>
    <row r="1620" spans="1:2" x14ac:dyDescent="0.25">
      <c r="A1620" s="15" t="s">
        <v>8219</v>
      </c>
      <c r="B1620">
        <v>115</v>
      </c>
    </row>
    <row r="1621" spans="1:2" x14ac:dyDescent="0.25">
      <c r="A1621" s="15" t="s">
        <v>8219</v>
      </c>
      <c r="B1621">
        <v>134</v>
      </c>
    </row>
    <row r="1622" spans="1:2" x14ac:dyDescent="0.25">
      <c r="A1622" s="15" t="s">
        <v>8219</v>
      </c>
      <c r="B1622">
        <v>35</v>
      </c>
    </row>
    <row r="1623" spans="1:2" x14ac:dyDescent="0.25">
      <c r="A1623" s="15" t="s">
        <v>8219</v>
      </c>
      <c r="B1623">
        <v>104</v>
      </c>
    </row>
    <row r="1624" spans="1:2" x14ac:dyDescent="0.25">
      <c r="A1624" s="15" t="s">
        <v>8219</v>
      </c>
      <c r="B1624">
        <v>184</v>
      </c>
    </row>
    <row r="1625" spans="1:2" x14ac:dyDescent="0.25">
      <c r="A1625" s="15" t="s">
        <v>8219</v>
      </c>
      <c r="B1625">
        <v>119</v>
      </c>
    </row>
    <row r="1626" spans="1:2" x14ac:dyDescent="0.25">
      <c r="A1626" s="15" t="s">
        <v>8219</v>
      </c>
      <c r="B1626">
        <v>59</v>
      </c>
    </row>
    <row r="1627" spans="1:2" x14ac:dyDescent="0.25">
      <c r="A1627" s="15" t="s">
        <v>8219</v>
      </c>
      <c r="B1627">
        <v>113</v>
      </c>
    </row>
    <row r="1628" spans="1:2" x14ac:dyDescent="0.25">
      <c r="A1628" s="15" t="s">
        <v>8219</v>
      </c>
      <c r="B1628">
        <v>84</v>
      </c>
    </row>
    <row r="1629" spans="1:2" x14ac:dyDescent="0.25">
      <c r="A1629" s="15" t="s">
        <v>8219</v>
      </c>
      <c r="B1629">
        <v>74</v>
      </c>
    </row>
    <row r="1630" spans="1:2" x14ac:dyDescent="0.25">
      <c r="A1630" s="15" t="s">
        <v>8219</v>
      </c>
      <c r="B1630">
        <v>216</v>
      </c>
    </row>
    <row r="1631" spans="1:2" x14ac:dyDescent="0.25">
      <c r="A1631" s="15" t="s">
        <v>8219</v>
      </c>
      <c r="B1631">
        <v>39</v>
      </c>
    </row>
    <row r="1632" spans="1:2" x14ac:dyDescent="0.25">
      <c r="A1632" s="15" t="s">
        <v>8219</v>
      </c>
      <c r="B1632">
        <v>21</v>
      </c>
    </row>
    <row r="1633" spans="1:2" x14ac:dyDescent="0.25">
      <c r="A1633" s="15" t="s">
        <v>8219</v>
      </c>
      <c r="B1633">
        <v>30</v>
      </c>
    </row>
    <row r="1634" spans="1:2" x14ac:dyDescent="0.25">
      <c r="A1634" s="15" t="s">
        <v>8219</v>
      </c>
      <c r="B1634">
        <v>37</v>
      </c>
    </row>
    <row r="1635" spans="1:2" x14ac:dyDescent="0.25">
      <c r="A1635" s="15" t="s">
        <v>8219</v>
      </c>
      <c r="B1635">
        <v>202</v>
      </c>
    </row>
    <row r="1636" spans="1:2" x14ac:dyDescent="0.25">
      <c r="A1636" s="15" t="s">
        <v>8219</v>
      </c>
      <c r="B1636">
        <v>37</v>
      </c>
    </row>
    <row r="1637" spans="1:2" x14ac:dyDescent="0.25">
      <c r="A1637" s="15" t="s">
        <v>8219</v>
      </c>
      <c r="B1637">
        <v>28</v>
      </c>
    </row>
    <row r="1638" spans="1:2" x14ac:dyDescent="0.25">
      <c r="A1638" s="15" t="s">
        <v>8219</v>
      </c>
      <c r="B1638">
        <v>26</v>
      </c>
    </row>
    <row r="1639" spans="1:2" x14ac:dyDescent="0.25">
      <c r="A1639" s="15" t="s">
        <v>8219</v>
      </c>
      <c r="B1639">
        <v>61</v>
      </c>
    </row>
    <row r="1640" spans="1:2" x14ac:dyDescent="0.25">
      <c r="A1640" s="15" t="s">
        <v>8219</v>
      </c>
      <c r="B1640">
        <v>115</v>
      </c>
    </row>
    <row r="1641" spans="1:2" x14ac:dyDescent="0.25">
      <c r="A1641" s="15" t="s">
        <v>8219</v>
      </c>
      <c r="B1641">
        <v>181</v>
      </c>
    </row>
    <row r="1642" spans="1:2" x14ac:dyDescent="0.25">
      <c r="A1642" s="15" t="s">
        <v>8219</v>
      </c>
      <c r="B1642">
        <v>110</v>
      </c>
    </row>
    <row r="1643" spans="1:2" x14ac:dyDescent="0.25">
      <c r="A1643" s="15" t="s">
        <v>8219</v>
      </c>
      <c r="B1643">
        <v>269</v>
      </c>
    </row>
    <row r="1644" spans="1:2" x14ac:dyDescent="0.25">
      <c r="A1644" s="15" t="s">
        <v>8219</v>
      </c>
      <c r="B1644">
        <v>79</v>
      </c>
    </row>
    <row r="1645" spans="1:2" x14ac:dyDescent="0.25">
      <c r="A1645" s="15" t="s">
        <v>8219</v>
      </c>
      <c r="B1645">
        <v>104</v>
      </c>
    </row>
    <row r="1646" spans="1:2" x14ac:dyDescent="0.25">
      <c r="A1646" s="15" t="s">
        <v>8219</v>
      </c>
      <c r="B1646">
        <v>34</v>
      </c>
    </row>
    <row r="1647" spans="1:2" x14ac:dyDescent="0.25">
      <c r="A1647" s="15" t="s">
        <v>8219</v>
      </c>
      <c r="B1647">
        <v>167</v>
      </c>
    </row>
    <row r="1648" spans="1:2" x14ac:dyDescent="0.25">
      <c r="A1648" s="15" t="s">
        <v>8219</v>
      </c>
      <c r="B1648">
        <v>183</v>
      </c>
    </row>
    <row r="1649" spans="1:2" x14ac:dyDescent="0.25">
      <c r="A1649" s="15" t="s">
        <v>8219</v>
      </c>
      <c r="B1649">
        <v>71</v>
      </c>
    </row>
    <row r="1650" spans="1:2" x14ac:dyDescent="0.25">
      <c r="A1650" s="15" t="s">
        <v>8219</v>
      </c>
      <c r="B1650">
        <v>69</v>
      </c>
    </row>
    <row r="1651" spans="1:2" x14ac:dyDescent="0.25">
      <c r="A1651" s="15" t="s">
        <v>8219</v>
      </c>
      <c r="B1651">
        <v>270</v>
      </c>
    </row>
    <row r="1652" spans="1:2" x14ac:dyDescent="0.25">
      <c r="A1652" s="15" t="s">
        <v>8219</v>
      </c>
      <c r="B1652">
        <v>193</v>
      </c>
    </row>
    <row r="1653" spans="1:2" x14ac:dyDescent="0.25">
      <c r="A1653" s="15" t="s">
        <v>8219</v>
      </c>
      <c r="B1653">
        <v>57</v>
      </c>
    </row>
    <row r="1654" spans="1:2" x14ac:dyDescent="0.25">
      <c r="A1654" s="15" t="s">
        <v>8219</v>
      </c>
      <c r="B1654">
        <v>200</v>
      </c>
    </row>
    <row r="1655" spans="1:2" x14ac:dyDescent="0.25">
      <c r="A1655" s="15" t="s">
        <v>8219</v>
      </c>
      <c r="B1655">
        <v>88</v>
      </c>
    </row>
    <row r="1656" spans="1:2" x14ac:dyDescent="0.25">
      <c r="A1656" s="15" t="s">
        <v>8219</v>
      </c>
      <c r="B1656">
        <v>213</v>
      </c>
    </row>
    <row r="1657" spans="1:2" x14ac:dyDescent="0.25">
      <c r="A1657" s="15" t="s">
        <v>8219</v>
      </c>
      <c r="B1657">
        <v>20</v>
      </c>
    </row>
    <row r="1658" spans="1:2" x14ac:dyDescent="0.25">
      <c r="A1658" s="15" t="s">
        <v>8219</v>
      </c>
      <c r="B1658">
        <v>50</v>
      </c>
    </row>
    <row r="1659" spans="1:2" x14ac:dyDescent="0.25">
      <c r="A1659" s="15" t="s">
        <v>8219</v>
      </c>
      <c r="B1659">
        <v>115</v>
      </c>
    </row>
    <row r="1660" spans="1:2" x14ac:dyDescent="0.25">
      <c r="A1660" s="15" t="s">
        <v>8219</v>
      </c>
      <c r="B1660">
        <v>186</v>
      </c>
    </row>
    <row r="1661" spans="1:2" x14ac:dyDescent="0.25">
      <c r="A1661" s="15" t="s">
        <v>8219</v>
      </c>
      <c r="B1661">
        <v>18</v>
      </c>
    </row>
    <row r="1662" spans="1:2" x14ac:dyDescent="0.25">
      <c r="A1662" s="15" t="s">
        <v>8219</v>
      </c>
      <c r="B1662">
        <v>176</v>
      </c>
    </row>
    <row r="1663" spans="1:2" x14ac:dyDescent="0.25">
      <c r="A1663" s="15" t="s">
        <v>8219</v>
      </c>
      <c r="B1663">
        <v>41</v>
      </c>
    </row>
    <row r="1664" spans="1:2" x14ac:dyDescent="0.25">
      <c r="A1664" s="15" t="s">
        <v>8219</v>
      </c>
      <c r="B1664">
        <v>75</v>
      </c>
    </row>
    <row r="1665" spans="1:2" x14ac:dyDescent="0.25">
      <c r="A1665" s="15" t="s">
        <v>8219</v>
      </c>
      <c r="B1665">
        <v>97</v>
      </c>
    </row>
    <row r="1666" spans="1:2" x14ac:dyDescent="0.25">
      <c r="A1666" s="15" t="s">
        <v>8219</v>
      </c>
      <c r="B1666">
        <v>73</v>
      </c>
    </row>
    <row r="1667" spans="1:2" x14ac:dyDescent="0.25">
      <c r="A1667" s="15" t="s">
        <v>8219</v>
      </c>
      <c r="B1667">
        <v>49</v>
      </c>
    </row>
    <row r="1668" spans="1:2" x14ac:dyDescent="0.25">
      <c r="A1668" s="15" t="s">
        <v>8219</v>
      </c>
      <c r="B1668">
        <v>134</v>
      </c>
    </row>
    <row r="1669" spans="1:2" x14ac:dyDescent="0.25">
      <c r="A1669" s="15" t="s">
        <v>8219</v>
      </c>
      <c r="B1669">
        <v>68</v>
      </c>
    </row>
    <row r="1670" spans="1:2" x14ac:dyDescent="0.25">
      <c r="A1670" s="15" t="s">
        <v>8219</v>
      </c>
      <c r="B1670">
        <v>49</v>
      </c>
    </row>
    <row r="1671" spans="1:2" x14ac:dyDescent="0.25">
      <c r="A1671" s="15" t="s">
        <v>8219</v>
      </c>
      <c r="B1671">
        <v>63</v>
      </c>
    </row>
    <row r="1672" spans="1:2" x14ac:dyDescent="0.25">
      <c r="A1672" s="15" t="s">
        <v>8219</v>
      </c>
      <c r="B1672">
        <v>163</v>
      </c>
    </row>
    <row r="1673" spans="1:2" x14ac:dyDescent="0.25">
      <c r="A1673" s="15" t="s">
        <v>8219</v>
      </c>
      <c r="B1673">
        <v>288</v>
      </c>
    </row>
    <row r="1674" spans="1:2" x14ac:dyDescent="0.25">
      <c r="A1674" s="15" t="s">
        <v>8219</v>
      </c>
      <c r="B1674">
        <v>42</v>
      </c>
    </row>
    <row r="1675" spans="1:2" x14ac:dyDescent="0.25">
      <c r="A1675" s="15" t="s">
        <v>8219</v>
      </c>
      <c r="B1675">
        <v>70</v>
      </c>
    </row>
    <row r="1676" spans="1:2" x14ac:dyDescent="0.25">
      <c r="A1676" s="15" t="s">
        <v>8219</v>
      </c>
      <c r="B1676">
        <v>30</v>
      </c>
    </row>
    <row r="1677" spans="1:2" x14ac:dyDescent="0.25">
      <c r="A1677" s="15" t="s">
        <v>8219</v>
      </c>
      <c r="B1677">
        <v>51</v>
      </c>
    </row>
    <row r="1678" spans="1:2" x14ac:dyDescent="0.25">
      <c r="A1678" s="15" t="s">
        <v>8219</v>
      </c>
      <c r="B1678">
        <v>145</v>
      </c>
    </row>
    <row r="1679" spans="1:2" x14ac:dyDescent="0.25">
      <c r="A1679" s="15" t="s">
        <v>8219</v>
      </c>
      <c r="B1679">
        <v>21</v>
      </c>
    </row>
    <row r="1680" spans="1:2" x14ac:dyDescent="0.25">
      <c r="A1680" s="15" t="s">
        <v>8219</v>
      </c>
      <c r="B1680">
        <v>286</v>
      </c>
    </row>
    <row r="1681" spans="1:2" x14ac:dyDescent="0.25">
      <c r="A1681" s="15" t="s">
        <v>8219</v>
      </c>
      <c r="B1681">
        <v>12</v>
      </c>
    </row>
    <row r="1682" spans="1:2" x14ac:dyDescent="0.25">
      <c r="A1682" s="15" t="s">
        <v>8219</v>
      </c>
      <c r="B1682">
        <v>100</v>
      </c>
    </row>
    <row r="1683" spans="1:2" x14ac:dyDescent="0.25">
      <c r="A1683" s="15" t="s">
        <v>8219</v>
      </c>
      <c r="B1683">
        <v>100</v>
      </c>
    </row>
    <row r="1684" spans="1:2" x14ac:dyDescent="0.25">
      <c r="A1684" s="15" t="s">
        <v>8219</v>
      </c>
      <c r="B1684">
        <v>34</v>
      </c>
    </row>
    <row r="1685" spans="1:2" x14ac:dyDescent="0.25">
      <c r="A1685" s="15" t="s">
        <v>8219</v>
      </c>
      <c r="B1685">
        <v>63</v>
      </c>
    </row>
    <row r="1686" spans="1:2" x14ac:dyDescent="0.25">
      <c r="A1686" s="15" t="s">
        <v>8219</v>
      </c>
      <c r="B1686">
        <v>30</v>
      </c>
    </row>
    <row r="1687" spans="1:2" x14ac:dyDescent="0.25">
      <c r="A1687" s="15" t="s">
        <v>8219</v>
      </c>
      <c r="B1687">
        <v>47</v>
      </c>
    </row>
    <row r="1688" spans="1:2" x14ac:dyDescent="0.25">
      <c r="A1688" s="15" t="s">
        <v>8219</v>
      </c>
      <c r="B1688">
        <v>237</v>
      </c>
    </row>
    <row r="1689" spans="1:2" x14ac:dyDescent="0.25">
      <c r="A1689" s="15" t="s">
        <v>8219</v>
      </c>
      <c r="B1689">
        <v>47</v>
      </c>
    </row>
    <row r="1690" spans="1:2" x14ac:dyDescent="0.25">
      <c r="A1690" s="15" t="s">
        <v>8219</v>
      </c>
      <c r="B1690">
        <v>15</v>
      </c>
    </row>
    <row r="1691" spans="1:2" x14ac:dyDescent="0.25">
      <c r="A1691" s="15" t="s">
        <v>8219</v>
      </c>
      <c r="B1691">
        <v>81</v>
      </c>
    </row>
    <row r="1692" spans="1:2" x14ac:dyDescent="0.25">
      <c r="A1692" s="15" t="s">
        <v>8219</v>
      </c>
      <c r="B1692">
        <v>122</v>
      </c>
    </row>
    <row r="1693" spans="1:2" x14ac:dyDescent="0.25">
      <c r="A1693" s="15" t="s">
        <v>8219</v>
      </c>
      <c r="B1693">
        <v>34</v>
      </c>
    </row>
    <row r="1694" spans="1:2" x14ac:dyDescent="0.25">
      <c r="A1694" s="15" t="s">
        <v>8219</v>
      </c>
      <c r="B1694">
        <v>207</v>
      </c>
    </row>
    <row r="1695" spans="1:2" x14ac:dyDescent="0.25">
      <c r="A1695" s="15" t="s">
        <v>8219</v>
      </c>
      <c r="B1695">
        <v>25</v>
      </c>
    </row>
    <row r="1696" spans="1:2" x14ac:dyDescent="0.25">
      <c r="A1696" s="15" t="s">
        <v>8219</v>
      </c>
      <c r="B1696">
        <v>72</v>
      </c>
    </row>
    <row r="1697" spans="1:2" x14ac:dyDescent="0.25">
      <c r="A1697" s="15" t="s">
        <v>8219</v>
      </c>
      <c r="B1697">
        <v>14</v>
      </c>
    </row>
    <row r="1698" spans="1:2" x14ac:dyDescent="0.25">
      <c r="A1698" s="15" t="s">
        <v>8219</v>
      </c>
      <c r="B1698">
        <v>15</v>
      </c>
    </row>
    <row r="1699" spans="1:2" x14ac:dyDescent="0.25">
      <c r="A1699" s="15" t="s">
        <v>8219</v>
      </c>
      <c r="B1699">
        <v>91</v>
      </c>
    </row>
    <row r="1700" spans="1:2" x14ac:dyDescent="0.25">
      <c r="A1700" s="15" t="s">
        <v>8219</v>
      </c>
      <c r="B1700">
        <v>24</v>
      </c>
    </row>
    <row r="1701" spans="1:2" x14ac:dyDescent="0.25">
      <c r="A1701" s="15" t="s">
        <v>8219</v>
      </c>
      <c r="B1701">
        <v>27</v>
      </c>
    </row>
    <row r="1702" spans="1:2" x14ac:dyDescent="0.25">
      <c r="A1702" s="15" t="s">
        <v>8219</v>
      </c>
      <c r="B1702">
        <v>47</v>
      </c>
    </row>
    <row r="1703" spans="1:2" x14ac:dyDescent="0.25">
      <c r="A1703" s="15" t="s">
        <v>8219</v>
      </c>
      <c r="B1703">
        <v>44</v>
      </c>
    </row>
    <row r="1704" spans="1:2" x14ac:dyDescent="0.25">
      <c r="A1704" s="15" t="s">
        <v>8219</v>
      </c>
      <c r="B1704">
        <v>72</v>
      </c>
    </row>
    <row r="1705" spans="1:2" x14ac:dyDescent="0.25">
      <c r="A1705" s="15" t="s">
        <v>8219</v>
      </c>
      <c r="B1705">
        <v>63</v>
      </c>
    </row>
    <row r="1706" spans="1:2" x14ac:dyDescent="0.25">
      <c r="A1706" s="15" t="s">
        <v>8219</v>
      </c>
      <c r="B1706">
        <v>88</v>
      </c>
    </row>
    <row r="1707" spans="1:2" x14ac:dyDescent="0.25">
      <c r="A1707" s="15" t="s">
        <v>8219</v>
      </c>
      <c r="B1707">
        <v>70</v>
      </c>
    </row>
    <row r="1708" spans="1:2" x14ac:dyDescent="0.25">
      <c r="A1708" s="15" t="s">
        <v>8219</v>
      </c>
      <c r="B1708">
        <v>50</v>
      </c>
    </row>
    <row r="1709" spans="1:2" x14ac:dyDescent="0.25">
      <c r="A1709" s="15" t="s">
        <v>8219</v>
      </c>
      <c r="B1709">
        <v>35</v>
      </c>
    </row>
    <row r="1710" spans="1:2" x14ac:dyDescent="0.25">
      <c r="A1710" s="15" t="s">
        <v>8219</v>
      </c>
      <c r="B1710">
        <v>175</v>
      </c>
    </row>
    <row r="1711" spans="1:2" x14ac:dyDescent="0.25">
      <c r="A1711" s="15" t="s">
        <v>8219</v>
      </c>
      <c r="B1711">
        <v>20</v>
      </c>
    </row>
    <row r="1712" spans="1:2" x14ac:dyDescent="0.25">
      <c r="A1712" s="15" t="s">
        <v>8219</v>
      </c>
      <c r="B1712">
        <v>54</v>
      </c>
    </row>
    <row r="1713" spans="1:2" x14ac:dyDescent="0.25">
      <c r="A1713" s="15" t="s">
        <v>8219</v>
      </c>
      <c r="B1713">
        <v>20</v>
      </c>
    </row>
    <row r="1714" spans="1:2" x14ac:dyDescent="0.25">
      <c r="A1714" s="15" t="s">
        <v>8219</v>
      </c>
      <c r="B1714">
        <v>57</v>
      </c>
    </row>
    <row r="1715" spans="1:2" x14ac:dyDescent="0.25">
      <c r="A1715" s="15" t="s">
        <v>8219</v>
      </c>
      <c r="B1715">
        <v>31</v>
      </c>
    </row>
    <row r="1716" spans="1:2" x14ac:dyDescent="0.25">
      <c r="A1716" s="15" t="s">
        <v>8219</v>
      </c>
      <c r="B1716">
        <v>31</v>
      </c>
    </row>
    <row r="1717" spans="1:2" x14ac:dyDescent="0.25">
      <c r="A1717" s="15" t="s">
        <v>8219</v>
      </c>
      <c r="B1717">
        <v>45</v>
      </c>
    </row>
    <row r="1718" spans="1:2" x14ac:dyDescent="0.25">
      <c r="A1718" s="15" t="s">
        <v>8219</v>
      </c>
      <c r="B1718">
        <v>41</v>
      </c>
    </row>
    <row r="1719" spans="1:2" x14ac:dyDescent="0.25">
      <c r="A1719" s="15" t="s">
        <v>8219</v>
      </c>
      <c r="B1719">
        <v>29</v>
      </c>
    </row>
    <row r="1720" spans="1:2" x14ac:dyDescent="0.25">
      <c r="A1720" s="15" t="s">
        <v>8219</v>
      </c>
      <c r="B1720">
        <v>58</v>
      </c>
    </row>
    <row r="1721" spans="1:2" x14ac:dyDescent="0.25">
      <c r="A1721" s="15" t="s">
        <v>8219</v>
      </c>
      <c r="B1721">
        <v>89</v>
      </c>
    </row>
    <row r="1722" spans="1:2" x14ac:dyDescent="0.25">
      <c r="A1722" s="15" t="s">
        <v>8219</v>
      </c>
      <c r="B1722">
        <v>125</v>
      </c>
    </row>
    <row r="1723" spans="1:2" x14ac:dyDescent="0.25">
      <c r="A1723" s="15" t="s">
        <v>8219</v>
      </c>
      <c r="B1723">
        <v>18</v>
      </c>
    </row>
    <row r="1724" spans="1:2" x14ac:dyDescent="0.25">
      <c r="A1724" s="15" t="s">
        <v>8219</v>
      </c>
      <c r="B1724">
        <v>32</v>
      </c>
    </row>
    <row r="1725" spans="1:2" x14ac:dyDescent="0.25">
      <c r="A1725" s="15" t="s">
        <v>8219</v>
      </c>
      <c r="B1725">
        <v>16</v>
      </c>
    </row>
    <row r="1726" spans="1:2" x14ac:dyDescent="0.25">
      <c r="A1726" s="15" t="s">
        <v>8219</v>
      </c>
      <c r="B1726">
        <v>38</v>
      </c>
    </row>
    <row r="1727" spans="1:2" x14ac:dyDescent="0.25">
      <c r="A1727" s="15" t="s">
        <v>8219</v>
      </c>
      <c r="B1727">
        <v>15</v>
      </c>
    </row>
    <row r="1728" spans="1:2" x14ac:dyDescent="0.25">
      <c r="A1728" s="15" t="s">
        <v>8219</v>
      </c>
      <c r="B1728">
        <v>23</v>
      </c>
    </row>
    <row r="1729" spans="1:2" x14ac:dyDescent="0.25">
      <c r="A1729" s="15" t="s">
        <v>8219</v>
      </c>
      <c r="B1729">
        <v>49</v>
      </c>
    </row>
    <row r="1730" spans="1:2" x14ac:dyDescent="0.25">
      <c r="A1730" s="15" t="s">
        <v>8219</v>
      </c>
      <c r="B1730">
        <v>10</v>
      </c>
    </row>
    <row r="1731" spans="1:2" x14ac:dyDescent="0.25">
      <c r="A1731" s="15" t="s">
        <v>8219</v>
      </c>
      <c r="B1731">
        <v>15</v>
      </c>
    </row>
    <row r="1732" spans="1:2" x14ac:dyDescent="0.25">
      <c r="A1732" s="15" t="s">
        <v>8219</v>
      </c>
      <c r="B1732">
        <v>57</v>
      </c>
    </row>
    <row r="1733" spans="1:2" x14ac:dyDescent="0.25">
      <c r="A1733" s="15" t="s">
        <v>8219</v>
      </c>
      <c r="B1733">
        <v>33</v>
      </c>
    </row>
    <row r="1734" spans="1:2" x14ac:dyDescent="0.25">
      <c r="A1734" s="15" t="s">
        <v>8219</v>
      </c>
      <c r="B1734">
        <v>9</v>
      </c>
    </row>
    <row r="1735" spans="1:2" x14ac:dyDescent="0.25">
      <c r="A1735" s="15" t="s">
        <v>8219</v>
      </c>
      <c r="B1735">
        <v>26</v>
      </c>
    </row>
    <row r="1736" spans="1:2" x14ac:dyDescent="0.25">
      <c r="A1736" s="15" t="s">
        <v>8219</v>
      </c>
      <c r="B1736">
        <v>69</v>
      </c>
    </row>
    <row r="1737" spans="1:2" x14ac:dyDescent="0.25">
      <c r="A1737" s="15" t="s">
        <v>8219</v>
      </c>
      <c r="B1737">
        <v>65</v>
      </c>
    </row>
    <row r="1738" spans="1:2" x14ac:dyDescent="0.25">
      <c r="A1738" s="15" t="s">
        <v>8219</v>
      </c>
      <c r="B1738">
        <v>83</v>
      </c>
    </row>
    <row r="1739" spans="1:2" x14ac:dyDescent="0.25">
      <c r="A1739" s="15" t="s">
        <v>8219</v>
      </c>
      <c r="B1739">
        <v>111</v>
      </c>
    </row>
    <row r="1740" spans="1:2" x14ac:dyDescent="0.25">
      <c r="A1740" s="15" t="s">
        <v>8219</v>
      </c>
      <c r="B1740">
        <v>46</v>
      </c>
    </row>
    <row r="1741" spans="1:2" x14ac:dyDescent="0.25">
      <c r="A1741" s="15" t="s">
        <v>8219</v>
      </c>
      <c r="B1741">
        <v>63</v>
      </c>
    </row>
    <row r="1742" spans="1:2" x14ac:dyDescent="0.25">
      <c r="A1742" s="15" t="s">
        <v>8219</v>
      </c>
      <c r="B1742">
        <v>9</v>
      </c>
    </row>
    <row r="1743" spans="1:2" x14ac:dyDescent="0.25">
      <c r="A1743" s="15" t="s">
        <v>8219</v>
      </c>
      <c r="B1743">
        <v>34</v>
      </c>
    </row>
    <row r="1744" spans="1:2" x14ac:dyDescent="0.25">
      <c r="A1744" s="15" t="s">
        <v>8219</v>
      </c>
      <c r="B1744">
        <v>112</v>
      </c>
    </row>
    <row r="1745" spans="1:2" x14ac:dyDescent="0.25">
      <c r="A1745" s="15" t="s">
        <v>8219</v>
      </c>
      <c r="B1745">
        <v>47</v>
      </c>
    </row>
    <row r="1746" spans="1:2" x14ac:dyDescent="0.25">
      <c r="A1746" s="15" t="s">
        <v>8219</v>
      </c>
      <c r="B1746">
        <v>38</v>
      </c>
    </row>
    <row r="1747" spans="1:2" x14ac:dyDescent="0.25">
      <c r="A1747" s="15" t="s">
        <v>8219</v>
      </c>
      <c r="B1747">
        <v>28</v>
      </c>
    </row>
    <row r="1748" spans="1:2" x14ac:dyDescent="0.25">
      <c r="A1748" s="15" t="s">
        <v>8219</v>
      </c>
      <c r="B1748">
        <v>78</v>
      </c>
    </row>
    <row r="1749" spans="1:2" x14ac:dyDescent="0.25">
      <c r="A1749" s="15" t="s">
        <v>8219</v>
      </c>
      <c r="B1749">
        <v>23</v>
      </c>
    </row>
    <row r="1750" spans="1:2" x14ac:dyDescent="0.25">
      <c r="A1750" s="15" t="s">
        <v>8219</v>
      </c>
      <c r="B1750">
        <v>40</v>
      </c>
    </row>
    <row r="1751" spans="1:2" x14ac:dyDescent="0.25">
      <c r="A1751" s="15" t="s">
        <v>8219</v>
      </c>
      <c r="B1751">
        <v>13</v>
      </c>
    </row>
    <row r="1752" spans="1:2" x14ac:dyDescent="0.25">
      <c r="A1752" s="15" t="s">
        <v>8219</v>
      </c>
      <c r="B1752">
        <v>18</v>
      </c>
    </row>
    <row r="1753" spans="1:2" x14ac:dyDescent="0.25">
      <c r="A1753" s="15" t="s">
        <v>8219</v>
      </c>
      <c r="B1753">
        <v>22</v>
      </c>
    </row>
    <row r="1754" spans="1:2" x14ac:dyDescent="0.25">
      <c r="A1754" s="15" t="s">
        <v>8219</v>
      </c>
      <c r="B1754">
        <v>79</v>
      </c>
    </row>
    <row r="1755" spans="1:2" x14ac:dyDescent="0.25">
      <c r="A1755" s="15" t="s">
        <v>8219</v>
      </c>
      <c r="B1755">
        <v>14</v>
      </c>
    </row>
    <row r="1756" spans="1:2" x14ac:dyDescent="0.25">
      <c r="A1756" s="15" t="s">
        <v>8219</v>
      </c>
      <c r="B1756">
        <v>51</v>
      </c>
    </row>
    <row r="1757" spans="1:2" x14ac:dyDescent="0.25">
      <c r="A1757" s="15" t="s">
        <v>8219</v>
      </c>
      <c r="B1757">
        <v>54</v>
      </c>
    </row>
    <row r="1758" spans="1:2" x14ac:dyDescent="0.25">
      <c r="A1758" s="15" t="s">
        <v>8219</v>
      </c>
      <c r="B1758">
        <v>70</v>
      </c>
    </row>
    <row r="1759" spans="1:2" x14ac:dyDescent="0.25">
      <c r="A1759" s="15" t="s">
        <v>8219</v>
      </c>
      <c r="B1759">
        <v>44</v>
      </c>
    </row>
    <row r="1760" spans="1:2" x14ac:dyDescent="0.25">
      <c r="A1760" s="15" t="s">
        <v>8219</v>
      </c>
      <c r="B1760">
        <v>55</v>
      </c>
    </row>
    <row r="1761" spans="1:2" x14ac:dyDescent="0.25">
      <c r="A1761" s="15" t="s">
        <v>8219</v>
      </c>
      <c r="B1761">
        <v>15</v>
      </c>
    </row>
    <row r="1762" spans="1:2" x14ac:dyDescent="0.25">
      <c r="A1762" s="15" t="s">
        <v>8219</v>
      </c>
      <c r="B1762">
        <v>27</v>
      </c>
    </row>
    <row r="1763" spans="1:2" x14ac:dyDescent="0.25">
      <c r="A1763" s="15" t="s">
        <v>8219</v>
      </c>
      <c r="B1763">
        <v>21</v>
      </c>
    </row>
    <row r="1764" spans="1:2" x14ac:dyDescent="0.25">
      <c r="A1764" s="15" t="s">
        <v>8219</v>
      </c>
      <c r="B1764">
        <v>162</v>
      </c>
    </row>
    <row r="1765" spans="1:2" x14ac:dyDescent="0.25">
      <c r="A1765" s="15" t="s">
        <v>8219</v>
      </c>
      <c r="B1765">
        <v>23</v>
      </c>
    </row>
    <row r="1766" spans="1:2" x14ac:dyDescent="0.25">
      <c r="A1766" s="15" t="s">
        <v>8219</v>
      </c>
      <c r="B1766">
        <v>72</v>
      </c>
    </row>
    <row r="1767" spans="1:2" x14ac:dyDescent="0.25">
      <c r="A1767" s="15" t="s">
        <v>8219</v>
      </c>
      <c r="B1767">
        <v>68</v>
      </c>
    </row>
    <row r="1768" spans="1:2" x14ac:dyDescent="0.25">
      <c r="A1768" s="15" t="s">
        <v>8219</v>
      </c>
      <c r="B1768">
        <v>20</v>
      </c>
    </row>
    <row r="1769" spans="1:2" x14ac:dyDescent="0.25">
      <c r="A1769" s="15" t="s">
        <v>8219</v>
      </c>
      <c r="B1769">
        <v>26</v>
      </c>
    </row>
    <row r="1770" spans="1:2" x14ac:dyDescent="0.25">
      <c r="A1770" s="15" t="s">
        <v>8219</v>
      </c>
      <c r="B1770">
        <v>72</v>
      </c>
    </row>
    <row r="1771" spans="1:2" x14ac:dyDescent="0.25">
      <c r="A1771" s="15" t="s">
        <v>8219</v>
      </c>
      <c r="B1771">
        <v>3</v>
      </c>
    </row>
    <row r="1772" spans="1:2" x14ac:dyDescent="0.25">
      <c r="A1772" s="15" t="s">
        <v>8219</v>
      </c>
      <c r="B1772">
        <v>18</v>
      </c>
    </row>
    <row r="1773" spans="1:2" x14ac:dyDescent="0.25">
      <c r="A1773" s="15" t="s">
        <v>8219</v>
      </c>
      <c r="B1773">
        <v>30</v>
      </c>
    </row>
    <row r="1774" spans="1:2" x14ac:dyDescent="0.25">
      <c r="A1774" s="15" t="s">
        <v>8219</v>
      </c>
      <c r="B1774">
        <v>23</v>
      </c>
    </row>
    <row r="1775" spans="1:2" x14ac:dyDescent="0.25">
      <c r="A1775" s="15" t="s">
        <v>8219</v>
      </c>
      <c r="B1775">
        <v>54</v>
      </c>
    </row>
    <row r="1776" spans="1:2" x14ac:dyDescent="0.25">
      <c r="A1776" s="15" t="s">
        <v>8219</v>
      </c>
      <c r="B1776">
        <v>26</v>
      </c>
    </row>
    <row r="1777" spans="1:2" x14ac:dyDescent="0.25">
      <c r="A1777" s="15" t="s">
        <v>8219</v>
      </c>
      <c r="B1777">
        <v>9</v>
      </c>
    </row>
    <row r="1778" spans="1:2" x14ac:dyDescent="0.25">
      <c r="A1778" s="15" t="s">
        <v>8219</v>
      </c>
      <c r="B1778">
        <v>27</v>
      </c>
    </row>
    <row r="1779" spans="1:2" x14ac:dyDescent="0.25">
      <c r="A1779" s="15" t="s">
        <v>8219</v>
      </c>
      <c r="B1779">
        <v>30</v>
      </c>
    </row>
    <row r="1780" spans="1:2" x14ac:dyDescent="0.25">
      <c r="A1780" s="15" t="s">
        <v>8219</v>
      </c>
      <c r="B1780">
        <v>52</v>
      </c>
    </row>
    <row r="1781" spans="1:2" x14ac:dyDescent="0.25">
      <c r="A1781" s="15" t="s">
        <v>8219</v>
      </c>
      <c r="B1781">
        <v>17</v>
      </c>
    </row>
    <row r="1782" spans="1:2" x14ac:dyDescent="0.25">
      <c r="A1782" s="15" t="s">
        <v>8219</v>
      </c>
      <c r="B1782">
        <v>19</v>
      </c>
    </row>
    <row r="1783" spans="1:2" x14ac:dyDescent="0.25">
      <c r="A1783" s="15" t="s">
        <v>8219</v>
      </c>
      <c r="B1783">
        <v>77</v>
      </c>
    </row>
    <row r="1784" spans="1:2" x14ac:dyDescent="0.25">
      <c r="A1784" s="15" t="s">
        <v>8219</v>
      </c>
      <c r="B1784">
        <v>21</v>
      </c>
    </row>
    <row r="1785" spans="1:2" x14ac:dyDescent="0.25">
      <c r="A1785" s="15" t="s">
        <v>8219</v>
      </c>
      <c r="B1785">
        <v>38</v>
      </c>
    </row>
    <row r="1786" spans="1:2" x14ac:dyDescent="0.25">
      <c r="A1786" s="15" t="s">
        <v>8219</v>
      </c>
      <c r="B1786">
        <v>28</v>
      </c>
    </row>
    <row r="1787" spans="1:2" x14ac:dyDescent="0.25">
      <c r="A1787" s="15" t="s">
        <v>8219</v>
      </c>
      <c r="B1787">
        <v>48</v>
      </c>
    </row>
    <row r="1788" spans="1:2" x14ac:dyDescent="0.25">
      <c r="A1788" s="15" t="s">
        <v>8219</v>
      </c>
      <c r="B1788">
        <v>46</v>
      </c>
    </row>
    <row r="1789" spans="1:2" x14ac:dyDescent="0.25">
      <c r="A1789" s="15" t="s">
        <v>8219</v>
      </c>
      <c r="B1789">
        <v>30</v>
      </c>
    </row>
    <row r="1790" spans="1:2" x14ac:dyDescent="0.25">
      <c r="A1790" s="15" t="s">
        <v>8219</v>
      </c>
      <c r="B1790">
        <v>64</v>
      </c>
    </row>
    <row r="1791" spans="1:2" x14ac:dyDescent="0.25">
      <c r="A1791" s="15" t="s">
        <v>8219</v>
      </c>
      <c r="B1791">
        <v>15</v>
      </c>
    </row>
    <row r="1792" spans="1:2" x14ac:dyDescent="0.25">
      <c r="A1792" s="15" t="s">
        <v>8219</v>
      </c>
      <c r="B1792">
        <v>41</v>
      </c>
    </row>
    <row r="1793" spans="1:2" x14ac:dyDescent="0.25">
      <c r="A1793" s="15" t="s">
        <v>8219</v>
      </c>
      <c r="B1793">
        <v>35</v>
      </c>
    </row>
    <row r="1794" spans="1:2" x14ac:dyDescent="0.25">
      <c r="A1794" s="15" t="s">
        <v>8219</v>
      </c>
      <c r="B1794">
        <v>45</v>
      </c>
    </row>
    <row r="1795" spans="1:2" x14ac:dyDescent="0.25">
      <c r="A1795" s="15" t="s">
        <v>8219</v>
      </c>
      <c r="B1795">
        <v>62</v>
      </c>
    </row>
    <row r="1796" spans="1:2" x14ac:dyDescent="0.25">
      <c r="A1796" s="15" t="s">
        <v>8219</v>
      </c>
      <c r="B1796">
        <v>22</v>
      </c>
    </row>
    <row r="1797" spans="1:2" x14ac:dyDescent="0.25">
      <c r="A1797" s="15" t="s">
        <v>8219</v>
      </c>
      <c r="B1797">
        <v>18</v>
      </c>
    </row>
    <row r="1798" spans="1:2" x14ac:dyDescent="0.25">
      <c r="A1798" s="15" t="s">
        <v>8219</v>
      </c>
      <c r="B1798">
        <v>12</v>
      </c>
    </row>
    <row r="1799" spans="1:2" x14ac:dyDescent="0.25">
      <c r="A1799" s="15" t="s">
        <v>8219</v>
      </c>
      <c r="B1799">
        <v>44</v>
      </c>
    </row>
    <row r="1800" spans="1:2" x14ac:dyDescent="0.25">
      <c r="A1800" s="15" t="s">
        <v>8219</v>
      </c>
      <c r="B1800">
        <v>27</v>
      </c>
    </row>
    <row r="1801" spans="1:2" x14ac:dyDescent="0.25">
      <c r="A1801" s="15" t="s">
        <v>8219</v>
      </c>
      <c r="B1801">
        <v>38</v>
      </c>
    </row>
    <row r="1802" spans="1:2" x14ac:dyDescent="0.25">
      <c r="A1802" s="15" t="s">
        <v>8219</v>
      </c>
      <c r="B1802">
        <v>28</v>
      </c>
    </row>
    <row r="1803" spans="1:2" x14ac:dyDescent="0.25">
      <c r="A1803" s="15" t="s">
        <v>8219</v>
      </c>
      <c r="B1803">
        <v>24</v>
      </c>
    </row>
    <row r="1804" spans="1:2" x14ac:dyDescent="0.25">
      <c r="A1804" s="15" t="s">
        <v>8219</v>
      </c>
      <c r="B1804">
        <v>65</v>
      </c>
    </row>
    <row r="1805" spans="1:2" x14ac:dyDescent="0.25">
      <c r="A1805" s="15" t="s">
        <v>8219</v>
      </c>
      <c r="B1805">
        <v>46</v>
      </c>
    </row>
    <row r="1806" spans="1:2" x14ac:dyDescent="0.25">
      <c r="A1806" s="15" t="s">
        <v>8219</v>
      </c>
      <c r="B1806">
        <v>85</v>
      </c>
    </row>
    <row r="1807" spans="1:2" x14ac:dyDescent="0.25">
      <c r="A1807" s="15" t="s">
        <v>8219</v>
      </c>
      <c r="B1807">
        <v>66</v>
      </c>
    </row>
    <row r="1808" spans="1:2" x14ac:dyDescent="0.25">
      <c r="A1808" s="15" t="s">
        <v>8219</v>
      </c>
      <c r="B1808">
        <v>165</v>
      </c>
    </row>
    <row r="1809" spans="1:2" x14ac:dyDescent="0.25">
      <c r="A1809" s="15" t="s">
        <v>8219</v>
      </c>
      <c r="B1809">
        <v>17</v>
      </c>
    </row>
    <row r="1810" spans="1:2" x14ac:dyDescent="0.25">
      <c r="A1810" s="15" t="s">
        <v>8219</v>
      </c>
      <c r="B1810">
        <v>3</v>
      </c>
    </row>
    <row r="1811" spans="1:2" x14ac:dyDescent="0.25">
      <c r="A1811" s="15" t="s">
        <v>8219</v>
      </c>
      <c r="B1811">
        <v>17</v>
      </c>
    </row>
    <row r="1812" spans="1:2" x14ac:dyDescent="0.25">
      <c r="A1812" s="15" t="s">
        <v>8219</v>
      </c>
      <c r="B1812">
        <v>91</v>
      </c>
    </row>
    <row r="1813" spans="1:2" x14ac:dyDescent="0.25">
      <c r="A1813" s="15" t="s">
        <v>8219</v>
      </c>
      <c r="B1813">
        <v>67</v>
      </c>
    </row>
    <row r="1814" spans="1:2" x14ac:dyDescent="0.25">
      <c r="A1814" s="15" t="s">
        <v>8219</v>
      </c>
      <c r="B1814">
        <v>18</v>
      </c>
    </row>
    <row r="1815" spans="1:2" x14ac:dyDescent="0.25">
      <c r="A1815" s="15" t="s">
        <v>8219</v>
      </c>
      <c r="B1815">
        <v>21</v>
      </c>
    </row>
    <row r="1816" spans="1:2" x14ac:dyDescent="0.25">
      <c r="A1816" s="15" t="s">
        <v>8219</v>
      </c>
      <c r="B1816">
        <v>40</v>
      </c>
    </row>
    <row r="1817" spans="1:2" x14ac:dyDescent="0.25">
      <c r="A1817" s="15" t="s">
        <v>8219</v>
      </c>
      <c r="B1817">
        <v>78</v>
      </c>
    </row>
    <row r="1818" spans="1:2" x14ac:dyDescent="0.25">
      <c r="A1818" s="15" t="s">
        <v>8219</v>
      </c>
      <c r="B1818">
        <v>26</v>
      </c>
    </row>
    <row r="1819" spans="1:2" x14ac:dyDescent="0.25">
      <c r="A1819" s="15" t="s">
        <v>8219</v>
      </c>
      <c r="B1819">
        <v>14</v>
      </c>
    </row>
    <row r="1820" spans="1:2" x14ac:dyDescent="0.25">
      <c r="A1820" s="15" t="s">
        <v>8219</v>
      </c>
      <c r="B1820">
        <v>44</v>
      </c>
    </row>
    <row r="1821" spans="1:2" x14ac:dyDescent="0.25">
      <c r="A1821" s="15" t="s">
        <v>8219</v>
      </c>
      <c r="B1821">
        <v>9</v>
      </c>
    </row>
    <row r="1822" spans="1:2" x14ac:dyDescent="0.25">
      <c r="A1822" s="15" t="s">
        <v>8219</v>
      </c>
      <c r="B1822">
        <v>30</v>
      </c>
    </row>
    <row r="1823" spans="1:2" x14ac:dyDescent="0.25">
      <c r="A1823" s="15" t="s">
        <v>8219</v>
      </c>
      <c r="B1823">
        <v>45</v>
      </c>
    </row>
    <row r="1824" spans="1:2" x14ac:dyDescent="0.25">
      <c r="A1824" s="15" t="s">
        <v>8219</v>
      </c>
      <c r="B1824">
        <v>56</v>
      </c>
    </row>
    <row r="1825" spans="1:2" x14ac:dyDescent="0.25">
      <c r="A1825" s="15" t="s">
        <v>8219</v>
      </c>
      <c r="B1825">
        <v>46</v>
      </c>
    </row>
    <row r="1826" spans="1:2" x14ac:dyDescent="0.25">
      <c r="A1826" s="15" t="s">
        <v>8219</v>
      </c>
      <c r="B1826">
        <v>34</v>
      </c>
    </row>
    <row r="1827" spans="1:2" x14ac:dyDescent="0.25">
      <c r="A1827" s="15" t="s">
        <v>8219</v>
      </c>
      <c r="B1827">
        <v>98</v>
      </c>
    </row>
    <row r="1828" spans="1:2" x14ac:dyDescent="0.25">
      <c r="A1828" s="15" t="s">
        <v>8219</v>
      </c>
      <c r="B1828">
        <v>46</v>
      </c>
    </row>
    <row r="1829" spans="1:2" x14ac:dyDescent="0.25">
      <c r="A1829" s="15" t="s">
        <v>8219</v>
      </c>
      <c r="B1829">
        <v>10</v>
      </c>
    </row>
    <row r="1830" spans="1:2" x14ac:dyDescent="0.25">
      <c r="A1830" s="15" t="s">
        <v>8219</v>
      </c>
      <c r="B1830">
        <v>76</v>
      </c>
    </row>
    <row r="1831" spans="1:2" x14ac:dyDescent="0.25">
      <c r="A1831" s="15" t="s">
        <v>8219</v>
      </c>
      <c r="B1831">
        <v>104</v>
      </c>
    </row>
    <row r="1832" spans="1:2" x14ac:dyDescent="0.25">
      <c r="A1832" s="15" t="s">
        <v>8219</v>
      </c>
      <c r="B1832">
        <v>87</v>
      </c>
    </row>
    <row r="1833" spans="1:2" x14ac:dyDescent="0.25">
      <c r="A1833" s="15" t="s">
        <v>8219</v>
      </c>
      <c r="B1833">
        <v>29</v>
      </c>
    </row>
    <row r="1834" spans="1:2" x14ac:dyDescent="0.25">
      <c r="A1834" s="15" t="s">
        <v>8219</v>
      </c>
      <c r="B1834">
        <v>51</v>
      </c>
    </row>
    <row r="1835" spans="1:2" x14ac:dyDescent="0.25">
      <c r="A1835" s="15" t="s">
        <v>8219</v>
      </c>
      <c r="B1835">
        <v>12</v>
      </c>
    </row>
    <row r="1836" spans="1:2" x14ac:dyDescent="0.25">
      <c r="A1836" s="15" t="s">
        <v>8219</v>
      </c>
      <c r="B1836">
        <v>72</v>
      </c>
    </row>
    <row r="1837" spans="1:2" x14ac:dyDescent="0.25">
      <c r="A1837" s="15" t="s">
        <v>8219</v>
      </c>
      <c r="B1837">
        <v>21</v>
      </c>
    </row>
    <row r="1838" spans="1:2" x14ac:dyDescent="0.25">
      <c r="A1838" s="15" t="s">
        <v>8219</v>
      </c>
      <c r="B1838">
        <v>42</v>
      </c>
    </row>
    <row r="1839" spans="1:2" x14ac:dyDescent="0.25">
      <c r="A1839" s="15" t="s">
        <v>8219</v>
      </c>
      <c r="B1839">
        <v>71</v>
      </c>
    </row>
    <row r="1840" spans="1:2" x14ac:dyDescent="0.25">
      <c r="A1840" s="15" t="s">
        <v>8219</v>
      </c>
      <c r="B1840">
        <v>168</v>
      </c>
    </row>
    <row r="1841" spans="1:2" x14ac:dyDescent="0.25">
      <c r="A1841" s="15" t="s">
        <v>8219</v>
      </c>
      <c r="B1841">
        <v>19</v>
      </c>
    </row>
    <row r="1842" spans="1:2" x14ac:dyDescent="0.25">
      <c r="A1842" s="15" t="s">
        <v>8219</v>
      </c>
      <c r="B1842">
        <v>37</v>
      </c>
    </row>
    <row r="1843" spans="1:2" x14ac:dyDescent="0.25">
      <c r="A1843" s="15" t="s">
        <v>8219</v>
      </c>
      <c r="B1843">
        <v>36</v>
      </c>
    </row>
    <row r="1844" spans="1:2" x14ac:dyDescent="0.25">
      <c r="A1844" s="15" t="s">
        <v>8219</v>
      </c>
      <c r="B1844">
        <v>14</v>
      </c>
    </row>
    <row r="1845" spans="1:2" x14ac:dyDescent="0.25">
      <c r="A1845" s="15" t="s">
        <v>8219</v>
      </c>
      <c r="B1845">
        <v>18</v>
      </c>
    </row>
    <row r="1846" spans="1:2" x14ac:dyDescent="0.25">
      <c r="A1846" s="15" t="s">
        <v>8219</v>
      </c>
      <c r="B1846">
        <v>82</v>
      </c>
    </row>
    <row r="1847" spans="1:2" x14ac:dyDescent="0.25">
      <c r="A1847" s="15" t="s">
        <v>8219</v>
      </c>
      <c r="B1847">
        <v>43</v>
      </c>
    </row>
    <row r="1848" spans="1:2" x14ac:dyDescent="0.25">
      <c r="A1848" s="15" t="s">
        <v>8219</v>
      </c>
      <c r="B1848">
        <v>8</v>
      </c>
    </row>
    <row r="1849" spans="1:2" x14ac:dyDescent="0.25">
      <c r="A1849" s="15" t="s">
        <v>8219</v>
      </c>
      <c r="B1849">
        <v>45</v>
      </c>
    </row>
    <row r="1850" spans="1:2" x14ac:dyDescent="0.25">
      <c r="A1850" s="15" t="s">
        <v>8219</v>
      </c>
      <c r="B1850">
        <v>20</v>
      </c>
    </row>
    <row r="1851" spans="1:2" x14ac:dyDescent="0.25">
      <c r="A1851" s="15" t="s">
        <v>8219</v>
      </c>
      <c r="B1851">
        <v>31</v>
      </c>
    </row>
    <row r="1852" spans="1:2" x14ac:dyDescent="0.25">
      <c r="A1852" s="15" t="s">
        <v>8219</v>
      </c>
      <c r="B1852">
        <v>25</v>
      </c>
    </row>
    <row r="1853" spans="1:2" x14ac:dyDescent="0.25">
      <c r="A1853" s="15" t="s">
        <v>8219</v>
      </c>
      <c r="B1853">
        <v>14</v>
      </c>
    </row>
    <row r="1854" spans="1:2" x14ac:dyDescent="0.25">
      <c r="A1854" s="15" t="s">
        <v>8219</v>
      </c>
      <c r="B1854">
        <v>45</v>
      </c>
    </row>
    <row r="1855" spans="1:2" x14ac:dyDescent="0.25">
      <c r="A1855" s="15" t="s">
        <v>8219</v>
      </c>
      <c r="B1855">
        <v>20</v>
      </c>
    </row>
    <row r="1856" spans="1:2" x14ac:dyDescent="0.25">
      <c r="A1856" s="15" t="s">
        <v>8219</v>
      </c>
      <c r="B1856">
        <v>39</v>
      </c>
    </row>
    <row r="1857" spans="1:2" x14ac:dyDescent="0.25">
      <c r="A1857" s="15" t="s">
        <v>8219</v>
      </c>
      <c r="B1857">
        <v>16</v>
      </c>
    </row>
    <row r="1858" spans="1:2" x14ac:dyDescent="0.25">
      <c r="A1858" s="15" t="s">
        <v>8219</v>
      </c>
      <c r="B1858">
        <v>37</v>
      </c>
    </row>
    <row r="1859" spans="1:2" x14ac:dyDescent="0.25">
      <c r="A1859" s="15" t="s">
        <v>8219</v>
      </c>
      <c r="B1859">
        <v>14</v>
      </c>
    </row>
    <row r="1860" spans="1:2" x14ac:dyDescent="0.25">
      <c r="A1860" s="15" t="s">
        <v>8219</v>
      </c>
      <c r="B1860">
        <v>21</v>
      </c>
    </row>
    <row r="1861" spans="1:2" x14ac:dyDescent="0.25">
      <c r="A1861" s="15" t="s">
        <v>8219</v>
      </c>
      <c r="B1861">
        <v>69</v>
      </c>
    </row>
    <row r="1862" spans="1:2" x14ac:dyDescent="0.25">
      <c r="A1862" s="15" t="s">
        <v>8219</v>
      </c>
      <c r="B1862">
        <v>16</v>
      </c>
    </row>
    <row r="1863" spans="1:2" x14ac:dyDescent="0.25">
      <c r="A1863" s="15" t="s">
        <v>8219</v>
      </c>
      <c r="B1863">
        <v>55</v>
      </c>
    </row>
    <row r="1864" spans="1:2" x14ac:dyDescent="0.25">
      <c r="A1864" s="15" t="s">
        <v>8219</v>
      </c>
      <c r="B1864">
        <v>27</v>
      </c>
    </row>
    <row r="1865" spans="1:2" x14ac:dyDescent="0.25">
      <c r="A1865" s="15" t="s">
        <v>8219</v>
      </c>
      <c r="B1865">
        <v>36</v>
      </c>
    </row>
    <row r="1866" spans="1:2" x14ac:dyDescent="0.25">
      <c r="A1866" s="15" t="s">
        <v>8219</v>
      </c>
      <c r="B1866">
        <v>19</v>
      </c>
    </row>
    <row r="1867" spans="1:2" x14ac:dyDescent="0.25">
      <c r="A1867" s="15" t="s">
        <v>8219</v>
      </c>
      <c r="B1867">
        <v>12</v>
      </c>
    </row>
    <row r="1868" spans="1:2" x14ac:dyDescent="0.25">
      <c r="A1868" s="15" t="s">
        <v>8219</v>
      </c>
      <c r="B1868">
        <v>17</v>
      </c>
    </row>
    <row r="1869" spans="1:2" x14ac:dyDescent="0.25">
      <c r="A1869" s="15" t="s">
        <v>8219</v>
      </c>
      <c r="B1869">
        <v>114</v>
      </c>
    </row>
    <row r="1870" spans="1:2" x14ac:dyDescent="0.25">
      <c r="A1870" s="15" t="s">
        <v>8219</v>
      </c>
      <c r="B1870">
        <v>93</v>
      </c>
    </row>
    <row r="1871" spans="1:2" x14ac:dyDescent="0.25">
      <c r="A1871" s="15" t="s">
        <v>8219</v>
      </c>
      <c r="B1871">
        <v>36</v>
      </c>
    </row>
    <row r="1872" spans="1:2" x14ac:dyDescent="0.25">
      <c r="A1872" s="15" t="s">
        <v>8219</v>
      </c>
      <c r="B1872">
        <v>61</v>
      </c>
    </row>
    <row r="1873" spans="1:2" x14ac:dyDescent="0.25">
      <c r="A1873" s="15" t="s">
        <v>8219</v>
      </c>
      <c r="B1873">
        <v>47</v>
      </c>
    </row>
    <row r="1874" spans="1:2" x14ac:dyDescent="0.25">
      <c r="A1874" s="15" t="s">
        <v>8219</v>
      </c>
      <c r="B1874">
        <v>17</v>
      </c>
    </row>
    <row r="1875" spans="1:2" x14ac:dyDescent="0.25">
      <c r="A1875" s="15" t="s">
        <v>8219</v>
      </c>
      <c r="B1875">
        <v>63</v>
      </c>
    </row>
    <row r="1876" spans="1:2" x14ac:dyDescent="0.25">
      <c r="A1876" s="15" t="s">
        <v>8219</v>
      </c>
      <c r="B1876">
        <v>9</v>
      </c>
    </row>
    <row r="1877" spans="1:2" x14ac:dyDescent="0.25">
      <c r="A1877" s="15" t="s">
        <v>8219</v>
      </c>
      <c r="B1877">
        <v>30</v>
      </c>
    </row>
    <row r="1878" spans="1:2" x14ac:dyDescent="0.25">
      <c r="A1878" s="15" t="s">
        <v>8219</v>
      </c>
      <c r="B1878">
        <v>23</v>
      </c>
    </row>
    <row r="1879" spans="1:2" x14ac:dyDescent="0.25">
      <c r="A1879" s="15" t="s">
        <v>8219</v>
      </c>
      <c r="B1879">
        <v>33</v>
      </c>
    </row>
    <row r="1880" spans="1:2" x14ac:dyDescent="0.25">
      <c r="A1880" s="15" t="s">
        <v>8219</v>
      </c>
      <c r="B1880">
        <v>39</v>
      </c>
    </row>
    <row r="1881" spans="1:2" x14ac:dyDescent="0.25">
      <c r="A1881" s="15" t="s">
        <v>8219</v>
      </c>
      <c r="B1881">
        <v>17</v>
      </c>
    </row>
    <row r="1882" spans="1:2" x14ac:dyDescent="0.25">
      <c r="A1882" s="15" t="s">
        <v>8219</v>
      </c>
      <c r="B1882">
        <v>6</v>
      </c>
    </row>
    <row r="1883" spans="1:2" x14ac:dyDescent="0.25">
      <c r="A1883" s="15" t="s">
        <v>8219</v>
      </c>
      <c r="B1883">
        <v>39</v>
      </c>
    </row>
    <row r="1884" spans="1:2" x14ac:dyDescent="0.25">
      <c r="A1884" s="15" t="s">
        <v>8219</v>
      </c>
      <c r="B1884">
        <v>57</v>
      </c>
    </row>
    <row r="1885" spans="1:2" x14ac:dyDescent="0.25">
      <c r="A1885" s="15" t="s">
        <v>8219</v>
      </c>
      <c r="B1885">
        <v>56</v>
      </c>
    </row>
    <row r="1886" spans="1:2" x14ac:dyDescent="0.25">
      <c r="A1886" s="15" t="s">
        <v>8219</v>
      </c>
      <c r="B1886">
        <v>13</v>
      </c>
    </row>
    <row r="1887" spans="1:2" x14ac:dyDescent="0.25">
      <c r="A1887" s="15" t="s">
        <v>8219</v>
      </c>
      <c r="B1887">
        <v>95</v>
      </c>
    </row>
    <row r="1888" spans="1:2" x14ac:dyDescent="0.25">
      <c r="A1888" s="15" t="s">
        <v>8219</v>
      </c>
      <c r="B1888">
        <v>80</v>
      </c>
    </row>
    <row r="1889" spans="1:2" x14ac:dyDescent="0.25">
      <c r="A1889" s="15" t="s">
        <v>8219</v>
      </c>
      <c r="B1889">
        <v>133</v>
      </c>
    </row>
    <row r="1890" spans="1:2" x14ac:dyDescent="0.25">
      <c r="A1890" s="15" t="s">
        <v>8219</v>
      </c>
      <c r="B1890">
        <v>44</v>
      </c>
    </row>
    <row r="1891" spans="1:2" x14ac:dyDescent="0.25">
      <c r="A1891" s="15" t="s">
        <v>8219</v>
      </c>
      <c r="B1891">
        <v>30</v>
      </c>
    </row>
    <row r="1892" spans="1:2" x14ac:dyDescent="0.25">
      <c r="A1892" s="15" t="s">
        <v>8219</v>
      </c>
      <c r="B1892">
        <v>56</v>
      </c>
    </row>
    <row r="1893" spans="1:2" x14ac:dyDescent="0.25">
      <c r="A1893" s="15" t="s">
        <v>8219</v>
      </c>
      <c r="B1893">
        <v>66</v>
      </c>
    </row>
    <row r="1894" spans="1:2" x14ac:dyDescent="0.25">
      <c r="A1894" s="15" t="s">
        <v>8219</v>
      </c>
      <c r="B1894">
        <v>29</v>
      </c>
    </row>
    <row r="1895" spans="1:2" x14ac:dyDescent="0.25">
      <c r="A1895" s="15" t="s">
        <v>8219</v>
      </c>
      <c r="B1895">
        <v>72</v>
      </c>
    </row>
    <row r="1896" spans="1:2" x14ac:dyDescent="0.25">
      <c r="A1896" s="15" t="s">
        <v>8219</v>
      </c>
      <c r="B1896">
        <v>27</v>
      </c>
    </row>
    <row r="1897" spans="1:2" x14ac:dyDescent="0.25">
      <c r="A1897" s="15" t="s">
        <v>8219</v>
      </c>
      <c r="B1897">
        <v>10</v>
      </c>
    </row>
    <row r="1898" spans="1:2" x14ac:dyDescent="0.25">
      <c r="A1898" s="15" t="s">
        <v>8219</v>
      </c>
      <c r="B1898">
        <v>35</v>
      </c>
    </row>
    <row r="1899" spans="1:2" x14ac:dyDescent="0.25">
      <c r="A1899" s="15" t="s">
        <v>8219</v>
      </c>
      <c r="B1899">
        <v>29</v>
      </c>
    </row>
    <row r="1900" spans="1:2" x14ac:dyDescent="0.25">
      <c r="A1900" s="15" t="s">
        <v>8219</v>
      </c>
      <c r="B1900">
        <v>13</v>
      </c>
    </row>
    <row r="1901" spans="1:2" x14ac:dyDescent="0.25">
      <c r="A1901" s="15" t="s">
        <v>8219</v>
      </c>
      <c r="B1901">
        <v>72</v>
      </c>
    </row>
    <row r="1902" spans="1:2" x14ac:dyDescent="0.25">
      <c r="A1902" s="15" t="s">
        <v>8219</v>
      </c>
      <c r="B1902">
        <v>78</v>
      </c>
    </row>
    <row r="1903" spans="1:2" x14ac:dyDescent="0.25">
      <c r="A1903" s="15" t="s">
        <v>8219</v>
      </c>
      <c r="B1903">
        <v>49</v>
      </c>
    </row>
    <row r="1904" spans="1:2" x14ac:dyDescent="0.25">
      <c r="A1904" s="15" t="s">
        <v>8219</v>
      </c>
      <c r="B1904">
        <v>42</v>
      </c>
    </row>
    <row r="1905" spans="1:2" x14ac:dyDescent="0.25">
      <c r="A1905" s="15" t="s">
        <v>8219</v>
      </c>
      <c r="B1905">
        <v>35</v>
      </c>
    </row>
    <row r="1906" spans="1:2" x14ac:dyDescent="0.25">
      <c r="A1906" s="15" t="s">
        <v>8219</v>
      </c>
      <c r="B1906">
        <v>42</v>
      </c>
    </row>
    <row r="1907" spans="1:2" x14ac:dyDescent="0.25">
      <c r="A1907" s="15" t="s">
        <v>8219</v>
      </c>
      <c r="B1907">
        <v>42</v>
      </c>
    </row>
    <row r="1908" spans="1:2" x14ac:dyDescent="0.25">
      <c r="A1908" s="15" t="s">
        <v>8219</v>
      </c>
      <c r="B1908">
        <v>31</v>
      </c>
    </row>
    <row r="1909" spans="1:2" x14ac:dyDescent="0.25">
      <c r="A1909" s="15" t="s">
        <v>8219</v>
      </c>
      <c r="B1909">
        <v>38</v>
      </c>
    </row>
    <row r="1910" spans="1:2" x14ac:dyDescent="0.25">
      <c r="A1910" s="15" t="s">
        <v>8219</v>
      </c>
      <c r="B1910">
        <v>8</v>
      </c>
    </row>
    <row r="1911" spans="1:2" x14ac:dyDescent="0.25">
      <c r="A1911" s="15" t="s">
        <v>8219</v>
      </c>
      <c r="B1911">
        <v>39</v>
      </c>
    </row>
    <row r="1912" spans="1:2" x14ac:dyDescent="0.25">
      <c r="A1912" s="15" t="s">
        <v>8219</v>
      </c>
      <c r="B1912">
        <v>29</v>
      </c>
    </row>
    <row r="1913" spans="1:2" x14ac:dyDescent="0.25">
      <c r="A1913" s="15" t="s">
        <v>8219</v>
      </c>
      <c r="B1913">
        <v>72</v>
      </c>
    </row>
    <row r="1914" spans="1:2" x14ac:dyDescent="0.25">
      <c r="A1914" s="15" t="s">
        <v>8219</v>
      </c>
      <c r="B1914">
        <v>15</v>
      </c>
    </row>
    <row r="1915" spans="1:2" x14ac:dyDescent="0.25">
      <c r="A1915" s="15" t="s">
        <v>8219</v>
      </c>
      <c r="B1915">
        <v>33</v>
      </c>
    </row>
    <row r="1916" spans="1:2" x14ac:dyDescent="0.25">
      <c r="A1916" s="15" t="s">
        <v>8219</v>
      </c>
      <c r="B1916">
        <v>15</v>
      </c>
    </row>
    <row r="1917" spans="1:2" x14ac:dyDescent="0.25">
      <c r="A1917" s="15" t="s">
        <v>8219</v>
      </c>
      <c r="B1917">
        <v>19</v>
      </c>
    </row>
    <row r="1918" spans="1:2" x14ac:dyDescent="0.25">
      <c r="A1918" s="15" t="s">
        <v>8219</v>
      </c>
      <c r="B1918">
        <v>17</v>
      </c>
    </row>
    <row r="1919" spans="1:2" x14ac:dyDescent="0.25">
      <c r="A1919" s="15" t="s">
        <v>8219</v>
      </c>
      <c r="B1919">
        <v>44</v>
      </c>
    </row>
    <row r="1920" spans="1:2" x14ac:dyDescent="0.25">
      <c r="A1920" s="15" t="s">
        <v>8219</v>
      </c>
      <c r="B1920">
        <v>10</v>
      </c>
    </row>
    <row r="1921" spans="1:2" x14ac:dyDescent="0.25">
      <c r="A1921" s="15" t="s">
        <v>8219</v>
      </c>
      <c r="B1921">
        <v>46</v>
      </c>
    </row>
    <row r="1922" spans="1:2" x14ac:dyDescent="0.25">
      <c r="A1922" s="15" t="s">
        <v>8219</v>
      </c>
      <c r="B1922">
        <v>11</v>
      </c>
    </row>
    <row r="1923" spans="1:2" x14ac:dyDescent="0.25">
      <c r="A1923" s="15" t="s">
        <v>8219</v>
      </c>
      <c r="B1923">
        <v>13</v>
      </c>
    </row>
    <row r="1924" spans="1:2" x14ac:dyDescent="0.25">
      <c r="A1924" s="15" t="s">
        <v>8219</v>
      </c>
      <c r="B1924">
        <v>33</v>
      </c>
    </row>
    <row r="1925" spans="1:2" x14ac:dyDescent="0.25">
      <c r="A1925" s="15" t="s">
        <v>8219</v>
      </c>
      <c r="B1925">
        <v>28</v>
      </c>
    </row>
    <row r="1926" spans="1:2" x14ac:dyDescent="0.25">
      <c r="A1926" s="15" t="s">
        <v>8219</v>
      </c>
      <c r="B1926">
        <v>21</v>
      </c>
    </row>
    <row r="1927" spans="1:2" x14ac:dyDescent="0.25">
      <c r="A1927" s="15" t="s">
        <v>8219</v>
      </c>
      <c r="B1927">
        <v>13</v>
      </c>
    </row>
    <row r="1928" spans="1:2" x14ac:dyDescent="0.25">
      <c r="A1928" s="15" t="s">
        <v>8219</v>
      </c>
      <c r="B1928">
        <v>34</v>
      </c>
    </row>
    <row r="1929" spans="1:2" x14ac:dyDescent="0.25">
      <c r="A1929" s="15" t="s">
        <v>8219</v>
      </c>
      <c r="B1929">
        <v>80</v>
      </c>
    </row>
    <row r="1930" spans="1:2" x14ac:dyDescent="0.25">
      <c r="A1930" s="15" t="s">
        <v>8219</v>
      </c>
      <c r="B1930">
        <v>74</v>
      </c>
    </row>
    <row r="1931" spans="1:2" x14ac:dyDescent="0.25">
      <c r="A1931" s="15" t="s">
        <v>8219</v>
      </c>
      <c r="B1931">
        <v>7</v>
      </c>
    </row>
    <row r="1932" spans="1:2" x14ac:dyDescent="0.25">
      <c r="A1932" s="15" t="s">
        <v>8219</v>
      </c>
      <c r="B1932">
        <v>34</v>
      </c>
    </row>
    <row r="1933" spans="1:2" x14ac:dyDescent="0.25">
      <c r="A1933" s="15" t="s">
        <v>8219</v>
      </c>
      <c r="B1933">
        <v>86</v>
      </c>
    </row>
    <row r="1934" spans="1:2" x14ac:dyDescent="0.25">
      <c r="A1934" s="15" t="s">
        <v>8219</v>
      </c>
      <c r="B1934">
        <v>37</v>
      </c>
    </row>
    <row r="1935" spans="1:2" x14ac:dyDescent="0.25">
      <c r="A1935" s="15" t="s">
        <v>8219</v>
      </c>
      <c r="B1935">
        <v>18</v>
      </c>
    </row>
    <row r="1936" spans="1:2" x14ac:dyDescent="0.25">
      <c r="A1936" s="15" t="s">
        <v>8219</v>
      </c>
      <c r="B1936">
        <v>22</v>
      </c>
    </row>
    <row r="1937" spans="1:2" x14ac:dyDescent="0.25">
      <c r="A1937" s="15" t="s">
        <v>8219</v>
      </c>
      <c r="B1937">
        <v>26</v>
      </c>
    </row>
    <row r="1938" spans="1:2" x14ac:dyDescent="0.25">
      <c r="A1938" s="15" t="s">
        <v>8219</v>
      </c>
      <c r="B1938">
        <v>27</v>
      </c>
    </row>
    <row r="1939" spans="1:2" x14ac:dyDescent="0.25">
      <c r="A1939" s="15" t="s">
        <v>8219</v>
      </c>
      <c r="B1939">
        <v>8</v>
      </c>
    </row>
    <row r="1940" spans="1:2" x14ac:dyDescent="0.25">
      <c r="A1940" s="15" t="s">
        <v>8219</v>
      </c>
      <c r="B1940">
        <v>204</v>
      </c>
    </row>
    <row r="1941" spans="1:2" x14ac:dyDescent="0.25">
      <c r="A1941" s="15" t="s">
        <v>8219</v>
      </c>
      <c r="B1941">
        <v>46</v>
      </c>
    </row>
    <row r="1942" spans="1:2" x14ac:dyDescent="0.25">
      <c r="A1942" s="15" t="s">
        <v>8219</v>
      </c>
      <c r="B1942">
        <v>17</v>
      </c>
    </row>
    <row r="1943" spans="1:2" x14ac:dyDescent="0.25">
      <c r="A1943" s="15" t="s">
        <v>8219</v>
      </c>
      <c r="B1943">
        <v>28</v>
      </c>
    </row>
    <row r="1944" spans="1:2" x14ac:dyDescent="0.25">
      <c r="A1944" s="15" t="s">
        <v>8219</v>
      </c>
      <c r="B1944">
        <v>83</v>
      </c>
    </row>
    <row r="1945" spans="1:2" x14ac:dyDescent="0.25">
      <c r="A1945" s="15" t="s">
        <v>8219</v>
      </c>
      <c r="B1945">
        <v>13</v>
      </c>
    </row>
    <row r="1946" spans="1:2" x14ac:dyDescent="0.25">
      <c r="A1946" s="15" t="s">
        <v>8219</v>
      </c>
      <c r="B1946">
        <v>8</v>
      </c>
    </row>
    <row r="1947" spans="1:2" x14ac:dyDescent="0.25">
      <c r="A1947" s="15" t="s">
        <v>8219</v>
      </c>
      <c r="B1947">
        <v>32</v>
      </c>
    </row>
    <row r="1948" spans="1:2" x14ac:dyDescent="0.25">
      <c r="A1948" s="15" t="s">
        <v>8219</v>
      </c>
      <c r="B1948">
        <v>85</v>
      </c>
    </row>
    <row r="1949" spans="1:2" x14ac:dyDescent="0.25">
      <c r="A1949" s="15" t="s">
        <v>8219</v>
      </c>
      <c r="B1949">
        <v>29</v>
      </c>
    </row>
    <row r="1950" spans="1:2" x14ac:dyDescent="0.25">
      <c r="A1950" s="15" t="s">
        <v>8219</v>
      </c>
      <c r="B1950">
        <v>24</v>
      </c>
    </row>
    <row r="1951" spans="1:2" x14ac:dyDescent="0.25">
      <c r="A1951" s="15" t="s">
        <v>8219</v>
      </c>
      <c r="B1951">
        <v>8</v>
      </c>
    </row>
    <row r="1952" spans="1:2" x14ac:dyDescent="0.25">
      <c r="A1952" s="15" t="s">
        <v>8219</v>
      </c>
      <c r="B1952">
        <v>19</v>
      </c>
    </row>
    <row r="1953" spans="1:2" x14ac:dyDescent="0.25">
      <c r="A1953" s="15" t="s">
        <v>8219</v>
      </c>
      <c r="B1953">
        <v>336</v>
      </c>
    </row>
    <row r="1954" spans="1:2" x14ac:dyDescent="0.25">
      <c r="A1954" s="15" t="s">
        <v>8219</v>
      </c>
      <c r="B1954">
        <v>13</v>
      </c>
    </row>
    <row r="1955" spans="1:2" x14ac:dyDescent="0.25">
      <c r="A1955" s="15" t="s">
        <v>8219</v>
      </c>
      <c r="B1955">
        <v>42</v>
      </c>
    </row>
    <row r="1956" spans="1:2" x14ac:dyDescent="0.25">
      <c r="A1956" s="15" t="s">
        <v>8219</v>
      </c>
      <c r="B1956">
        <v>64</v>
      </c>
    </row>
    <row r="1957" spans="1:2" x14ac:dyDescent="0.25">
      <c r="A1957" s="15" t="s">
        <v>8219</v>
      </c>
      <c r="B1957">
        <v>25</v>
      </c>
    </row>
    <row r="1958" spans="1:2" x14ac:dyDescent="0.25">
      <c r="A1958" s="15" t="s">
        <v>8219</v>
      </c>
      <c r="B1958">
        <v>20</v>
      </c>
    </row>
    <row r="1959" spans="1:2" x14ac:dyDescent="0.25">
      <c r="A1959" s="15" t="s">
        <v>8219</v>
      </c>
      <c r="B1959">
        <v>104</v>
      </c>
    </row>
    <row r="1960" spans="1:2" x14ac:dyDescent="0.25">
      <c r="A1960" s="15" t="s">
        <v>8219</v>
      </c>
      <c r="B1960">
        <v>53</v>
      </c>
    </row>
    <row r="1961" spans="1:2" x14ac:dyDescent="0.25">
      <c r="A1961" s="15" t="s">
        <v>8219</v>
      </c>
      <c r="B1961">
        <v>14</v>
      </c>
    </row>
    <row r="1962" spans="1:2" x14ac:dyDescent="0.25">
      <c r="A1962" s="15" t="s">
        <v>8219</v>
      </c>
      <c r="B1962">
        <v>20</v>
      </c>
    </row>
    <row r="1963" spans="1:2" x14ac:dyDescent="0.25">
      <c r="A1963" s="15" t="s">
        <v>8219</v>
      </c>
      <c r="B1963">
        <v>558</v>
      </c>
    </row>
    <row r="1964" spans="1:2" x14ac:dyDescent="0.25">
      <c r="A1964" s="15" t="s">
        <v>8219</v>
      </c>
      <c r="B1964">
        <v>22</v>
      </c>
    </row>
    <row r="1965" spans="1:2" x14ac:dyDescent="0.25">
      <c r="A1965" s="15" t="s">
        <v>8219</v>
      </c>
      <c r="B1965">
        <v>24</v>
      </c>
    </row>
    <row r="1966" spans="1:2" x14ac:dyDescent="0.25">
      <c r="A1966" s="15" t="s">
        <v>8219</v>
      </c>
      <c r="B1966">
        <v>74</v>
      </c>
    </row>
    <row r="1967" spans="1:2" x14ac:dyDescent="0.25">
      <c r="A1967" s="15" t="s">
        <v>8219</v>
      </c>
      <c r="B1967">
        <v>54</v>
      </c>
    </row>
    <row r="1968" spans="1:2" x14ac:dyDescent="0.25">
      <c r="A1968" s="15" t="s">
        <v>8219</v>
      </c>
      <c r="B1968">
        <v>31</v>
      </c>
    </row>
    <row r="1969" spans="1:2" x14ac:dyDescent="0.25">
      <c r="A1969" s="15" t="s">
        <v>8219</v>
      </c>
      <c r="B1969">
        <v>25</v>
      </c>
    </row>
    <row r="1970" spans="1:2" x14ac:dyDescent="0.25">
      <c r="A1970" s="15" t="s">
        <v>8219</v>
      </c>
      <c r="B1970">
        <v>17</v>
      </c>
    </row>
    <row r="1971" spans="1:2" x14ac:dyDescent="0.25">
      <c r="A1971" s="15" t="s">
        <v>8219</v>
      </c>
      <c r="B1971">
        <v>12</v>
      </c>
    </row>
    <row r="1972" spans="1:2" x14ac:dyDescent="0.25">
      <c r="A1972" s="15" t="s">
        <v>8219</v>
      </c>
      <c r="B1972">
        <v>38</v>
      </c>
    </row>
    <row r="1973" spans="1:2" x14ac:dyDescent="0.25">
      <c r="A1973" s="15" t="s">
        <v>8219</v>
      </c>
      <c r="B1973">
        <v>41</v>
      </c>
    </row>
    <row r="1974" spans="1:2" x14ac:dyDescent="0.25">
      <c r="A1974" s="15" t="s">
        <v>8219</v>
      </c>
      <c r="B1974">
        <v>19</v>
      </c>
    </row>
    <row r="1975" spans="1:2" x14ac:dyDescent="0.25">
      <c r="A1975" s="15" t="s">
        <v>8219</v>
      </c>
      <c r="B1975">
        <v>41</v>
      </c>
    </row>
    <row r="1976" spans="1:2" x14ac:dyDescent="0.25">
      <c r="A1976" s="15" t="s">
        <v>8219</v>
      </c>
      <c r="B1976">
        <v>26</v>
      </c>
    </row>
    <row r="1977" spans="1:2" x14ac:dyDescent="0.25">
      <c r="A1977" s="15" t="s">
        <v>8219</v>
      </c>
      <c r="B1977">
        <v>25</v>
      </c>
    </row>
    <row r="1978" spans="1:2" x14ac:dyDescent="0.25">
      <c r="A1978" s="15" t="s">
        <v>8219</v>
      </c>
      <c r="B1978">
        <v>9</v>
      </c>
    </row>
    <row r="1979" spans="1:2" x14ac:dyDescent="0.25">
      <c r="A1979" s="15" t="s">
        <v>8219</v>
      </c>
      <c r="B1979">
        <v>78</v>
      </c>
    </row>
    <row r="1980" spans="1:2" x14ac:dyDescent="0.25">
      <c r="A1980" s="15" t="s">
        <v>8219</v>
      </c>
      <c r="B1980">
        <v>45</v>
      </c>
    </row>
    <row r="1981" spans="1:2" x14ac:dyDescent="0.25">
      <c r="A1981" s="15" t="s">
        <v>8219</v>
      </c>
      <c r="B1981">
        <v>102</v>
      </c>
    </row>
    <row r="1982" spans="1:2" x14ac:dyDescent="0.25">
      <c r="A1982" s="15" t="s">
        <v>8219</v>
      </c>
      <c r="B1982">
        <v>5</v>
      </c>
    </row>
    <row r="1983" spans="1:2" x14ac:dyDescent="0.25">
      <c r="A1983" s="15" t="s">
        <v>8219</v>
      </c>
      <c r="B1983">
        <v>27</v>
      </c>
    </row>
    <row r="1984" spans="1:2" x14ac:dyDescent="0.25">
      <c r="A1984" s="15" t="s">
        <v>8219</v>
      </c>
      <c r="B1984">
        <v>37</v>
      </c>
    </row>
    <row r="1985" spans="1:2" x14ac:dyDescent="0.25">
      <c r="A1985" s="15" t="s">
        <v>8219</v>
      </c>
      <c r="B1985">
        <v>14</v>
      </c>
    </row>
    <row r="1986" spans="1:2" x14ac:dyDescent="0.25">
      <c r="A1986" s="15" t="s">
        <v>8219</v>
      </c>
      <c r="B1986">
        <v>27</v>
      </c>
    </row>
    <row r="1987" spans="1:2" x14ac:dyDescent="0.25">
      <c r="A1987" s="15" t="s">
        <v>8219</v>
      </c>
      <c r="B1987">
        <v>45</v>
      </c>
    </row>
    <row r="1988" spans="1:2" x14ac:dyDescent="0.25">
      <c r="A1988" s="15" t="s">
        <v>8219</v>
      </c>
      <c r="B1988">
        <v>49</v>
      </c>
    </row>
    <row r="1989" spans="1:2" x14ac:dyDescent="0.25">
      <c r="A1989" s="15" t="s">
        <v>8219</v>
      </c>
      <c r="B1989">
        <v>24</v>
      </c>
    </row>
    <row r="1990" spans="1:2" x14ac:dyDescent="0.25">
      <c r="A1990" s="15" t="s">
        <v>8219</v>
      </c>
      <c r="B1990">
        <v>112</v>
      </c>
    </row>
    <row r="1991" spans="1:2" x14ac:dyDescent="0.25">
      <c r="A1991" s="15" t="s">
        <v>8219</v>
      </c>
      <c r="B1991">
        <v>23</v>
      </c>
    </row>
    <row r="1992" spans="1:2" x14ac:dyDescent="0.25">
      <c r="A1992" s="15" t="s">
        <v>8219</v>
      </c>
      <c r="B1992">
        <v>54</v>
      </c>
    </row>
    <row r="1993" spans="1:2" x14ac:dyDescent="0.25">
      <c r="A1993" s="15" t="s">
        <v>8219</v>
      </c>
      <c r="B1993">
        <v>28</v>
      </c>
    </row>
    <row r="1994" spans="1:2" x14ac:dyDescent="0.25">
      <c r="A1994" s="15" t="s">
        <v>8219</v>
      </c>
      <c r="B1994">
        <v>11</v>
      </c>
    </row>
    <row r="1995" spans="1:2" x14ac:dyDescent="0.25">
      <c r="A1995" s="15" t="s">
        <v>8219</v>
      </c>
      <c r="B1995">
        <v>62</v>
      </c>
    </row>
    <row r="1996" spans="1:2" x14ac:dyDescent="0.25">
      <c r="A1996" s="15" t="s">
        <v>8219</v>
      </c>
      <c r="B1996">
        <v>73</v>
      </c>
    </row>
    <row r="1997" spans="1:2" x14ac:dyDescent="0.25">
      <c r="A1997" s="15" t="s">
        <v>8219</v>
      </c>
      <c r="B1997">
        <v>18</v>
      </c>
    </row>
    <row r="1998" spans="1:2" x14ac:dyDescent="0.25">
      <c r="A1998" s="15" t="s">
        <v>8219</v>
      </c>
      <c r="B1998">
        <v>35</v>
      </c>
    </row>
    <row r="1999" spans="1:2" x14ac:dyDescent="0.25">
      <c r="A1999" s="15" t="s">
        <v>8219</v>
      </c>
      <c r="B1999">
        <v>43</v>
      </c>
    </row>
    <row r="2000" spans="1:2" x14ac:dyDescent="0.25">
      <c r="A2000" s="15" t="s">
        <v>8219</v>
      </c>
      <c r="B2000">
        <v>36</v>
      </c>
    </row>
    <row r="2001" spans="1:2" x14ac:dyDescent="0.25">
      <c r="A2001" s="15" t="s">
        <v>8219</v>
      </c>
      <c r="B2001">
        <v>62</v>
      </c>
    </row>
    <row r="2002" spans="1:2" x14ac:dyDescent="0.25">
      <c r="A2002" s="15" t="s">
        <v>8219</v>
      </c>
      <c r="B2002">
        <v>15</v>
      </c>
    </row>
    <row r="2003" spans="1:2" x14ac:dyDescent="0.25">
      <c r="A2003" s="15" t="s">
        <v>8219</v>
      </c>
      <c r="B2003">
        <v>33</v>
      </c>
    </row>
    <row r="2004" spans="1:2" x14ac:dyDescent="0.25">
      <c r="A2004" s="15" t="s">
        <v>8219</v>
      </c>
      <c r="B2004">
        <v>27</v>
      </c>
    </row>
    <row r="2005" spans="1:2" x14ac:dyDescent="0.25">
      <c r="A2005" s="15" t="s">
        <v>8219</v>
      </c>
      <c r="B2005">
        <v>17</v>
      </c>
    </row>
    <row r="2006" spans="1:2" x14ac:dyDescent="0.25">
      <c r="A2006" s="15" t="s">
        <v>8219</v>
      </c>
      <c r="B2006">
        <v>4</v>
      </c>
    </row>
    <row r="2007" spans="1:2" x14ac:dyDescent="0.25">
      <c r="A2007" s="15" t="s">
        <v>8219</v>
      </c>
      <c r="B2007">
        <v>53</v>
      </c>
    </row>
    <row r="2008" spans="1:2" x14ac:dyDescent="0.25">
      <c r="A2008" s="15" t="s">
        <v>8219</v>
      </c>
      <c r="B2008">
        <v>49</v>
      </c>
    </row>
    <row r="2009" spans="1:2" x14ac:dyDescent="0.25">
      <c r="A2009" s="15" t="s">
        <v>8219</v>
      </c>
      <c r="B2009">
        <v>57</v>
      </c>
    </row>
    <row r="2010" spans="1:2" x14ac:dyDescent="0.25">
      <c r="A2010" s="15" t="s">
        <v>8219</v>
      </c>
      <c r="B2010">
        <v>69</v>
      </c>
    </row>
    <row r="2011" spans="1:2" x14ac:dyDescent="0.25">
      <c r="A2011" s="15" t="s">
        <v>8219</v>
      </c>
      <c r="B2011">
        <v>15</v>
      </c>
    </row>
    <row r="2012" spans="1:2" x14ac:dyDescent="0.25">
      <c r="A2012" s="15" t="s">
        <v>8219</v>
      </c>
      <c r="B2012">
        <v>64</v>
      </c>
    </row>
    <row r="2013" spans="1:2" x14ac:dyDescent="0.25">
      <c r="A2013" s="15" t="s">
        <v>8219</v>
      </c>
      <c r="B2013">
        <v>20</v>
      </c>
    </row>
    <row r="2014" spans="1:2" x14ac:dyDescent="0.25">
      <c r="A2014" s="15" t="s">
        <v>8219</v>
      </c>
      <c r="B2014">
        <v>27</v>
      </c>
    </row>
    <row r="2015" spans="1:2" x14ac:dyDescent="0.25">
      <c r="A2015" s="15" t="s">
        <v>8219</v>
      </c>
      <c r="B2015">
        <v>21</v>
      </c>
    </row>
    <row r="2016" spans="1:2" x14ac:dyDescent="0.25">
      <c r="A2016" s="15" t="s">
        <v>8219</v>
      </c>
      <c r="B2016">
        <v>31</v>
      </c>
    </row>
    <row r="2017" spans="1:2" x14ac:dyDescent="0.25">
      <c r="A2017" s="15" t="s">
        <v>8219</v>
      </c>
      <c r="B2017">
        <v>51</v>
      </c>
    </row>
    <row r="2018" spans="1:2" x14ac:dyDescent="0.25">
      <c r="A2018" s="15" t="s">
        <v>8219</v>
      </c>
      <c r="B2018">
        <v>57</v>
      </c>
    </row>
    <row r="2019" spans="1:2" x14ac:dyDescent="0.25">
      <c r="A2019" s="15" t="s">
        <v>8219</v>
      </c>
      <c r="B2019">
        <v>20</v>
      </c>
    </row>
    <row r="2020" spans="1:2" x14ac:dyDescent="0.25">
      <c r="A2020" s="15" t="s">
        <v>8219</v>
      </c>
      <c r="B2020">
        <v>71</v>
      </c>
    </row>
    <row r="2021" spans="1:2" x14ac:dyDescent="0.25">
      <c r="A2021" s="15" t="s">
        <v>8219</v>
      </c>
      <c r="B2021">
        <v>72</v>
      </c>
    </row>
    <row r="2022" spans="1:2" x14ac:dyDescent="0.25">
      <c r="A2022" s="15" t="s">
        <v>8219</v>
      </c>
      <c r="B2022">
        <v>45</v>
      </c>
    </row>
    <row r="2023" spans="1:2" x14ac:dyDescent="0.25">
      <c r="A2023" s="15" t="s">
        <v>8219</v>
      </c>
      <c r="B2023">
        <v>51</v>
      </c>
    </row>
    <row r="2024" spans="1:2" x14ac:dyDescent="0.25">
      <c r="A2024" s="15" t="s">
        <v>8219</v>
      </c>
      <c r="B2024">
        <v>56</v>
      </c>
    </row>
    <row r="2025" spans="1:2" x14ac:dyDescent="0.25">
      <c r="A2025" s="15" t="s">
        <v>8219</v>
      </c>
      <c r="B2025">
        <v>17</v>
      </c>
    </row>
    <row r="2026" spans="1:2" x14ac:dyDescent="0.25">
      <c r="A2026" s="15" t="s">
        <v>8219</v>
      </c>
      <c r="B2026">
        <v>197</v>
      </c>
    </row>
    <row r="2027" spans="1:2" x14ac:dyDescent="0.25">
      <c r="A2027" s="15" t="s">
        <v>8219</v>
      </c>
      <c r="B2027">
        <v>70</v>
      </c>
    </row>
    <row r="2028" spans="1:2" x14ac:dyDescent="0.25">
      <c r="A2028" s="15" t="s">
        <v>8219</v>
      </c>
      <c r="B2028">
        <v>21</v>
      </c>
    </row>
    <row r="2029" spans="1:2" x14ac:dyDescent="0.25">
      <c r="A2029" s="15" t="s">
        <v>8219</v>
      </c>
      <c r="B2029">
        <v>34</v>
      </c>
    </row>
    <row r="2030" spans="1:2" x14ac:dyDescent="0.25">
      <c r="A2030" s="15" t="s">
        <v>8219</v>
      </c>
      <c r="B2030">
        <v>39</v>
      </c>
    </row>
    <row r="2031" spans="1:2" x14ac:dyDescent="0.25">
      <c r="A2031" s="15" t="s">
        <v>8219</v>
      </c>
      <c r="B2031">
        <v>78</v>
      </c>
    </row>
    <row r="2032" spans="1:2" x14ac:dyDescent="0.25">
      <c r="A2032" s="15" t="s">
        <v>8219</v>
      </c>
      <c r="B2032">
        <v>48</v>
      </c>
    </row>
    <row r="2033" spans="1:2" x14ac:dyDescent="0.25">
      <c r="A2033" s="15" t="s">
        <v>8219</v>
      </c>
      <c r="B2033">
        <v>29</v>
      </c>
    </row>
    <row r="2034" spans="1:2" x14ac:dyDescent="0.25">
      <c r="A2034" s="15" t="s">
        <v>8219</v>
      </c>
      <c r="B2034">
        <v>73</v>
      </c>
    </row>
    <row r="2035" spans="1:2" x14ac:dyDescent="0.25">
      <c r="A2035" s="15" t="s">
        <v>8219</v>
      </c>
      <c r="B2035">
        <v>8</v>
      </c>
    </row>
    <row r="2036" spans="1:2" x14ac:dyDescent="0.25">
      <c r="A2036" s="15" t="s">
        <v>8219</v>
      </c>
      <c r="B2036">
        <v>17</v>
      </c>
    </row>
    <row r="2037" spans="1:2" x14ac:dyDescent="0.25">
      <c r="A2037" s="15" t="s">
        <v>8219</v>
      </c>
      <c r="B2037">
        <v>9</v>
      </c>
    </row>
    <row r="2038" spans="1:2" x14ac:dyDescent="0.25">
      <c r="A2038" s="15" t="s">
        <v>8219</v>
      </c>
      <c r="B2038">
        <v>17</v>
      </c>
    </row>
    <row r="2039" spans="1:2" x14ac:dyDescent="0.25">
      <c r="A2039" s="15" t="s">
        <v>8219</v>
      </c>
      <c r="B2039">
        <v>33</v>
      </c>
    </row>
    <row r="2040" spans="1:2" x14ac:dyDescent="0.25">
      <c r="A2040" s="15" t="s">
        <v>8219</v>
      </c>
      <c r="B2040">
        <v>38</v>
      </c>
    </row>
    <row r="2041" spans="1:2" x14ac:dyDescent="0.25">
      <c r="A2041" s="15" t="s">
        <v>8219</v>
      </c>
      <c r="B2041">
        <v>79</v>
      </c>
    </row>
    <row r="2042" spans="1:2" x14ac:dyDescent="0.25">
      <c r="A2042" s="15" t="s">
        <v>8219</v>
      </c>
      <c r="B2042">
        <v>46</v>
      </c>
    </row>
    <row r="2043" spans="1:2" x14ac:dyDescent="0.25">
      <c r="A2043" s="15" t="s">
        <v>8219</v>
      </c>
      <c r="B2043">
        <v>20</v>
      </c>
    </row>
    <row r="2044" spans="1:2" x14ac:dyDescent="0.25">
      <c r="A2044" s="15" t="s">
        <v>8219</v>
      </c>
      <c r="B2044">
        <v>20</v>
      </c>
    </row>
    <row r="2045" spans="1:2" x14ac:dyDescent="0.25">
      <c r="A2045" s="15" t="s">
        <v>8219</v>
      </c>
      <c r="B2045">
        <v>13</v>
      </c>
    </row>
    <row r="2046" spans="1:2" x14ac:dyDescent="0.25">
      <c r="A2046" s="15" t="s">
        <v>8219</v>
      </c>
      <c r="B2046">
        <v>22</v>
      </c>
    </row>
    <row r="2047" spans="1:2" x14ac:dyDescent="0.25">
      <c r="A2047" s="15" t="s">
        <v>8219</v>
      </c>
      <c r="B2047">
        <v>36</v>
      </c>
    </row>
    <row r="2048" spans="1:2" x14ac:dyDescent="0.25">
      <c r="A2048" s="15" t="s">
        <v>8219</v>
      </c>
      <c r="B2048">
        <v>40</v>
      </c>
    </row>
    <row r="2049" spans="1:2" x14ac:dyDescent="0.25">
      <c r="A2049" s="15" t="s">
        <v>8219</v>
      </c>
      <c r="B2049">
        <v>9</v>
      </c>
    </row>
    <row r="2050" spans="1:2" x14ac:dyDescent="0.25">
      <c r="A2050" s="15" t="s">
        <v>8219</v>
      </c>
      <c r="B2050">
        <v>19</v>
      </c>
    </row>
    <row r="2051" spans="1:2" x14ac:dyDescent="0.25">
      <c r="A2051" s="15" t="s">
        <v>8219</v>
      </c>
      <c r="B2051">
        <v>14</v>
      </c>
    </row>
    <row r="2052" spans="1:2" x14ac:dyDescent="0.25">
      <c r="A2052" s="15" t="s">
        <v>8219</v>
      </c>
      <c r="B2052">
        <v>38</v>
      </c>
    </row>
    <row r="2053" spans="1:2" x14ac:dyDescent="0.25">
      <c r="A2053" s="15" t="s">
        <v>8219</v>
      </c>
      <c r="B2053">
        <v>58</v>
      </c>
    </row>
    <row r="2054" spans="1:2" x14ac:dyDescent="0.25">
      <c r="A2054" s="15" t="s">
        <v>8219</v>
      </c>
      <c r="B2054">
        <v>28</v>
      </c>
    </row>
    <row r="2055" spans="1:2" x14ac:dyDescent="0.25">
      <c r="A2055" s="15" t="s">
        <v>8219</v>
      </c>
      <c r="B2055">
        <v>17</v>
      </c>
    </row>
    <row r="2056" spans="1:2" x14ac:dyDescent="0.25">
      <c r="A2056" s="15" t="s">
        <v>8219</v>
      </c>
      <c r="B2056">
        <v>12</v>
      </c>
    </row>
    <row r="2057" spans="1:2" x14ac:dyDescent="0.25">
      <c r="A2057" s="15" t="s">
        <v>8219</v>
      </c>
      <c r="B2057">
        <v>40</v>
      </c>
    </row>
    <row r="2058" spans="1:2" x14ac:dyDescent="0.25">
      <c r="A2058" s="15" t="s">
        <v>8219</v>
      </c>
      <c r="B2058">
        <v>57</v>
      </c>
    </row>
    <row r="2059" spans="1:2" x14ac:dyDescent="0.25">
      <c r="A2059" s="15" t="s">
        <v>8219</v>
      </c>
      <c r="B2059">
        <v>114</v>
      </c>
    </row>
    <row r="2060" spans="1:2" x14ac:dyDescent="0.25">
      <c r="A2060" s="15" t="s">
        <v>8219</v>
      </c>
      <c r="B2060">
        <v>31</v>
      </c>
    </row>
    <row r="2061" spans="1:2" x14ac:dyDescent="0.25">
      <c r="A2061" s="15" t="s">
        <v>8219</v>
      </c>
      <c r="B2061">
        <v>3</v>
      </c>
    </row>
    <row r="2062" spans="1:2" x14ac:dyDescent="0.25">
      <c r="A2062" s="15" t="s">
        <v>8219</v>
      </c>
      <c r="B2062">
        <v>16</v>
      </c>
    </row>
    <row r="2063" spans="1:2" x14ac:dyDescent="0.25">
      <c r="A2063" s="15" t="s">
        <v>8219</v>
      </c>
      <c r="B2063">
        <v>199</v>
      </c>
    </row>
    <row r="2064" spans="1:2" x14ac:dyDescent="0.25">
      <c r="A2064" s="15" t="s">
        <v>8219</v>
      </c>
      <c r="B2064">
        <v>31</v>
      </c>
    </row>
    <row r="2065" spans="1:2" x14ac:dyDescent="0.25">
      <c r="A2065" s="15" t="s">
        <v>8219</v>
      </c>
      <c r="B2065">
        <v>30</v>
      </c>
    </row>
    <row r="2066" spans="1:2" x14ac:dyDescent="0.25">
      <c r="A2066" s="15" t="s">
        <v>8219</v>
      </c>
      <c r="B2066">
        <v>34</v>
      </c>
    </row>
    <row r="2067" spans="1:2" x14ac:dyDescent="0.25">
      <c r="A2067" s="15" t="s">
        <v>8219</v>
      </c>
      <c r="B2067">
        <v>18</v>
      </c>
    </row>
    <row r="2068" spans="1:2" x14ac:dyDescent="0.25">
      <c r="A2068" s="15" t="s">
        <v>8219</v>
      </c>
      <c r="B2068">
        <v>67</v>
      </c>
    </row>
    <row r="2069" spans="1:2" x14ac:dyDescent="0.25">
      <c r="A2069" s="15" t="s">
        <v>8219</v>
      </c>
      <c r="B2069">
        <v>66</v>
      </c>
    </row>
    <row r="2070" spans="1:2" x14ac:dyDescent="0.25">
      <c r="A2070" s="15" t="s">
        <v>8219</v>
      </c>
      <c r="B2070">
        <v>23</v>
      </c>
    </row>
    <row r="2071" spans="1:2" x14ac:dyDescent="0.25">
      <c r="A2071" s="15" t="s">
        <v>8219</v>
      </c>
      <c r="B2071">
        <v>126</v>
      </c>
    </row>
    <row r="2072" spans="1:2" x14ac:dyDescent="0.25">
      <c r="A2072" s="15" t="s">
        <v>8219</v>
      </c>
      <c r="B2072">
        <v>6</v>
      </c>
    </row>
    <row r="2073" spans="1:2" x14ac:dyDescent="0.25">
      <c r="A2073" s="15" t="s">
        <v>8219</v>
      </c>
      <c r="B2073">
        <v>25</v>
      </c>
    </row>
    <row r="2074" spans="1:2" x14ac:dyDescent="0.25">
      <c r="A2074" s="15" t="s">
        <v>8219</v>
      </c>
      <c r="B2074">
        <v>39</v>
      </c>
    </row>
    <row r="2075" spans="1:2" x14ac:dyDescent="0.25">
      <c r="A2075" s="15" t="s">
        <v>8219</v>
      </c>
      <c r="B2075">
        <v>62</v>
      </c>
    </row>
    <row r="2076" spans="1:2" x14ac:dyDescent="0.25">
      <c r="A2076" s="15" t="s">
        <v>8219</v>
      </c>
      <c r="B2076">
        <v>31</v>
      </c>
    </row>
    <row r="2077" spans="1:2" x14ac:dyDescent="0.25">
      <c r="A2077" s="15" t="s">
        <v>8219</v>
      </c>
      <c r="B2077">
        <v>274</v>
      </c>
    </row>
    <row r="2078" spans="1:2" x14ac:dyDescent="0.25">
      <c r="A2078" s="15" t="s">
        <v>8219</v>
      </c>
      <c r="B2078">
        <v>17</v>
      </c>
    </row>
    <row r="2079" spans="1:2" x14ac:dyDescent="0.25">
      <c r="A2079" s="15" t="s">
        <v>8219</v>
      </c>
      <c r="B2079">
        <v>14</v>
      </c>
    </row>
    <row r="2080" spans="1:2" x14ac:dyDescent="0.25">
      <c r="A2080" s="15" t="s">
        <v>8219</v>
      </c>
      <c r="B2080">
        <v>60</v>
      </c>
    </row>
    <row r="2081" spans="1:2" x14ac:dyDescent="0.25">
      <c r="A2081" s="15" t="s">
        <v>8219</v>
      </c>
      <c r="B2081">
        <v>33</v>
      </c>
    </row>
    <row r="2082" spans="1:2" x14ac:dyDescent="0.25">
      <c r="A2082" s="15" t="s">
        <v>8219</v>
      </c>
      <c r="B2082">
        <v>78</v>
      </c>
    </row>
    <row r="2083" spans="1:2" x14ac:dyDescent="0.25">
      <c r="A2083" s="15" t="s">
        <v>8219</v>
      </c>
      <c r="B2083">
        <v>30</v>
      </c>
    </row>
    <row r="2084" spans="1:2" x14ac:dyDescent="0.25">
      <c r="A2084" s="15" t="s">
        <v>8219</v>
      </c>
      <c r="B2084">
        <v>136</v>
      </c>
    </row>
    <row r="2085" spans="1:2" x14ac:dyDescent="0.25">
      <c r="A2085" s="15" t="s">
        <v>8219</v>
      </c>
      <c r="B2085">
        <v>40</v>
      </c>
    </row>
    <row r="2086" spans="1:2" x14ac:dyDescent="0.25">
      <c r="A2086" s="15" t="s">
        <v>8219</v>
      </c>
      <c r="B2086">
        <v>18</v>
      </c>
    </row>
    <row r="2087" spans="1:2" x14ac:dyDescent="0.25">
      <c r="A2087" s="15" t="s">
        <v>8219</v>
      </c>
      <c r="B2087">
        <v>39</v>
      </c>
    </row>
    <row r="2088" spans="1:2" x14ac:dyDescent="0.25">
      <c r="A2088" s="15" t="s">
        <v>8219</v>
      </c>
      <c r="B2088">
        <v>21</v>
      </c>
    </row>
    <row r="2089" spans="1:2" x14ac:dyDescent="0.25">
      <c r="A2089" s="15" t="s">
        <v>8219</v>
      </c>
      <c r="B2089">
        <v>30</v>
      </c>
    </row>
    <row r="2090" spans="1:2" x14ac:dyDescent="0.25">
      <c r="A2090" s="15" t="s">
        <v>8219</v>
      </c>
      <c r="B2090">
        <v>27</v>
      </c>
    </row>
    <row r="2091" spans="1:2" x14ac:dyDescent="0.25">
      <c r="A2091" s="15" t="s">
        <v>8219</v>
      </c>
      <c r="B2091">
        <v>35</v>
      </c>
    </row>
    <row r="2092" spans="1:2" x14ac:dyDescent="0.25">
      <c r="A2092" s="15" t="s">
        <v>8219</v>
      </c>
      <c r="B2092">
        <v>13</v>
      </c>
    </row>
    <row r="2093" spans="1:2" x14ac:dyDescent="0.25">
      <c r="A2093" s="15" t="s">
        <v>8219</v>
      </c>
      <c r="B2093">
        <v>23</v>
      </c>
    </row>
    <row r="2094" spans="1:2" x14ac:dyDescent="0.25">
      <c r="A2094" s="15" t="s">
        <v>8219</v>
      </c>
      <c r="B2094">
        <v>39</v>
      </c>
    </row>
    <row r="2095" spans="1:2" x14ac:dyDescent="0.25">
      <c r="A2095" s="15" t="s">
        <v>8219</v>
      </c>
      <c r="B2095">
        <v>35</v>
      </c>
    </row>
    <row r="2096" spans="1:2" x14ac:dyDescent="0.25">
      <c r="A2096" s="15" t="s">
        <v>8219</v>
      </c>
      <c r="B2096">
        <v>27</v>
      </c>
    </row>
    <row r="2097" spans="1:2" x14ac:dyDescent="0.25">
      <c r="A2097" s="15" t="s">
        <v>8219</v>
      </c>
      <c r="B2097">
        <v>21</v>
      </c>
    </row>
    <row r="2098" spans="1:2" x14ac:dyDescent="0.25">
      <c r="A2098" s="15" t="s">
        <v>8219</v>
      </c>
      <c r="B2098">
        <v>104</v>
      </c>
    </row>
    <row r="2099" spans="1:2" x14ac:dyDescent="0.25">
      <c r="A2099" s="15" t="s">
        <v>8219</v>
      </c>
      <c r="B2099">
        <v>19</v>
      </c>
    </row>
    <row r="2100" spans="1:2" x14ac:dyDescent="0.25">
      <c r="A2100" s="15" t="s">
        <v>8219</v>
      </c>
      <c r="B2100">
        <v>97</v>
      </c>
    </row>
    <row r="2101" spans="1:2" x14ac:dyDescent="0.25">
      <c r="A2101" s="15" t="s">
        <v>8219</v>
      </c>
      <c r="B2101">
        <v>27</v>
      </c>
    </row>
    <row r="2102" spans="1:2" x14ac:dyDescent="0.25">
      <c r="A2102" s="15" t="s">
        <v>8219</v>
      </c>
      <c r="B2102">
        <v>24</v>
      </c>
    </row>
    <row r="2103" spans="1:2" x14ac:dyDescent="0.25">
      <c r="A2103" s="15" t="s">
        <v>8219</v>
      </c>
      <c r="B2103">
        <v>13</v>
      </c>
    </row>
    <row r="2104" spans="1:2" x14ac:dyDescent="0.25">
      <c r="A2104" s="15" t="s">
        <v>8219</v>
      </c>
      <c r="B2104">
        <v>46</v>
      </c>
    </row>
    <row r="2105" spans="1:2" x14ac:dyDescent="0.25">
      <c r="A2105" s="15" t="s">
        <v>8219</v>
      </c>
      <c r="B2105">
        <v>4</v>
      </c>
    </row>
    <row r="2106" spans="1:2" x14ac:dyDescent="0.25">
      <c r="A2106" s="15" t="s">
        <v>8219</v>
      </c>
      <c r="B2106">
        <v>40</v>
      </c>
    </row>
    <row r="2107" spans="1:2" x14ac:dyDescent="0.25">
      <c r="A2107" s="15" t="s">
        <v>8219</v>
      </c>
      <c r="B2107">
        <v>44</v>
      </c>
    </row>
    <row r="2108" spans="1:2" x14ac:dyDescent="0.25">
      <c r="A2108" s="15" t="s">
        <v>8219</v>
      </c>
      <c r="B2108">
        <v>35</v>
      </c>
    </row>
    <row r="2109" spans="1:2" x14ac:dyDescent="0.25">
      <c r="A2109" s="15" t="s">
        <v>8219</v>
      </c>
      <c r="B2109">
        <v>63</v>
      </c>
    </row>
    <row r="2110" spans="1:2" x14ac:dyDescent="0.25">
      <c r="A2110" s="15" t="s">
        <v>8219</v>
      </c>
      <c r="B2110">
        <v>89</v>
      </c>
    </row>
    <row r="2111" spans="1:2" x14ac:dyDescent="0.25">
      <c r="A2111" s="15" t="s">
        <v>8219</v>
      </c>
      <c r="B2111">
        <v>15</v>
      </c>
    </row>
    <row r="2112" spans="1:2" x14ac:dyDescent="0.25">
      <c r="A2112" s="15" t="s">
        <v>8219</v>
      </c>
      <c r="B2112">
        <v>46</v>
      </c>
    </row>
    <row r="2113" spans="1:2" x14ac:dyDescent="0.25">
      <c r="A2113" s="15" t="s">
        <v>8219</v>
      </c>
      <c r="B2113">
        <v>33</v>
      </c>
    </row>
    <row r="2114" spans="1:2" x14ac:dyDescent="0.25">
      <c r="A2114" s="15" t="s">
        <v>8219</v>
      </c>
      <c r="B2114">
        <v>52</v>
      </c>
    </row>
    <row r="2115" spans="1:2" x14ac:dyDescent="0.25">
      <c r="A2115" s="15" t="s">
        <v>8219</v>
      </c>
      <c r="B2115">
        <v>7</v>
      </c>
    </row>
    <row r="2116" spans="1:2" x14ac:dyDescent="0.25">
      <c r="A2116" s="15" t="s">
        <v>8219</v>
      </c>
      <c r="B2116">
        <v>28</v>
      </c>
    </row>
    <row r="2117" spans="1:2" x14ac:dyDescent="0.25">
      <c r="A2117" s="15" t="s">
        <v>8219</v>
      </c>
      <c r="B2117">
        <v>11</v>
      </c>
    </row>
    <row r="2118" spans="1:2" x14ac:dyDescent="0.25">
      <c r="A2118" s="15" t="s">
        <v>8219</v>
      </c>
      <c r="B2118">
        <v>15</v>
      </c>
    </row>
    <row r="2119" spans="1:2" x14ac:dyDescent="0.25">
      <c r="A2119" s="15" t="s">
        <v>8219</v>
      </c>
      <c r="B2119">
        <v>30</v>
      </c>
    </row>
    <row r="2120" spans="1:2" x14ac:dyDescent="0.25">
      <c r="A2120" s="15" t="s">
        <v>8219</v>
      </c>
      <c r="B2120">
        <v>27</v>
      </c>
    </row>
    <row r="2121" spans="1:2" x14ac:dyDescent="0.25">
      <c r="A2121" s="15" t="s">
        <v>8219</v>
      </c>
      <c r="B2121">
        <v>28</v>
      </c>
    </row>
    <row r="2122" spans="1:2" x14ac:dyDescent="0.25">
      <c r="A2122" s="15" t="s">
        <v>8219</v>
      </c>
      <c r="B2122">
        <v>17</v>
      </c>
    </row>
    <row r="2123" spans="1:2" x14ac:dyDescent="0.25">
      <c r="A2123" s="15" t="s">
        <v>8219</v>
      </c>
      <c r="B2123">
        <v>50</v>
      </c>
    </row>
    <row r="2124" spans="1:2" x14ac:dyDescent="0.25">
      <c r="A2124" s="15" t="s">
        <v>8219</v>
      </c>
      <c r="B2124">
        <v>26</v>
      </c>
    </row>
    <row r="2125" spans="1:2" x14ac:dyDescent="0.25">
      <c r="A2125" s="15" t="s">
        <v>8219</v>
      </c>
      <c r="B2125">
        <v>88</v>
      </c>
    </row>
    <row r="2126" spans="1:2" x14ac:dyDescent="0.25">
      <c r="A2126" s="15" t="s">
        <v>8219</v>
      </c>
      <c r="B2126">
        <v>91</v>
      </c>
    </row>
    <row r="2127" spans="1:2" x14ac:dyDescent="0.25">
      <c r="A2127" s="15" t="s">
        <v>8219</v>
      </c>
      <c r="B2127">
        <v>3</v>
      </c>
    </row>
    <row r="2128" spans="1:2" x14ac:dyDescent="0.25">
      <c r="A2128" s="15" t="s">
        <v>8219</v>
      </c>
      <c r="B2128">
        <v>28</v>
      </c>
    </row>
    <row r="2129" spans="1:2" x14ac:dyDescent="0.25">
      <c r="A2129" s="15" t="s">
        <v>8219</v>
      </c>
      <c r="B2129">
        <v>77</v>
      </c>
    </row>
    <row r="2130" spans="1:2" x14ac:dyDescent="0.25">
      <c r="A2130" s="15" t="s">
        <v>8219</v>
      </c>
      <c r="B2130">
        <v>27</v>
      </c>
    </row>
    <row r="2131" spans="1:2" x14ac:dyDescent="0.25">
      <c r="A2131" s="15" t="s">
        <v>8219</v>
      </c>
      <c r="B2131">
        <v>107</v>
      </c>
    </row>
    <row r="2132" spans="1:2" x14ac:dyDescent="0.25">
      <c r="A2132" s="15" t="s">
        <v>8219</v>
      </c>
      <c r="B2132">
        <v>96</v>
      </c>
    </row>
    <row r="2133" spans="1:2" x14ac:dyDescent="0.25">
      <c r="A2133" s="15" t="s">
        <v>8219</v>
      </c>
      <c r="B2133">
        <v>56</v>
      </c>
    </row>
    <row r="2134" spans="1:2" x14ac:dyDescent="0.25">
      <c r="A2134" s="15" t="s">
        <v>8219</v>
      </c>
      <c r="B2134">
        <v>58</v>
      </c>
    </row>
    <row r="2135" spans="1:2" x14ac:dyDescent="0.25">
      <c r="A2135" s="15" t="s">
        <v>8219</v>
      </c>
      <c r="B2135">
        <v>15</v>
      </c>
    </row>
    <row r="2136" spans="1:2" x14ac:dyDescent="0.25">
      <c r="A2136" s="15" t="s">
        <v>8219</v>
      </c>
      <c r="B2136">
        <v>20</v>
      </c>
    </row>
    <row r="2137" spans="1:2" x14ac:dyDescent="0.25">
      <c r="A2137" s="15" t="s">
        <v>8219</v>
      </c>
      <c r="B2137">
        <v>38</v>
      </c>
    </row>
    <row r="2138" spans="1:2" x14ac:dyDescent="0.25">
      <c r="A2138" s="15" t="s">
        <v>8219</v>
      </c>
      <c r="B2138">
        <v>33</v>
      </c>
    </row>
    <row r="2139" spans="1:2" x14ac:dyDescent="0.25">
      <c r="A2139" s="15" t="s">
        <v>8219</v>
      </c>
      <c r="B2139">
        <v>57</v>
      </c>
    </row>
    <row r="2140" spans="1:2" x14ac:dyDescent="0.25">
      <c r="A2140" s="15" t="s">
        <v>8219</v>
      </c>
      <c r="B2140">
        <v>25</v>
      </c>
    </row>
    <row r="2141" spans="1:2" x14ac:dyDescent="0.25">
      <c r="A2141" s="15" t="s">
        <v>8219</v>
      </c>
      <c r="B2141">
        <v>14</v>
      </c>
    </row>
    <row r="2142" spans="1:2" x14ac:dyDescent="0.25">
      <c r="A2142" s="15" t="s">
        <v>8219</v>
      </c>
      <c r="B2142">
        <v>94</v>
      </c>
    </row>
    <row r="2143" spans="1:2" x14ac:dyDescent="0.25">
      <c r="A2143" s="15" t="s">
        <v>8219</v>
      </c>
      <c r="B2143">
        <v>59</v>
      </c>
    </row>
    <row r="2144" spans="1:2" x14ac:dyDescent="0.25">
      <c r="A2144" s="15" t="s">
        <v>8219</v>
      </c>
      <c r="B2144">
        <v>36</v>
      </c>
    </row>
    <row r="2145" spans="1:2" x14ac:dyDescent="0.25">
      <c r="A2145" s="15" t="s">
        <v>8219</v>
      </c>
      <c r="B2145">
        <v>115</v>
      </c>
    </row>
    <row r="2146" spans="1:2" x14ac:dyDescent="0.25">
      <c r="A2146" s="15" t="s">
        <v>8219</v>
      </c>
      <c r="B2146">
        <v>30</v>
      </c>
    </row>
    <row r="2147" spans="1:2" x14ac:dyDescent="0.25">
      <c r="A2147" s="15" t="s">
        <v>8219</v>
      </c>
      <c r="B2147">
        <v>52</v>
      </c>
    </row>
    <row r="2148" spans="1:2" x14ac:dyDescent="0.25">
      <c r="A2148" s="15" t="s">
        <v>8219</v>
      </c>
      <c r="B2148">
        <v>27</v>
      </c>
    </row>
    <row r="2149" spans="1:2" x14ac:dyDescent="0.25">
      <c r="A2149" s="15" t="s">
        <v>8219</v>
      </c>
      <c r="B2149">
        <v>24</v>
      </c>
    </row>
    <row r="2150" spans="1:2" x14ac:dyDescent="0.25">
      <c r="A2150" s="15" t="s">
        <v>8219</v>
      </c>
      <c r="B2150">
        <v>10</v>
      </c>
    </row>
    <row r="2151" spans="1:2" x14ac:dyDescent="0.25">
      <c r="A2151" s="15" t="s">
        <v>8219</v>
      </c>
      <c r="B2151">
        <v>30</v>
      </c>
    </row>
    <row r="2152" spans="1:2" x14ac:dyDescent="0.25">
      <c r="A2152" s="15" t="s">
        <v>8219</v>
      </c>
      <c r="B2152">
        <v>71</v>
      </c>
    </row>
    <row r="2153" spans="1:2" x14ac:dyDescent="0.25">
      <c r="A2153" s="15" t="s">
        <v>8219</v>
      </c>
      <c r="B2153">
        <v>10</v>
      </c>
    </row>
    <row r="2154" spans="1:2" x14ac:dyDescent="0.25">
      <c r="A2154" s="15" t="s">
        <v>8219</v>
      </c>
      <c r="B2154">
        <v>24</v>
      </c>
    </row>
    <row r="2155" spans="1:2" x14ac:dyDescent="0.25">
      <c r="A2155" s="15" t="s">
        <v>8219</v>
      </c>
      <c r="B2155">
        <v>38</v>
      </c>
    </row>
    <row r="2156" spans="1:2" x14ac:dyDescent="0.25">
      <c r="A2156" s="15" t="s">
        <v>8219</v>
      </c>
      <c r="B2156">
        <v>26</v>
      </c>
    </row>
    <row r="2157" spans="1:2" x14ac:dyDescent="0.25">
      <c r="A2157" s="15" t="s">
        <v>8219</v>
      </c>
      <c r="B2157">
        <v>19</v>
      </c>
    </row>
    <row r="2158" spans="1:2" x14ac:dyDescent="0.25">
      <c r="A2158" s="15" t="s">
        <v>8219</v>
      </c>
      <c r="B2158">
        <v>11</v>
      </c>
    </row>
    <row r="2159" spans="1:2" x14ac:dyDescent="0.25">
      <c r="A2159" s="15" t="s">
        <v>8219</v>
      </c>
      <c r="B2159">
        <v>27</v>
      </c>
    </row>
    <row r="2160" spans="1:2" x14ac:dyDescent="0.25">
      <c r="A2160" s="15" t="s">
        <v>8219</v>
      </c>
      <c r="B2160">
        <v>34</v>
      </c>
    </row>
    <row r="2161" spans="1:2" x14ac:dyDescent="0.25">
      <c r="A2161" s="15" t="s">
        <v>8219</v>
      </c>
      <c r="B2161">
        <v>20</v>
      </c>
    </row>
    <row r="2162" spans="1:2" x14ac:dyDescent="0.25">
      <c r="A2162" s="15" t="s">
        <v>8219</v>
      </c>
      <c r="B2162">
        <v>37</v>
      </c>
    </row>
    <row r="2163" spans="1:2" x14ac:dyDescent="0.25">
      <c r="A2163" s="15" t="s">
        <v>8219</v>
      </c>
      <c r="B2163">
        <v>20</v>
      </c>
    </row>
    <row r="2164" spans="1:2" x14ac:dyDescent="0.25">
      <c r="A2164" s="15" t="s">
        <v>8219</v>
      </c>
      <c r="B2164">
        <v>10</v>
      </c>
    </row>
    <row r="2165" spans="1:2" x14ac:dyDescent="0.25">
      <c r="A2165" s="15" t="s">
        <v>8219</v>
      </c>
      <c r="B2165">
        <v>26</v>
      </c>
    </row>
    <row r="2166" spans="1:2" x14ac:dyDescent="0.25">
      <c r="A2166" s="15" t="s">
        <v>8219</v>
      </c>
      <c r="B2166">
        <v>20</v>
      </c>
    </row>
    <row r="2167" spans="1:2" x14ac:dyDescent="0.25">
      <c r="A2167" s="15" t="s">
        <v>8219</v>
      </c>
      <c r="B2167">
        <v>46</v>
      </c>
    </row>
    <row r="2168" spans="1:2" x14ac:dyDescent="0.25">
      <c r="A2168" s="15" t="s">
        <v>8219</v>
      </c>
      <c r="B2168">
        <v>76</v>
      </c>
    </row>
    <row r="2169" spans="1:2" x14ac:dyDescent="0.25">
      <c r="A2169" s="15" t="s">
        <v>8219</v>
      </c>
      <c r="B2169">
        <v>41</v>
      </c>
    </row>
    <row r="2170" spans="1:2" x14ac:dyDescent="0.25">
      <c r="A2170" s="15" t="s">
        <v>8219</v>
      </c>
      <c r="B2170">
        <v>7</v>
      </c>
    </row>
    <row r="2171" spans="1:2" x14ac:dyDescent="0.25">
      <c r="A2171" s="15" t="s">
        <v>8219</v>
      </c>
      <c r="B2171">
        <v>49</v>
      </c>
    </row>
    <row r="2172" spans="1:2" x14ac:dyDescent="0.25">
      <c r="A2172" s="15" t="s">
        <v>8219</v>
      </c>
      <c r="B2172">
        <v>26</v>
      </c>
    </row>
    <row r="2173" spans="1:2" x14ac:dyDescent="0.25">
      <c r="A2173" s="15" t="s">
        <v>8219</v>
      </c>
      <c r="B2173">
        <v>65</v>
      </c>
    </row>
    <row r="2174" spans="1:2" x14ac:dyDescent="0.25">
      <c r="A2174" s="15" t="s">
        <v>8219</v>
      </c>
      <c r="B2174">
        <v>28</v>
      </c>
    </row>
    <row r="2175" spans="1:2" x14ac:dyDescent="0.25">
      <c r="A2175" s="15" t="s">
        <v>8219</v>
      </c>
      <c r="B2175">
        <v>8</v>
      </c>
    </row>
    <row r="2176" spans="1:2" x14ac:dyDescent="0.25">
      <c r="A2176" s="15" t="s">
        <v>8219</v>
      </c>
      <c r="B2176">
        <v>3</v>
      </c>
    </row>
    <row r="2177" spans="1:2" x14ac:dyDescent="0.25">
      <c r="A2177" s="15" t="s">
        <v>8219</v>
      </c>
      <c r="B2177">
        <v>9</v>
      </c>
    </row>
    <row r="2178" spans="1:2" x14ac:dyDescent="0.25">
      <c r="A2178" s="15" t="s">
        <v>8219</v>
      </c>
      <c r="B2178">
        <v>9</v>
      </c>
    </row>
    <row r="2179" spans="1:2" x14ac:dyDescent="0.25">
      <c r="A2179" s="15" t="s">
        <v>8219</v>
      </c>
      <c r="B2179">
        <v>20</v>
      </c>
    </row>
    <row r="2180" spans="1:2" x14ac:dyDescent="0.25">
      <c r="A2180" s="15" t="s">
        <v>8219</v>
      </c>
      <c r="B2180">
        <v>57</v>
      </c>
    </row>
    <row r="2181" spans="1:2" x14ac:dyDescent="0.25">
      <c r="A2181" s="15" t="s">
        <v>8219</v>
      </c>
      <c r="B2181">
        <v>8</v>
      </c>
    </row>
    <row r="2182" spans="1:2" x14ac:dyDescent="0.25">
      <c r="A2182" s="15" t="s">
        <v>8219</v>
      </c>
      <c r="B2182">
        <v>14</v>
      </c>
    </row>
    <row r="2183" spans="1:2" x14ac:dyDescent="0.25">
      <c r="A2183" s="15" t="s">
        <v>8219</v>
      </c>
      <c r="B2183">
        <v>17</v>
      </c>
    </row>
    <row r="2184" spans="1:2" x14ac:dyDescent="0.25">
      <c r="A2184" s="15" t="s">
        <v>8219</v>
      </c>
      <c r="B2184">
        <v>100</v>
      </c>
    </row>
    <row r="2185" spans="1:2" x14ac:dyDescent="0.25">
      <c r="A2185" s="15" t="s">
        <v>8219</v>
      </c>
      <c r="B2185">
        <v>32</v>
      </c>
    </row>
    <row r="2186" spans="1:2" x14ac:dyDescent="0.25">
      <c r="A2186" s="15" t="s">
        <v>8219</v>
      </c>
      <c r="B2186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Thomas</cp:lastModifiedBy>
  <dcterms:created xsi:type="dcterms:W3CDTF">2017-04-20T15:17:24Z</dcterms:created>
  <dcterms:modified xsi:type="dcterms:W3CDTF">2021-03-19T18:43:55Z</dcterms:modified>
</cp:coreProperties>
</file>