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temp\Eigenentwicklungen\GitHub\uTTA\010_Hardware\050_STM32F303_Documents\"/>
    </mc:Choice>
  </mc:AlternateContent>
  <xr:revisionPtr revIDLastSave="0" documentId="13_ncr:1_{B7003DE4-BFE9-4295-B059-4F8BDDE0834B}" xr6:coauthVersionLast="47" xr6:coauthVersionMax="47" xr10:uidLastSave="{00000000-0000-0000-0000-000000000000}"/>
  <bookViews>
    <workbookView xWindow="1560" yWindow="1560" windowWidth="38700" windowHeight="15285" activeTab="1" xr2:uid="{76BA8B3E-CD18-4786-8207-DCA62BB0641F}"/>
  </bookViews>
  <sheets>
    <sheet name="IO-Table" sheetId="1" r:id="rId1"/>
    <sheet name="Signals" sheetId="2" r:id="rId2"/>
    <sheet name="Morpho" sheetId="3" r:id="rId3"/>
  </sheets>
  <definedNames>
    <definedName name="_xlnm._FilterDatabase" localSheetId="1" hidden="1">Signals!$A$5:$C$49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Morpho!$T$13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" l="1"/>
  <c r="C54" i="2"/>
  <c r="B53" i="2"/>
  <c r="C53" i="2"/>
  <c r="C50" i="2"/>
  <c r="C51" i="2"/>
  <c r="C52" i="2"/>
  <c r="B50" i="2"/>
  <c r="B51" i="2"/>
  <c r="B52" i="2"/>
  <c r="B14" i="2"/>
  <c r="C14" i="2"/>
  <c r="B44" i="2"/>
  <c r="C44" i="2"/>
  <c r="B45" i="2"/>
  <c r="C45" i="2"/>
  <c r="B46" i="2"/>
  <c r="C46" i="2"/>
  <c r="B47" i="2"/>
  <c r="C47" i="2"/>
  <c r="B48" i="2"/>
  <c r="C48" i="2"/>
  <c r="B49" i="2"/>
  <c r="C49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6" i="2"/>
  <c r="B41" i="2"/>
  <c r="B42" i="2"/>
  <c r="B43" i="2"/>
  <c r="L429" i="1"/>
  <c r="B40" i="2"/>
  <c r="B38" i="2"/>
  <c r="B39" i="2"/>
  <c r="B37" i="2"/>
  <c r="B3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6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3" i="1"/>
  <c r="N19" i="3" l="1"/>
  <c r="N18" i="3"/>
  <c r="N17" i="3"/>
  <c r="N7" i="3"/>
  <c r="A7" i="3"/>
  <c r="I11" i="3"/>
  <c r="F6" i="3"/>
  <c r="I22" i="3"/>
  <c r="A24" i="3"/>
  <c r="A9" i="3"/>
  <c r="F7" i="3"/>
  <c r="N8" i="3"/>
  <c r="A23" i="3"/>
  <c r="I6" i="3"/>
  <c r="N21" i="3"/>
  <c r="A22" i="3"/>
  <c r="I24" i="3"/>
  <c r="N20" i="3"/>
  <c r="A21" i="3"/>
  <c r="F24" i="3"/>
  <c r="I23" i="3"/>
  <c r="A20" i="3"/>
  <c r="F23" i="3"/>
  <c r="A19" i="3"/>
  <c r="F21" i="3"/>
  <c r="I21" i="3"/>
  <c r="A18" i="3"/>
  <c r="F20" i="3"/>
  <c r="I20" i="3"/>
  <c r="N16" i="3"/>
  <c r="A17" i="3"/>
  <c r="F19" i="3"/>
  <c r="I19" i="3"/>
  <c r="N13" i="3"/>
  <c r="A13" i="3"/>
  <c r="F18" i="3"/>
  <c r="I16" i="3"/>
  <c r="N12" i="3"/>
  <c r="A12" i="3"/>
  <c r="F17" i="3"/>
  <c r="I14" i="3"/>
  <c r="N11" i="3"/>
  <c r="A11" i="3"/>
  <c r="F16" i="3"/>
  <c r="I13" i="3"/>
  <c r="N9" i="3"/>
  <c r="N10" i="3"/>
  <c r="A6" i="3"/>
  <c r="A10" i="3"/>
  <c r="F12" i="3"/>
  <c r="I12" i="3"/>
  <c r="F14" i="3"/>
  <c r="I9" i="3"/>
  <c r="F13" i="3"/>
  <c r="N15" i="3"/>
  <c r="I7" i="3"/>
  <c r="N14" i="3"/>
  <c r="I10" i="3"/>
  <c r="A15" i="3"/>
  <c r="F22" i="3"/>
  <c r="F10" i="3"/>
  <c r="I17" i="3"/>
  <c r="N24" i="3"/>
  <c r="A8" i="3"/>
  <c r="F15" i="3"/>
  <c r="I8" i="3"/>
  <c r="A16" i="3"/>
  <c r="F11" i="3"/>
  <c r="I18" i="3"/>
  <c r="N6" i="3"/>
  <c r="A14" i="3"/>
  <c r="F9" i="3"/>
  <c r="N23" i="3"/>
  <c r="F8" i="3"/>
  <c r="I15" i="3"/>
  <c r="N22" i="3"/>
</calcChain>
</file>

<file path=xl/sharedStrings.xml><?xml version="1.0" encoding="utf-8"?>
<sst xmlns="http://schemas.openxmlformats.org/spreadsheetml/2006/main" count="3793" uniqueCount="569">
  <si>
    <t>Notes</t>
  </si>
  <si>
    <t>LQFP64</t>
  </si>
  <si>
    <t>LQFP100</t>
  </si>
  <si>
    <t>UFBGA100</t>
  </si>
  <si>
    <t>WLCSP100</t>
  </si>
  <si>
    <t>LQFP144</t>
  </si>
  <si>
    <t>-</t>
  </si>
  <si>
    <t>I/O</t>
  </si>
  <si>
    <t>B2</t>
  </si>
  <si>
    <t>FT</t>
  </si>
  <si>
    <t>C8</t>
  </si>
  <si>
    <t>C2</t>
  </si>
  <si>
    <t>D2</t>
  </si>
  <si>
    <t>E2</t>
  </si>
  <si>
    <t>D8</t>
  </si>
  <si>
    <t>VBAT</t>
  </si>
  <si>
    <t>S</t>
  </si>
  <si>
    <t>C1</t>
  </si>
  <si>
    <t>C9</t>
  </si>
  <si>
    <t>PC13(2)</t>
  </si>
  <si>
    <t>TC</t>
  </si>
  <si>
    <t>TIM1_CH1N</t>
  </si>
  <si>
    <t>RTC_OUT</t>
  </si>
  <si>
    <t>D1</t>
  </si>
  <si>
    <t>C10</t>
  </si>
  <si>
    <t>OSC32_IN</t>
  </si>
  <si>
    <t>EVENTOUT</t>
  </si>
  <si>
    <t>E1</t>
  </si>
  <si>
    <t>D9</t>
  </si>
  <si>
    <t>OSC32_OUT</t>
  </si>
  <si>
    <t>TTa</t>
  </si>
  <si>
    <t>Pin Name</t>
  </si>
  <si>
    <t>Pin Type</t>
  </si>
  <si>
    <t>I/O Structure</t>
  </si>
  <si>
    <t>Alternate Function</t>
  </si>
  <si>
    <t>TIM3_CH1</t>
  </si>
  <si>
    <t>PC14 - OSC32_IN</t>
  </si>
  <si>
    <t>PC15 - OSC32_OUT(2)</t>
  </si>
  <si>
    <t>VSS</t>
  </si>
  <si>
    <t>VDD</t>
  </si>
  <si>
    <t>FTf</t>
  </si>
  <si>
    <t>F2</t>
  </si>
  <si>
    <t>D10</t>
  </si>
  <si>
    <t>E10</t>
  </si>
  <si>
    <t>F1</t>
  </si>
  <si>
    <t>F10</t>
  </si>
  <si>
    <t>PF0-OSC_IN</t>
  </si>
  <si>
    <t>I</t>
  </si>
  <si>
    <t>TIM1_CH3N</t>
  </si>
  <si>
    <t>OSC_IN</t>
  </si>
  <si>
    <t>G1</t>
  </si>
  <si>
    <t>F9</t>
  </si>
  <si>
    <t>OSC_OUT</t>
  </si>
  <si>
    <t>O</t>
  </si>
  <si>
    <t>SPI2_SCK/I2S2_CK</t>
  </si>
  <si>
    <t>H2</t>
  </si>
  <si>
    <t>E9</t>
  </si>
  <si>
    <t>NRST</t>
  </si>
  <si>
    <t>I-O</t>
  </si>
  <si>
    <t>RST</t>
  </si>
  <si>
    <t>H1</t>
  </si>
  <si>
    <t>G10</t>
  </si>
  <si>
    <t>PC0</t>
  </si>
  <si>
    <t>TIM1_CH1</t>
  </si>
  <si>
    <t>COMP7_INM</t>
  </si>
  <si>
    <t>J2</t>
  </si>
  <si>
    <t>G9</t>
  </si>
  <si>
    <t>PC1</t>
  </si>
  <si>
    <t>TIM1_CH2</t>
  </si>
  <si>
    <t>COMP7_INP</t>
  </si>
  <si>
    <t>J3</t>
  </si>
  <si>
    <t>G8</t>
  </si>
  <si>
    <t>PC2</t>
  </si>
  <si>
    <t>COMP7_OUT</t>
  </si>
  <si>
    <t>ADC12_IN8</t>
  </si>
  <si>
    <t>PF1 - OSC_OUT</t>
  </si>
  <si>
    <t>Device reset input/internal reset output (active low)</t>
  </si>
  <si>
    <t>K2</t>
  </si>
  <si>
    <t>H10</t>
  </si>
  <si>
    <t>PC3</t>
  </si>
  <si>
    <t>TIM1_BKIN2</t>
  </si>
  <si>
    <t>ADC12_IN9</t>
  </si>
  <si>
    <t>K1</t>
  </si>
  <si>
    <t>H8</t>
  </si>
  <si>
    <t>VSSA</t>
  </si>
  <si>
    <t>L1</t>
  </si>
  <si>
    <t>J10</t>
  </si>
  <si>
    <t>VDDA</t>
  </si>
  <si>
    <t>L2</t>
  </si>
  <si>
    <t>H9</t>
  </si>
  <si>
    <t>PA0</t>
  </si>
  <si>
    <t>WKUP1</t>
  </si>
  <si>
    <t>M2</t>
  </si>
  <si>
    <t>J9</t>
  </si>
  <si>
    <t>PA1</t>
  </si>
  <si>
    <t>OPAMP3_VINP</t>
  </si>
  <si>
    <t>K3</t>
  </si>
  <si>
    <t>F7</t>
  </si>
  <si>
    <t>PA2</t>
  </si>
  <si>
    <t>OPAMP1_VOUT</t>
  </si>
  <si>
    <t>L3</t>
  </si>
  <si>
    <t>G7</t>
  </si>
  <si>
    <t>PA3</t>
  </si>
  <si>
    <t>OPAMP1_VINM</t>
  </si>
  <si>
    <t>D3</t>
  </si>
  <si>
    <t>K10</t>
  </si>
  <si>
    <t>H3</t>
  </si>
  <si>
    <t>K8</t>
  </si>
  <si>
    <t>M3</t>
  </si>
  <si>
    <t>J7</t>
  </si>
  <si>
    <t>PA4</t>
  </si>
  <si>
    <t>OPAMP4_VINP</t>
  </si>
  <si>
    <t>K9,K10</t>
  </si>
  <si>
    <t>K4</t>
  </si>
  <si>
    <t>H7</t>
  </si>
  <si>
    <t>PA5</t>
  </si>
  <si>
    <t>L4</t>
  </si>
  <si>
    <t>H6</t>
  </si>
  <si>
    <t>PA6</t>
  </si>
  <si>
    <t>OPAMP2_VOUT</t>
  </si>
  <si>
    <t>M4</t>
  </si>
  <si>
    <t>K7</t>
  </si>
  <si>
    <t>PA7</t>
  </si>
  <si>
    <t>OPAMP2_VINP</t>
  </si>
  <si>
    <t>K5</t>
  </si>
  <si>
    <t>G6</t>
  </si>
  <si>
    <t>PC4</t>
  </si>
  <si>
    <t>USART1_TX</t>
  </si>
  <si>
    <t>ADC2_IN5(3)</t>
  </si>
  <si>
    <t>L5</t>
  </si>
  <si>
    <t>F6</t>
  </si>
  <si>
    <t>PC5</t>
  </si>
  <si>
    <t>USART1_RX</t>
  </si>
  <si>
    <t>OPAMP2_VINM</t>
  </si>
  <si>
    <t>M5</t>
  </si>
  <si>
    <t>J6</t>
  </si>
  <si>
    <t>PB0</t>
  </si>
  <si>
    <t>M6</t>
  </si>
  <si>
    <t>K6</t>
  </si>
  <si>
    <t>PB1</t>
  </si>
  <si>
    <t>OPAMP3_VOUT</t>
  </si>
  <si>
    <t>L6</t>
  </si>
  <si>
    <t>PB2</t>
  </si>
  <si>
    <t>OPAMP3_VINM</t>
  </si>
  <si>
    <t>COMP4_INM</t>
  </si>
  <si>
    <t>L10</t>
  </si>
  <si>
    <t>PB10</t>
  </si>
  <si>
    <t>OPAMP4_VINM</t>
  </si>
  <si>
    <t>L11</t>
  </si>
  <si>
    <t>PB11</t>
  </si>
  <si>
    <t>F12</t>
  </si>
  <si>
    <t>G12</t>
  </si>
  <si>
    <t>J5</t>
  </si>
  <si>
    <t>L12</t>
  </si>
  <si>
    <t>J4</t>
  </si>
  <si>
    <t>PB12</t>
  </si>
  <si>
    <t>OPAMP4_VOUT</t>
  </si>
  <si>
    <t>K12</t>
  </si>
  <si>
    <t>PB13</t>
  </si>
  <si>
    <t>K11</t>
  </si>
  <si>
    <t>PB14</t>
  </si>
  <si>
    <t>H4</t>
  </si>
  <si>
    <t>PB15</t>
  </si>
  <si>
    <t>COMP6_INM</t>
  </si>
  <si>
    <t>K1,J1,K2</t>
  </si>
  <si>
    <t>E12</t>
  </si>
  <si>
    <t>F4</t>
  </si>
  <si>
    <t>PC6</t>
  </si>
  <si>
    <t>COMP6_OUT</t>
  </si>
  <si>
    <t>E11</t>
  </si>
  <si>
    <t>PC7</t>
  </si>
  <si>
    <t>COMP5_OUT</t>
  </si>
  <si>
    <t>PC8</t>
  </si>
  <si>
    <t>COMP3_OUT</t>
  </si>
  <si>
    <t>D12</t>
  </si>
  <si>
    <t>F3</t>
  </si>
  <si>
    <t>PC9</t>
  </si>
  <si>
    <t>TIM8_BKIN2</t>
  </si>
  <si>
    <t>D11</t>
  </si>
  <si>
    <t>F5</t>
  </si>
  <si>
    <t>PA8</t>
  </si>
  <si>
    <t>E5</t>
  </si>
  <si>
    <t>PA9</t>
  </si>
  <si>
    <t>C12</t>
  </si>
  <si>
    <t>PA10</t>
  </si>
  <si>
    <t>B12</t>
  </si>
  <si>
    <t>PA11</t>
  </si>
  <si>
    <t>USB_DM</t>
  </si>
  <si>
    <t>A12</t>
  </si>
  <si>
    <t>PA12</t>
  </si>
  <si>
    <t>USB_DP</t>
  </si>
  <si>
    <t>A11</t>
  </si>
  <si>
    <t>E3</t>
  </si>
  <si>
    <t>PA13</t>
  </si>
  <si>
    <t>F11</t>
  </si>
  <si>
    <t>G11</t>
  </si>
  <si>
    <t>A10</t>
  </si>
  <si>
    <t>PA14</t>
  </si>
  <si>
    <t>A9</t>
  </si>
  <si>
    <t>PA15</t>
  </si>
  <si>
    <t>B11</t>
  </si>
  <si>
    <t>E4</t>
  </si>
  <si>
    <t>PC10</t>
  </si>
  <si>
    <t>USART3_TX</t>
  </si>
  <si>
    <t>PC11</t>
  </si>
  <si>
    <t>USART3_RX</t>
  </si>
  <si>
    <t>A1,A2,B1</t>
  </si>
  <si>
    <t>B10</t>
  </si>
  <si>
    <t>A3</t>
  </si>
  <si>
    <t>PC12</t>
  </si>
  <si>
    <t>USART3_CK</t>
  </si>
  <si>
    <t>B3</t>
  </si>
  <si>
    <t>A4</t>
  </si>
  <si>
    <t>PD2</t>
  </si>
  <si>
    <t>UART5_RX</t>
  </si>
  <si>
    <t>A8</t>
  </si>
  <si>
    <t>A5</t>
  </si>
  <si>
    <t>PB3</t>
  </si>
  <si>
    <t>A7</t>
  </si>
  <si>
    <t>B5</t>
  </si>
  <si>
    <t>PB4</t>
  </si>
  <si>
    <t>C5</t>
  </si>
  <si>
    <t>A6</t>
  </si>
  <si>
    <t>PB5</t>
  </si>
  <si>
    <t>B6</t>
  </si>
  <si>
    <t>PB6</t>
  </si>
  <si>
    <t>B4</t>
  </si>
  <si>
    <t>PB7</t>
  </si>
  <si>
    <t>BOOT0</t>
  </si>
  <si>
    <t>D5</t>
  </si>
  <si>
    <t>PB8</t>
  </si>
  <si>
    <t>C6</t>
  </si>
  <si>
    <t>PB9</t>
  </si>
  <si>
    <t>C7</t>
  </si>
  <si>
    <t>C4</t>
  </si>
  <si>
    <t>A9,A10,B10,B8</t>
  </si>
  <si>
    <t>ADC4_IN5(3)</t>
  </si>
  <si>
    <t>ADC4_IN4(3)</t>
  </si>
  <si>
    <t>ADC3_IN5(3)</t>
  </si>
  <si>
    <t>ADC4_IN3(3)</t>
  </si>
  <si>
    <t>WKUP2</t>
  </si>
  <si>
    <t>RTC_TAMP1</t>
  </si>
  <si>
    <t>RTC_TS</t>
  </si>
  <si>
    <t>I2C2_SDA</t>
  </si>
  <si>
    <t>SPI2_NSS/I2S2_WS</t>
  </si>
  <si>
    <t>I2C2_SCL</t>
  </si>
  <si>
    <t>ADC12_IN6</t>
  </si>
  <si>
    <t>ADC12_IN7</t>
  </si>
  <si>
    <t>TIM1_CH3</t>
  </si>
  <si>
    <t>TIM1_CH4</t>
  </si>
  <si>
    <t>TIM2_CH1/TIM2_ETR</t>
  </si>
  <si>
    <t>TSC_G1_IO1</t>
  </si>
  <si>
    <t>USART2_CTS</t>
  </si>
  <si>
    <t>COMP1_OUT</t>
  </si>
  <si>
    <t>TIM8_BKIN</t>
  </si>
  <si>
    <t>TIM8_ETR</t>
  </si>
  <si>
    <t>ADC1_IN1(3)</t>
  </si>
  <si>
    <t>COMP1_INM</t>
  </si>
  <si>
    <t>RTC_TAMP2</t>
  </si>
  <si>
    <t>RTC_REFIN</t>
  </si>
  <si>
    <t>TIM2_CH2</t>
  </si>
  <si>
    <t>TSC_G1_IO2</t>
  </si>
  <si>
    <t>USART2_RTS</t>
  </si>
  <si>
    <t>TIM15_CH1N</t>
  </si>
  <si>
    <t>ADC1_IN2(3)</t>
  </si>
  <si>
    <t>COMP1_INP</t>
  </si>
  <si>
    <t>OPAMP1_VINP</t>
  </si>
  <si>
    <t>TIM2_CH3</t>
  </si>
  <si>
    <t>TSC_G1_IO3</t>
  </si>
  <si>
    <t>USART2_TX</t>
  </si>
  <si>
    <t>COMP2_OUT</t>
  </si>
  <si>
    <t>TIM15_CH1</t>
  </si>
  <si>
    <t>ADC1_IN3(3)</t>
  </si>
  <si>
    <t>COMP2_INM</t>
  </si>
  <si>
    <t>TIM2_CH4</t>
  </si>
  <si>
    <t>TSC_G1_IO4</t>
  </si>
  <si>
    <t>USART2_RX</t>
  </si>
  <si>
    <t>TIM15_CH2</t>
  </si>
  <si>
    <t>ADC1_IN4(3)</t>
  </si>
  <si>
    <t>TIM3_CH2</t>
  </si>
  <si>
    <t>TSC_G2_IO1</t>
  </si>
  <si>
    <t>SPI1_NSS</t>
  </si>
  <si>
    <t>SPI3_NSS/I2S3_WS</t>
  </si>
  <si>
    <t>USART2_CK</t>
  </si>
  <si>
    <t>ADC2_IN1(3)</t>
  </si>
  <si>
    <t>DAC1_OUT1</t>
  </si>
  <si>
    <t>COMP3_INM</t>
  </si>
  <si>
    <t>COMP5_INM</t>
  </si>
  <si>
    <t>TSC_G2_IO2</t>
  </si>
  <si>
    <t>SPI1_SCK</t>
  </si>
  <si>
    <t>ADC2_IN2(3)</t>
  </si>
  <si>
    <t>DAC1_OUT2</t>
  </si>
  <si>
    <t>TIM16_CH1</t>
  </si>
  <si>
    <t>TSC_G2_IO3</t>
  </si>
  <si>
    <t>SPI1_MISO</t>
  </si>
  <si>
    <t>TIM1_BKIN</t>
  </si>
  <si>
    <t>ADC2_IN3(3)</t>
  </si>
  <si>
    <t>TIM17_CH1</t>
  </si>
  <si>
    <t>TSC_G2_IO4</t>
  </si>
  <si>
    <t>TIM8_CH1N</t>
  </si>
  <si>
    <t>SPI1_MOSI</t>
  </si>
  <si>
    <t>ADC2_IN4(3)</t>
  </si>
  <si>
    <t>COMP2_INP</t>
  </si>
  <si>
    <t>TIM1_ETR</t>
  </si>
  <si>
    <t>TIM15_BKIN</t>
  </si>
  <si>
    <t>TSC_G3_IO1</t>
  </si>
  <si>
    <t>ADC2_IN11</t>
  </si>
  <si>
    <t>TIM3_CH3</t>
  </si>
  <si>
    <t>TSC_G3_IO2</t>
  </si>
  <si>
    <t>TIM8_CH2N</t>
  </si>
  <si>
    <t>TIM1_CH2N</t>
  </si>
  <si>
    <t>ADC3_IN12</t>
  </si>
  <si>
    <t>COMP4_INP</t>
  </si>
  <si>
    <t>TIM3_CH4</t>
  </si>
  <si>
    <t>TSC_G3_IO3</t>
  </si>
  <si>
    <t>TIM8_CH3N</t>
  </si>
  <si>
    <t>COMP4_OUT</t>
  </si>
  <si>
    <t>ADC3_IN1(3)</t>
  </si>
  <si>
    <t>TSC_G3_IO4</t>
  </si>
  <si>
    <t>ADC2_IN12</t>
  </si>
  <si>
    <t>TSC_SYNC</t>
  </si>
  <si>
    <t>TSC_G6_IO1</t>
  </si>
  <si>
    <t>ADC12_IN14</t>
  </si>
  <si>
    <t>COMP6_INP</t>
  </si>
  <si>
    <t>TSC_G6_IO2</t>
  </si>
  <si>
    <t>I2C2_SMBAL</t>
  </si>
  <si>
    <t>TSC_G6_IO3</t>
  </si>
  <si>
    <t>USART3_CTS</t>
  </si>
  <si>
    <t>COMP5_INP</t>
  </si>
  <si>
    <t>TSC_G6_IO4</t>
  </si>
  <si>
    <t>SPI2_MISO/I2S2ext_SD</t>
  </si>
  <si>
    <t>USART3_RTS</t>
  </si>
  <si>
    <t>COMP3_INP</t>
  </si>
  <si>
    <t>SPI2_MOSI/I2S2_SD</t>
  </si>
  <si>
    <t>TIM8_CH1</t>
  </si>
  <si>
    <t>I2S2_MCK</t>
  </si>
  <si>
    <t>TIM8_CH2</t>
  </si>
  <si>
    <t>I2S3_MCK</t>
  </si>
  <si>
    <t>TIM8_CH3</t>
  </si>
  <si>
    <t>I2C3_SDA</t>
  </si>
  <si>
    <t>TIM8_CH4</t>
  </si>
  <si>
    <t>I2SCKIN</t>
  </si>
  <si>
    <t>MCO</t>
  </si>
  <si>
    <t>I2C3_SCL</t>
  </si>
  <si>
    <t>USART1_CK</t>
  </si>
  <si>
    <t>TIM4_ETR</t>
  </si>
  <si>
    <t>I2C3_SMBAL</t>
  </si>
  <si>
    <t>TSC_G4_IO1</t>
  </si>
  <si>
    <t>TIM17_BKIN</t>
  </si>
  <si>
    <t>TSC_G4_IO2</t>
  </si>
  <si>
    <t>USART1_CTS</t>
  </si>
  <si>
    <t>CAN_RX</t>
  </si>
  <si>
    <t>TIM4_CH1</t>
  </si>
  <si>
    <t>USART1_RTS</t>
  </si>
  <si>
    <t>CAN_TX</t>
  </si>
  <si>
    <t>TIM4_CH2</t>
  </si>
  <si>
    <t>SWDIO-JTMS</t>
  </si>
  <si>
    <t>TIM16_CH1N</t>
  </si>
  <si>
    <t>TSC_G4_IO3</t>
  </si>
  <si>
    <t>IR-OUT</t>
  </si>
  <si>
    <t>TIM4_CH3</t>
  </si>
  <si>
    <t>SWCLK-JTCK</t>
  </si>
  <si>
    <t>TSC_G4_IO4</t>
  </si>
  <si>
    <t>I2C1_SDA</t>
  </si>
  <si>
    <t>JTDI</t>
  </si>
  <si>
    <t>I2C1_SCL</t>
  </si>
  <si>
    <t>UART4_TX</t>
  </si>
  <si>
    <t>SPI3_SCK/I2S3_CK</t>
  </si>
  <si>
    <t>UART4_RX</t>
  </si>
  <si>
    <t>SPI3_MISO/I2S3ext_SD</t>
  </si>
  <si>
    <t>UART5_TX</t>
  </si>
  <si>
    <t>SPI3_MOSI/I2S3_SD</t>
  </si>
  <si>
    <t>TIM3_ETR</t>
  </si>
  <si>
    <t>JTDO-TRACESWO</t>
  </si>
  <si>
    <t>TSC_G5_IO1</t>
  </si>
  <si>
    <t>JTRST</t>
  </si>
  <si>
    <t>TSC_G5_IO2</t>
  </si>
  <si>
    <t>TIM16_BKIN</t>
  </si>
  <si>
    <t>I2C1_SMBAl</t>
  </si>
  <si>
    <t>TSC_G5_IO3</t>
  </si>
  <si>
    <t>TIM17_CH1N</t>
  </si>
  <si>
    <t>TSC_G5_IO4</t>
  </si>
  <si>
    <t>FMC_NADV</t>
  </si>
  <si>
    <t>TIM4_CH4</t>
  </si>
  <si>
    <t>Attached Signal</t>
  </si>
  <si>
    <t>Function Used</t>
  </si>
  <si>
    <t>Pin Used</t>
  </si>
  <si>
    <t>Signals</t>
  </si>
  <si>
    <t>DBG_IO1</t>
  </si>
  <si>
    <t>DBG_IO2</t>
  </si>
  <si>
    <t>DBG_IO3</t>
  </si>
  <si>
    <t>DBG_IO4</t>
  </si>
  <si>
    <t>PWSTG_ENABLE_DO</t>
  </si>
  <si>
    <t>PSU_ENABLE_DO</t>
  </si>
  <si>
    <t>PWSTG_UVLO_DI</t>
  </si>
  <si>
    <t>SWO</t>
  </si>
  <si>
    <t>TCK</t>
  </si>
  <si>
    <t>TMS</t>
  </si>
  <si>
    <t>SD_SPI_MOSI</t>
  </si>
  <si>
    <t>SD_SPI_MISO</t>
  </si>
  <si>
    <t>SD_SPI_SCK</t>
  </si>
  <si>
    <t>SD_SPI_CS</t>
  </si>
  <si>
    <t>LE2 -LED</t>
  </si>
  <si>
    <t>GAIN_B1_DO</t>
  </si>
  <si>
    <t>USART_TX</t>
  </si>
  <si>
    <t>USART_RX</t>
  </si>
  <si>
    <t>GAIN_B0_DO</t>
  </si>
  <si>
    <t>B1 - PushButton</t>
  </si>
  <si>
    <t>RCC_OSC32_IN</t>
  </si>
  <si>
    <t>RCC_OSC32_OUT</t>
  </si>
  <si>
    <t>RCC_OSC_IN</t>
  </si>
  <si>
    <t>RCC_OSC_OUT</t>
  </si>
  <si>
    <t>CURR_MEAS_AI</t>
  </si>
  <si>
    <t>Used</t>
  </si>
  <si>
    <t>[PC13] GPIO</t>
  </si>
  <si>
    <t>[PC14] GPIO</t>
  </si>
  <si>
    <t>[PC15] GPIO</t>
  </si>
  <si>
    <t>[PF0] GPIO</t>
  </si>
  <si>
    <t>[PF1] GPIO</t>
  </si>
  <si>
    <t>[PC0] GPIO</t>
  </si>
  <si>
    <t>[PC1] GPIO</t>
  </si>
  <si>
    <t>[PC2] GPIO</t>
  </si>
  <si>
    <t>[PC3] GPIO</t>
  </si>
  <si>
    <t>[PA0] GPIO</t>
  </si>
  <si>
    <t>[PA1] GPIO</t>
  </si>
  <si>
    <t>[PA2] GPIO</t>
  </si>
  <si>
    <t>[PA3] GPIO</t>
  </si>
  <si>
    <t>[PA4] GPIO</t>
  </si>
  <si>
    <t>[PA5] GPIO</t>
  </si>
  <si>
    <t>[PA6] GPIO</t>
  </si>
  <si>
    <t>[PA7] GPIO</t>
  </si>
  <si>
    <t>[PC4] GPIO</t>
  </si>
  <si>
    <t>[PC5] GPIO</t>
  </si>
  <si>
    <t>[PB0] GPIO</t>
  </si>
  <si>
    <t>[PB1] GPIO</t>
  </si>
  <si>
    <t>[PB2] GPIO</t>
  </si>
  <si>
    <t>[PB10] GPIO</t>
  </si>
  <si>
    <t>[PB11] GPIO</t>
  </si>
  <si>
    <t>[PB12] GPIO</t>
  </si>
  <si>
    <t>[PB13] GPIO</t>
  </si>
  <si>
    <t>[PB14] GPIO</t>
  </si>
  <si>
    <t>[PB15] GPIO</t>
  </si>
  <si>
    <t>[PC6] GPIO</t>
  </si>
  <si>
    <t>[PC7] GPIO</t>
  </si>
  <si>
    <t>[PC8] GPIO</t>
  </si>
  <si>
    <t>[PC9] GPIO</t>
  </si>
  <si>
    <t>[PA8] GPIO</t>
  </si>
  <si>
    <t>[PA9] GPIO</t>
  </si>
  <si>
    <t>[PA10] GPIO</t>
  </si>
  <si>
    <t>[PA11] GPIO</t>
  </si>
  <si>
    <t>[PA12] GPIO</t>
  </si>
  <si>
    <t>[PA13] GPIO</t>
  </si>
  <si>
    <t>[PA14] GPIO</t>
  </si>
  <si>
    <t>[PA15] GPIO</t>
  </si>
  <si>
    <t>[PC10] GPIO</t>
  </si>
  <si>
    <t>[PC11] GPIO</t>
  </si>
  <si>
    <t>[PC12] GPIO</t>
  </si>
  <si>
    <t>[PD2] GPIO</t>
  </si>
  <si>
    <t>[PB3] GPIO</t>
  </si>
  <si>
    <t>[PB4] GPIO</t>
  </si>
  <si>
    <t>[PB5] GPIO</t>
  </si>
  <si>
    <t>[PB6] GPIO</t>
  </si>
  <si>
    <t>[PB7] GPIO</t>
  </si>
  <si>
    <t>[PB8] GPIO</t>
  </si>
  <si>
    <t>[PB9] GPIO</t>
  </si>
  <si>
    <t>SPARE_ADC4_CH</t>
  </si>
  <si>
    <t>RESET</t>
  </si>
  <si>
    <t>BOOT0_SIG</t>
  </si>
  <si>
    <t>Avail on Morpho</t>
  </si>
  <si>
    <t>CN7.1</t>
  </si>
  <si>
    <t>CN7.2</t>
  </si>
  <si>
    <t>CN7.3</t>
  </si>
  <si>
    <t>CN10.2</t>
  </si>
  <si>
    <t>CN10.1</t>
  </si>
  <si>
    <t>CN10.6</t>
  </si>
  <si>
    <t>CN10.4</t>
  </si>
  <si>
    <t>CN7.23</t>
  </si>
  <si>
    <t>CN7.33</t>
  </si>
  <si>
    <t>CN7.25</t>
  </si>
  <si>
    <t>CN7.27</t>
  </si>
  <si>
    <t>CN7.35</t>
  </si>
  <si>
    <t>CN7.36</t>
  </si>
  <si>
    <t>CN7.37</t>
  </si>
  <si>
    <t>CN7.38</t>
  </si>
  <si>
    <t>CN10.34</t>
  </si>
  <si>
    <t>CN10.19</t>
  </si>
  <si>
    <t>CN7.28</t>
  </si>
  <si>
    <t>CN7.30</t>
  </si>
  <si>
    <t>CN7.31</t>
  </si>
  <si>
    <t>CN10.35</t>
  </si>
  <si>
    <t>CN10.37</t>
  </si>
  <si>
    <t>CN7.32</t>
  </si>
  <si>
    <t>CN10.11</t>
  </si>
  <si>
    <t>CN10.13</t>
  </si>
  <si>
    <t>CN10.15</t>
  </si>
  <si>
    <t>CN10.23</t>
  </si>
  <si>
    <t>CN10.21</t>
  </si>
  <si>
    <t>CN10.33</t>
  </si>
  <si>
    <t>CN10.14</t>
  </si>
  <si>
    <t>CN10.12</t>
  </si>
  <si>
    <t>CN7.13</t>
  </si>
  <si>
    <t>CN7.15</t>
  </si>
  <si>
    <t>CN7.17</t>
  </si>
  <si>
    <t>CN10.24</t>
  </si>
  <si>
    <t>CN10.22</t>
  </si>
  <si>
    <t>CN10.31</t>
  </si>
  <si>
    <t>CN10.27</t>
  </si>
  <si>
    <t>CN10.29</t>
  </si>
  <si>
    <t>CN7.34</t>
  </si>
  <si>
    <t>CN10.17</t>
  </si>
  <si>
    <t>CN7.21</t>
  </si>
  <si>
    <t>CN10.8</t>
  </si>
  <si>
    <t>CN10.9</t>
  </si>
  <si>
    <t>CN10.3</t>
  </si>
  <si>
    <t>CN10.5</t>
  </si>
  <si>
    <t>CN10.25</t>
  </si>
  <si>
    <t>CN10.18</t>
  </si>
  <si>
    <t>CN10.16</t>
  </si>
  <si>
    <t>CN10.30</t>
  </si>
  <si>
    <t>CN10.28</t>
  </si>
  <si>
    <t>CN10.26</t>
  </si>
  <si>
    <t>CN7.4</t>
  </si>
  <si>
    <t>CN7.7</t>
  </si>
  <si>
    <t>CN7.29</t>
  </si>
  <si>
    <t>CN7.14</t>
  </si>
  <si>
    <t>CN10.7</t>
  </si>
  <si>
    <t>CN10.32</t>
  </si>
  <si>
    <t>CN7.5</t>
  </si>
  <si>
    <t>CN7.6</t>
  </si>
  <si>
    <t>CN7.8</t>
  </si>
  <si>
    <t>CN7.9</t>
  </si>
  <si>
    <t>CN7.10</t>
  </si>
  <si>
    <t>CN7.11</t>
  </si>
  <si>
    <t>CN7.12</t>
  </si>
  <si>
    <t>CN7.16</t>
  </si>
  <si>
    <t>CN7.18</t>
  </si>
  <si>
    <t>CN7.19</t>
  </si>
  <si>
    <t>CN7.20</t>
  </si>
  <si>
    <t>CN7.22</t>
  </si>
  <si>
    <t>CN7.24</t>
  </si>
  <si>
    <t>CN7.26</t>
  </si>
  <si>
    <t>CN10.10</t>
  </si>
  <si>
    <t>CN10.20</t>
  </si>
  <si>
    <t>CN10.36</t>
  </si>
  <si>
    <t>CN10.38</t>
  </si>
  <si>
    <t>E5V</t>
  </si>
  <si>
    <t>NC</t>
  </si>
  <si>
    <t>GND</t>
  </si>
  <si>
    <t>IOREF</t>
  </si>
  <si>
    <t>+3V3</t>
  </si>
  <si>
    <t>+5V</t>
  </si>
  <si>
    <t>VIN</t>
  </si>
  <si>
    <t>U5V</t>
  </si>
  <si>
    <t>TEMP_SPI_SCK</t>
  </si>
  <si>
    <t>TEMP_SPI_MISO</t>
  </si>
  <si>
    <t>TEMP_SPI_CSN0</t>
  </si>
  <si>
    <t>TEMP_SPI_CSN1</t>
  </si>
  <si>
    <t>TEMP_SPI_CSN2</t>
  </si>
  <si>
    <t>TEMP_SPI_CSN3</t>
  </si>
  <si>
    <t>PGA_DIODE1_OUT</t>
  </si>
  <si>
    <t>PGA_DIODE2_OUT</t>
  </si>
  <si>
    <t>PGA_DIODE3_OUT</t>
  </si>
  <si>
    <t>PGA_DIODE4_OUT</t>
  </si>
  <si>
    <t>PWSTG_PWR_EN_DO</t>
  </si>
  <si>
    <t>STATUS_LED_DO</t>
  </si>
  <si>
    <t>ERROR_LED_DO</t>
  </si>
  <si>
    <t>ACTIVE_LED_DO</t>
  </si>
  <si>
    <t>TEMP_SPI_MOSI_DO</t>
  </si>
  <si>
    <t>TEMP_SPI_DAC_CS_N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</si>
</sst>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quotePrefix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1" applyFill="1"/>
    <xf numFmtId="0" fontId="2" fillId="2" borderId="0" xfId="1"/>
  </cellXfs>
  <cellStyles count="2">
    <cellStyle name="Gut" xfId="1" builtinId="26"/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29</xdr:row>
      <xdr:rowOff>161925</xdr:rowOff>
    </xdr:from>
    <xdr:to>
      <xdr:col>10</xdr:col>
      <xdr:colOff>403860</xdr:colOff>
      <xdr:row>58</xdr:row>
      <xdr:rowOff>83820</xdr:rowOff>
    </xdr:to>
    <xdr:pic>
      <xdr:nvPicPr>
        <xdr:cNvPr id="2" name="Grafik 1" descr="STM32 Nucleo-F303RE">
          <a:extLst>
            <a:ext uri="{FF2B5EF4-FFF2-40B4-BE49-F238E27FC236}">
              <a16:creationId xmlns:a16="http://schemas.microsoft.com/office/drawing/2014/main" id="{8D5984A9-3C11-4583-BD9F-63F3E52E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686425"/>
          <a:ext cx="737235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618008-1A54-427E-A83F-55235DD4C9F5}" name="Tabelle1" displayName="Tabelle1" ref="A1:N452" totalsRowShown="0">
  <autoFilter ref="A1:N452" xr:uid="{40618008-1A54-427E-A83F-55235DD4C9F5}">
    <filterColumn colId="5">
      <filters>
        <filter val="PA11"/>
      </filters>
    </filterColumn>
  </autoFilter>
  <tableColumns count="14">
    <tableColumn id="1" xr3:uid="{D8C8D07A-017C-4D43-9BA8-90E700FABB29}" name="LQFP64"/>
    <tableColumn id="2" xr3:uid="{A25C0A19-360A-4F87-8B33-4F194F2E87DF}" name="LQFP100"/>
    <tableColumn id="3" xr3:uid="{F06AE9A0-CEE0-4290-A241-58189B9B0CCB}" name="UFBGA100"/>
    <tableColumn id="4" xr3:uid="{60F395D6-8E41-495C-A762-71CE1A8B96E1}" name="WLCSP100"/>
    <tableColumn id="5" xr3:uid="{1081E8AE-A956-4EC7-8EDA-0E9AA21582E5}" name="LQFP144"/>
    <tableColumn id="6" xr3:uid="{46FD97CC-8D7F-4534-95A8-9FDF18DF83FB}" name="Pin Name"/>
    <tableColumn id="7" xr3:uid="{4E1DB84E-ED53-455C-A024-752AA42E22A7}" name="Pin Type"/>
    <tableColumn id="8" xr3:uid="{CAEBAF56-07B2-456D-8236-AA96A64EB9D7}" name="I/O Structure"/>
    <tableColumn id="9" xr3:uid="{0369C1F6-92F9-44E1-8FEE-EA0E449566D0}" name="Notes"/>
    <tableColumn id="10" xr3:uid="{5D9BD279-4633-4A04-BE2C-D98339A6A234}" name="Alternate Function"/>
    <tableColumn id="12" xr3:uid="{7F885C2B-73ED-4317-9EA5-6C6433B5C318}" name="Attached Signal"/>
    <tableColumn id="13" xr3:uid="{C7AE8452-EF50-494F-832B-C12474BA9BC2}" name="Function Used" dataDxfId="4">
      <calculatedColumnFormula>COUNTIFS(Tabelle1[Attached Signal],"&lt;&gt;"&amp;"",Tabelle1[Alternate Function],Tabelle1[[#This Row],[Alternate Function]])</calculatedColumnFormula>
    </tableColumn>
    <tableColumn id="14" xr3:uid="{6FC18913-F94F-42FE-8AD9-B8D9B0FA421A}" name="Pin Used" dataDxfId="3">
      <calculatedColumnFormula>COUNTIFS(Tabelle1[Attached Signal],"&lt;&gt;"&amp;"",Tabelle1[Pin Name],Tabelle1[[#This Row],[Pin Name]])</calculatedColumnFormula>
    </tableColumn>
    <tableColumn id="15" xr3:uid="{516CA072-3D26-46C9-B944-47F4D33D7784}" name="Avail on Morph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4614-DB0F-4F8B-ACE1-0477217C41E7}">
  <sheetPr codeName="Tabelle1"/>
  <dimension ref="A1:O508"/>
  <sheetViews>
    <sheetView workbookViewId="0">
      <pane ySplit="1" topLeftCell="A53" activePane="bottomLeft" state="frozen"/>
      <selection pane="bottomLeft" activeCell="K455" sqref="K455"/>
    </sheetView>
  </sheetViews>
  <sheetFormatPr baseColWidth="10" defaultRowHeight="15" customHeight="1" x14ac:dyDescent="0.25"/>
  <cols>
    <col min="1" max="1" width="9.5703125" customWidth="1"/>
    <col min="2" max="2" width="10.5703125" hidden="1" customWidth="1"/>
    <col min="3" max="3" width="12.42578125" hidden="1" customWidth="1"/>
    <col min="4" max="4" width="12.28515625" hidden="1" customWidth="1"/>
    <col min="5" max="5" width="10.5703125" hidden="1" customWidth="1"/>
    <col min="6" max="6" width="19.7109375" bestFit="1" customWidth="1"/>
    <col min="7" max="7" width="10.7109375" customWidth="1"/>
    <col min="8" max="8" width="14.5703125" customWidth="1"/>
    <col min="9" max="9" width="8.42578125" customWidth="1"/>
    <col min="10" max="10" width="20.5703125" customWidth="1"/>
    <col min="11" max="11" width="23" customWidth="1"/>
    <col min="15" max="15" width="11.42578125" style="8"/>
  </cols>
  <sheetData>
    <row r="1" spans="1:15" ht="15" customHeight="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31</v>
      </c>
      <c r="G1" t="s">
        <v>32</v>
      </c>
      <c r="H1" t="s">
        <v>33</v>
      </c>
      <c r="I1" t="s">
        <v>0</v>
      </c>
      <c r="J1" t="s">
        <v>34</v>
      </c>
      <c r="K1" t="s">
        <v>384</v>
      </c>
      <c r="L1" t="s">
        <v>385</v>
      </c>
      <c r="M1" t="s">
        <v>386</v>
      </c>
      <c r="N1" t="s">
        <v>468</v>
      </c>
    </row>
    <row r="2" spans="1:15" ht="15" hidden="1" customHeight="1" x14ac:dyDescent="0.25">
      <c r="A2">
        <v>1</v>
      </c>
      <c r="B2">
        <v>6</v>
      </c>
      <c r="C2" t="s">
        <v>13</v>
      </c>
      <c r="D2" t="s">
        <v>14</v>
      </c>
      <c r="E2">
        <v>6</v>
      </c>
      <c r="F2" t="s">
        <v>15</v>
      </c>
      <c r="G2" t="s">
        <v>16</v>
      </c>
      <c r="H2" t="s">
        <v>6</v>
      </c>
      <c r="I2" t="s">
        <v>6</v>
      </c>
      <c r="J2" t="s">
        <v>6</v>
      </c>
      <c r="K2" t="s">
        <v>39</v>
      </c>
      <c r="L2">
        <f>COUNTIFS(Tabelle1[Attached Signal],"&lt;&gt;"&amp;"",Tabelle1[Alternate Function],Tabelle1[[#This Row],[Alternate Function]])</f>
        <v>12</v>
      </c>
      <c r="M2">
        <f>COUNTIFS(Tabelle1[Attached Signal],"&lt;&gt;"&amp;"",Tabelle1[Pin Name],Tabelle1[[#This Row],[Pin Name]])</f>
        <v>1</v>
      </c>
      <c r="N2" t="s">
        <v>477</v>
      </c>
    </row>
    <row r="3" spans="1:15" ht="15" hidden="1" customHeight="1" x14ac:dyDescent="0.25">
      <c r="A3">
        <v>2</v>
      </c>
      <c r="B3">
        <v>7</v>
      </c>
      <c r="C3" t="s">
        <v>17</v>
      </c>
      <c r="D3" t="s">
        <v>18</v>
      </c>
      <c r="E3">
        <v>7</v>
      </c>
      <c r="F3" t="s">
        <v>19</v>
      </c>
      <c r="G3" t="s">
        <v>7</v>
      </c>
      <c r="H3" t="s">
        <v>20</v>
      </c>
      <c r="I3" t="s">
        <v>6</v>
      </c>
      <c r="J3" t="s">
        <v>414</v>
      </c>
      <c r="K3" t="s">
        <v>407</v>
      </c>
      <c r="L3">
        <f>COUNTIFS(Tabelle1[Attached Signal],"&lt;&gt;"&amp;"",Tabelle1[Alternate Function],Tabelle1[[#This Row],[Alternate Function]])</f>
        <v>1</v>
      </c>
      <c r="M3">
        <f>COUNTIFS(Tabelle1[Attached Signal],"&lt;&gt;"&amp;"",Tabelle1[Pin Name],Tabelle1[[#This Row],[Pin Name]])</f>
        <v>1</v>
      </c>
      <c r="N3" t="s">
        <v>476</v>
      </c>
      <c r="O3" s="12"/>
    </row>
    <row r="4" spans="1:15" ht="15" hidden="1" customHeight="1" x14ac:dyDescent="0.25">
      <c r="A4">
        <v>2</v>
      </c>
      <c r="B4">
        <v>7</v>
      </c>
      <c r="C4" t="s">
        <v>17</v>
      </c>
      <c r="D4" t="s">
        <v>18</v>
      </c>
      <c r="E4">
        <v>7</v>
      </c>
      <c r="F4" t="s">
        <v>19</v>
      </c>
      <c r="G4" t="s">
        <v>7</v>
      </c>
      <c r="H4" t="s">
        <v>20</v>
      </c>
      <c r="I4" t="s">
        <v>6</v>
      </c>
      <c r="J4" t="s">
        <v>26</v>
      </c>
      <c r="L4">
        <f>COUNTIFS(Tabelle1[Attached Signal],"&lt;&gt;"&amp;"",Tabelle1[Alternate Function],Tabelle1[[#This Row],[Alternate Function]])</f>
        <v>0</v>
      </c>
      <c r="M4">
        <f>COUNTIFS(Tabelle1[Attached Signal],"&lt;&gt;"&amp;"",Tabelle1[Pin Name],Tabelle1[[#This Row],[Pin Name]])</f>
        <v>1</v>
      </c>
      <c r="N4" t="s">
        <v>476</v>
      </c>
    </row>
    <row r="5" spans="1:15" ht="15" hidden="1" customHeight="1" x14ac:dyDescent="0.25">
      <c r="A5">
        <v>2</v>
      </c>
      <c r="B5">
        <v>7</v>
      </c>
      <c r="C5" t="s">
        <v>17</v>
      </c>
      <c r="D5" t="s">
        <v>18</v>
      </c>
      <c r="E5">
        <v>7</v>
      </c>
      <c r="F5" t="s">
        <v>19</v>
      </c>
      <c r="G5" t="s">
        <v>7</v>
      </c>
      <c r="H5" t="s">
        <v>20</v>
      </c>
      <c r="I5" t="s">
        <v>6</v>
      </c>
      <c r="J5" t="s">
        <v>21</v>
      </c>
      <c r="L5">
        <f>COUNTIFS(Tabelle1[Attached Signal],"&lt;&gt;"&amp;"",Tabelle1[Alternate Function],Tabelle1[[#This Row],[Alternate Function]])</f>
        <v>0</v>
      </c>
      <c r="M5">
        <f>COUNTIFS(Tabelle1[Attached Signal],"&lt;&gt;"&amp;"",Tabelle1[Pin Name],Tabelle1[[#This Row],[Pin Name]])</f>
        <v>1</v>
      </c>
      <c r="N5" t="s">
        <v>476</v>
      </c>
    </row>
    <row r="6" spans="1:15" ht="15" hidden="1" customHeight="1" x14ac:dyDescent="0.25">
      <c r="A6">
        <v>2</v>
      </c>
      <c r="B6">
        <v>7</v>
      </c>
      <c r="C6" t="s">
        <v>17</v>
      </c>
      <c r="D6" t="s">
        <v>18</v>
      </c>
      <c r="E6">
        <v>7</v>
      </c>
      <c r="F6" t="s">
        <v>19</v>
      </c>
      <c r="G6" t="s">
        <v>7</v>
      </c>
      <c r="H6" t="s">
        <v>20</v>
      </c>
      <c r="I6" t="s">
        <v>6</v>
      </c>
      <c r="J6" t="s">
        <v>240</v>
      </c>
      <c r="L6">
        <f>COUNTIFS(Tabelle1[Attached Signal],"&lt;&gt;"&amp;"",Tabelle1[Alternate Function],Tabelle1[[#This Row],[Alternate Function]])</f>
        <v>0</v>
      </c>
      <c r="M6">
        <f>COUNTIFS(Tabelle1[Attached Signal],"&lt;&gt;"&amp;"",Tabelle1[Pin Name],Tabelle1[[#This Row],[Pin Name]])</f>
        <v>1</v>
      </c>
      <c r="N6" t="s">
        <v>476</v>
      </c>
    </row>
    <row r="7" spans="1:15" ht="15" hidden="1" customHeight="1" x14ac:dyDescent="0.25">
      <c r="A7">
        <v>2</v>
      </c>
      <c r="B7">
        <v>7</v>
      </c>
      <c r="C7" t="s">
        <v>17</v>
      </c>
      <c r="D7" t="s">
        <v>18</v>
      </c>
      <c r="E7">
        <v>7</v>
      </c>
      <c r="F7" t="s">
        <v>19</v>
      </c>
      <c r="G7" t="s">
        <v>7</v>
      </c>
      <c r="H7" t="s">
        <v>20</v>
      </c>
      <c r="I7" t="s">
        <v>6</v>
      </c>
      <c r="J7" t="s">
        <v>241</v>
      </c>
      <c r="L7">
        <f>COUNTIFS(Tabelle1[Attached Signal],"&lt;&gt;"&amp;"",Tabelle1[Alternate Function],Tabelle1[[#This Row],[Alternate Function]])</f>
        <v>0</v>
      </c>
      <c r="M7">
        <f>COUNTIFS(Tabelle1[Attached Signal],"&lt;&gt;"&amp;"",Tabelle1[Pin Name],Tabelle1[[#This Row],[Pin Name]])</f>
        <v>1</v>
      </c>
      <c r="N7" t="s">
        <v>476</v>
      </c>
    </row>
    <row r="8" spans="1:15" ht="15" hidden="1" customHeight="1" x14ac:dyDescent="0.25">
      <c r="A8">
        <v>2</v>
      </c>
      <c r="B8">
        <v>7</v>
      </c>
      <c r="C8" t="s">
        <v>17</v>
      </c>
      <c r="D8" t="s">
        <v>18</v>
      </c>
      <c r="E8">
        <v>7</v>
      </c>
      <c r="F8" t="s">
        <v>19</v>
      </c>
      <c r="G8" t="s">
        <v>7</v>
      </c>
      <c r="H8" t="s">
        <v>20</v>
      </c>
      <c r="I8" t="s">
        <v>6</v>
      </c>
      <c r="J8" t="s">
        <v>242</v>
      </c>
      <c r="L8">
        <f>COUNTIFS(Tabelle1[Attached Signal],"&lt;&gt;"&amp;"",Tabelle1[Alternate Function],Tabelle1[[#This Row],[Alternate Function]])</f>
        <v>0</v>
      </c>
      <c r="M8">
        <f>COUNTIFS(Tabelle1[Attached Signal],"&lt;&gt;"&amp;"",Tabelle1[Pin Name],Tabelle1[[#This Row],[Pin Name]])</f>
        <v>1</v>
      </c>
      <c r="N8" t="s">
        <v>476</v>
      </c>
    </row>
    <row r="9" spans="1:15" ht="15" hidden="1" customHeight="1" x14ac:dyDescent="0.25">
      <c r="A9">
        <v>2</v>
      </c>
      <c r="B9">
        <v>7</v>
      </c>
      <c r="C9" t="s">
        <v>17</v>
      </c>
      <c r="D9" t="s">
        <v>18</v>
      </c>
      <c r="E9">
        <v>7</v>
      </c>
      <c r="F9" t="s">
        <v>19</v>
      </c>
      <c r="G9" t="s">
        <v>7</v>
      </c>
      <c r="H9" t="s">
        <v>20</v>
      </c>
      <c r="I9" t="s">
        <v>6</v>
      </c>
      <c r="J9" t="s">
        <v>22</v>
      </c>
      <c r="L9">
        <f>COUNTIFS(Tabelle1[Attached Signal],"&lt;&gt;"&amp;"",Tabelle1[Alternate Function],Tabelle1[[#This Row],[Alternate Function]])</f>
        <v>0</v>
      </c>
      <c r="M9">
        <f>COUNTIFS(Tabelle1[Attached Signal],"&lt;&gt;"&amp;"",Tabelle1[Pin Name],Tabelle1[[#This Row],[Pin Name]])</f>
        <v>1</v>
      </c>
      <c r="N9" t="s">
        <v>476</v>
      </c>
    </row>
    <row r="10" spans="1:15" ht="15" hidden="1" customHeight="1" x14ac:dyDescent="0.25">
      <c r="A10">
        <v>3</v>
      </c>
      <c r="B10">
        <v>8</v>
      </c>
      <c r="C10" t="s">
        <v>23</v>
      </c>
      <c r="D10" t="s">
        <v>24</v>
      </c>
      <c r="E10">
        <v>8</v>
      </c>
      <c r="F10" t="s">
        <v>36</v>
      </c>
      <c r="G10" t="s">
        <v>7</v>
      </c>
      <c r="H10" t="s">
        <v>20</v>
      </c>
      <c r="I10" t="s">
        <v>6</v>
      </c>
      <c r="J10" t="s">
        <v>415</v>
      </c>
      <c r="L10">
        <f>COUNTIFS(Tabelle1[Attached Signal],"&lt;&gt;"&amp;"",Tabelle1[Alternate Function],Tabelle1[[#This Row],[Alternate Function]])</f>
        <v>0</v>
      </c>
      <c r="M10">
        <f>COUNTIFS(Tabelle1[Attached Signal],"&lt;&gt;"&amp;"",Tabelle1[Pin Name],Tabelle1[[#This Row],[Pin Name]])</f>
        <v>1</v>
      </c>
      <c r="N10" t="s">
        <v>478</v>
      </c>
    </row>
    <row r="11" spans="1:15" ht="15" hidden="1" customHeight="1" x14ac:dyDescent="0.25">
      <c r="A11">
        <v>3</v>
      </c>
      <c r="B11">
        <v>8</v>
      </c>
      <c r="C11" t="s">
        <v>23</v>
      </c>
      <c r="D11" t="s">
        <v>24</v>
      </c>
      <c r="E11">
        <v>8</v>
      </c>
      <c r="F11" t="s">
        <v>36</v>
      </c>
      <c r="G11" t="s">
        <v>7</v>
      </c>
      <c r="H11" t="s">
        <v>20</v>
      </c>
      <c r="I11" t="s">
        <v>6</v>
      </c>
      <c r="J11" t="s">
        <v>26</v>
      </c>
      <c r="L11">
        <f>COUNTIFS(Tabelle1[Attached Signal],"&lt;&gt;"&amp;"",Tabelle1[Alternate Function],Tabelle1[[#This Row],[Alternate Function]])</f>
        <v>0</v>
      </c>
      <c r="M11">
        <f>COUNTIFS(Tabelle1[Attached Signal],"&lt;&gt;"&amp;"",Tabelle1[Pin Name],Tabelle1[[#This Row],[Pin Name]])</f>
        <v>1</v>
      </c>
      <c r="N11" t="s">
        <v>478</v>
      </c>
    </row>
    <row r="12" spans="1:15" ht="15" hidden="1" customHeight="1" x14ac:dyDescent="0.25">
      <c r="A12">
        <v>3</v>
      </c>
      <c r="B12">
        <v>8</v>
      </c>
      <c r="C12" t="s">
        <v>23</v>
      </c>
      <c r="D12" t="s">
        <v>24</v>
      </c>
      <c r="E12">
        <v>8</v>
      </c>
      <c r="F12" t="s">
        <v>36</v>
      </c>
      <c r="G12" t="s">
        <v>7</v>
      </c>
      <c r="H12" t="s">
        <v>20</v>
      </c>
      <c r="I12" t="s">
        <v>6</v>
      </c>
      <c r="J12" t="s">
        <v>25</v>
      </c>
      <c r="K12" t="s">
        <v>408</v>
      </c>
      <c r="L12">
        <f>COUNTIFS(Tabelle1[Attached Signal],"&lt;&gt;"&amp;"",Tabelle1[Alternate Function],Tabelle1[[#This Row],[Alternate Function]])</f>
        <v>1</v>
      </c>
      <c r="M12">
        <f>COUNTIFS(Tabelle1[Attached Signal],"&lt;&gt;"&amp;"",Tabelle1[Pin Name],Tabelle1[[#This Row],[Pin Name]])</f>
        <v>1</v>
      </c>
      <c r="N12" t="s">
        <v>478</v>
      </c>
      <c r="O12" s="12"/>
    </row>
    <row r="13" spans="1:15" ht="15" hidden="1" customHeight="1" x14ac:dyDescent="0.25">
      <c r="A13">
        <v>4</v>
      </c>
      <c r="B13">
        <v>9</v>
      </c>
      <c r="C13" t="s">
        <v>27</v>
      </c>
      <c r="D13" t="s">
        <v>28</v>
      </c>
      <c r="E13">
        <v>9</v>
      </c>
      <c r="F13" t="s">
        <v>37</v>
      </c>
      <c r="G13" t="s">
        <v>7</v>
      </c>
      <c r="H13" t="s">
        <v>20</v>
      </c>
      <c r="I13" t="s">
        <v>6</v>
      </c>
      <c r="J13" t="s">
        <v>416</v>
      </c>
      <c r="L13">
        <f>COUNTIFS(Tabelle1[Attached Signal],"&lt;&gt;"&amp;"",Tabelle1[Alternate Function],Tabelle1[[#This Row],[Alternate Function]])</f>
        <v>0</v>
      </c>
      <c r="M13">
        <f>COUNTIFS(Tabelle1[Attached Signal],"&lt;&gt;"&amp;"",Tabelle1[Pin Name],Tabelle1[[#This Row],[Pin Name]])</f>
        <v>1</v>
      </c>
      <c r="N13" t="s">
        <v>479</v>
      </c>
      <c r="O13" s="12"/>
    </row>
    <row r="14" spans="1:15" ht="15" hidden="1" customHeight="1" x14ac:dyDescent="0.25">
      <c r="A14">
        <v>4</v>
      </c>
      <c r="B14">
        <v>9</v>
      </c>
      <c r="C14" t="s">
        <v>27</v>
      </c>
      <c r="D14" t="s">
        <v>28</v>
      </c>
      <c r="E14">
        <v>9</v>
      </c>
      <c r="F14" t="s">
        <v>37</v>
      </c>
      <c r="G14" t="s">
        <v>7</v>
      </c>
      <c r="H14" t="s">
        <v>20</v>
      </c>
      <c r="I14" t="s">
        <v>6</v>
      </c>
      <c r="J14" t="s">
        <v>26</v>
      </c>
      <c r="L14">
        <f>COUNTIFS(Tabelle1[Attached Signal],"&lt;&gt;"&amp;"",Tabelle1[Alternate Function],Tabelle1[[#This Row],[Alternate Function]])</f>
        <v>0</v>
      </c>
      <c r="M14">
        <f>COUNTIFS(Tabelle1[Attached Signal],"&lt;&gt;"&amp;"",Tabelle1[Pin Name],Tabelle1[[#This Row],[Pin Name]])</f>
        <v>1</v>
      </c>
      <c r="N14" t="s">
        <v>479</v>
      </c>
      <c r="O14" s="12"/>
    </row>
    <row r="15" spans="1:15" ht="15" hidden="1" customHeight="1" x14ac:dyDescent="0.25">
      <c r="A15">
        <v>4</v>
      </c>
      <c r="B15">
        <v>9</v>
      </c>
      <c r="C15" t="s">
        <v>27</v>
      </c>
      <c r="D15" t="s">
        <v>28</v>
      </c>
      <c r="E15">
        <v>9</v>
      </c>
      <c r="F15" t="s">
        <v>37</v>
      </c>
      <c r="G15" t="s">
        <v>7</v>
      </c>
      <c r="H15" t="s">
        <v>20</v>
      </c>
      <c r="I15" t="s">
        <v>6</v>
      </c>
      <c r="J15" t="s">
        <v>29</v>
      </c>
      <c r="K15" t="s">
        <v>409</v>
      </c>
      <c r="L15">
        <f>COUNTIFS(Tabelle1[Attached Signal],"&lt;&gt;"&amp;"",Tabelle1[Alternate Function],Tabelle1[[#This Row],[Alternate Function]])</f>
        <v>1</v>
      </c>
      <c r="M15">
        <f>COUNTIFS(Tabelle1[Attached Signal],"&lt;&gt;"&amp;"",Tabelle1[Pin Name],Tabelle1[[#This Row],[Pin Name]])</f>
        <v>1</v>
      </c>
      <c r="N15" t="s">
        <v>479</v>
      </c>
      <c r="O15" s="12"/>
    </row>
    <row r="16" spans="1:15" ht="15" hidden="1" customHeight="1" x14ac:dyDescent="0.25">
      <c r="A16">
        <v>5</v>
      </c>
      <c r="B16">
        <v>12</v>
      </c>
      <c r="C16" t="s">
        <v>44</v>
      </c>
      <c r="D16" t="s">
        <v>45</v>
      </c>
      <c r="E16">
        <v>23</v>
      </c>
      <c r="F16" t="s">
        <v>46</v>
      </c>
      <c r="G16" t="s">
        <v>47</v>
      </c>
      <c r="H16" t="s">
        <v>40</v>
      </c>
      <c r="I16" t="s">
        <v>6</v>
      </c>
      <c r="J16" t="s">
        <v>417</v>
      </c>
      <c r="L16">
        <f>COUNTIFS(Tabelle1[Attached Signal],"&lt;&gt;"&amp;"",Tabelle1[Alternate Function],Tabelle1[[#This Row],[Alternate Function]])</f>
        <v>0</v>
      </c>
      <c r="M16">
        <f>COUNTIFS(Tabelle1[Attached Signal],"&lt;&gt;"&amp;"",Tabelle1[Pin Name],Tabelle1[[#This Row],[Pin Name]])</f>
        <v>1</v>
      </c>
      <c r="N16" t="s">
        <v>523</v>
      </c>
      <c r="O16" s="12"/>
    </row>
    <row r="17" spans="1:15" ht="15" hidden="1" customHeight="1" x14ac:dyDescent="0.25">
      <c r="A17">
        <v>5</v>
      </c>
      <c r="B17">
        <v>12</v>
      </c>
      <c r="C17" t="s">
        <v>44</v>
      </c>
      <c r="D17" t="s">
        <v>45</v>
      </c>
      <c r="E17">
        <v>23</v>
      </c>
      <c r="F17" t="s">
        <v>46</v>
      </c>
      <c r="G17" t="s">
        <v>47</v>
      </c>
      <c r="H17" t="s">
        <v>40</v>
      </c>
      <c r="I17" t="s">
        <v>6</v>
      </c>
      <c r="J17" t="s">
        <v>26</v>
      </c>
      <c r="L17">
        <f>COUNTIFS(Tabelle1[Attached Signal],"&lt;&gt;"&amp;"",Tabelle1[Alternate Function],Tabelle1[[#This Row],[Alternate Function]])</f>
        <v>0</v>
      </c>
      <c r="M17">
        <f>COUNTIFS(Tabelle1[Attached Signal],"&lt;&gt;"&amp;"",Tabelle1[Pin Name],Tabelle1[[#This Row],[Pin Name]])</f>
        <v>1</v>
      </c>
      <c r="N17" t="s">
        <v>523</v>
      </c>
      <c r="O17" s="12"/>
    </row>
    <row r="18" spans="1:15" ht="15" hidden="1" customHeight="1" x14ac:dyDescent="0.25">
      <c r="A18">
        <v>5</v>
      </c>
      <c r="B18">
        <v>12</v>
      </c>
      <c r="C18" t="s">
        <v>44</v>
      </c>
      <c r="D18" t="s">
        <v>45</v>
      </c>
      <c r="E18">
        <v>23</v>
      </c>
      <c r="F18" t="s">
        <v>46</v>
      </c>
      <c r="G18" t="s">
        <v>47</v>
      </c>
      <c r="H18" t="s">
        <v>40</v>
      </c>
      <c r="I18" t="s">
        <v>6</v>
      </c>
      <c r="J18" t="s">
        <v>243</v>
      </c>
      <c r="L18">
        <f>COUNTIFS(Tabelle1[Attached Signal],"&lt;&gt;"&amp;"",Tabelle1[Alternate Function],Tabelle1[[#This Row],[Alternate Function]])</f>
        <v>0</v>
      </c>
      <c r="M18">
        <f>COUNTIFS(Tabelle1[Attached Signal],"&lt;&gt;"&amp;"",Tabelle1[Pin Name],Tabelle1[[#This Row],[Pin Name]])</f>
        <v>1</v>
      </c>
      <c r="N18" t="s">
        <v>523</v>
      </c>
      <c r="O18" s="12"/>
    </row>
    <row r="19" spans="1:15" ht="15" hidden="1" customHeight="1" x14ac:dyDescent="0.25">
      <c r="A19">
        <v>5</v>
      </c>
      <c r="B19">
        <v>12</v>
      </c>
      <c r="C19" t="s">
        <v>44</v>
      </c>
      <c r="D19" t="s">
        <v>45</v>
      </c>
      <c r="E19">
        <v>23</v>
      </c>
      <c r="F19" t="s">
        <v>46</v>
      </c>
      <c r="G19" t="s">
        <v>47</v>
      </c>
      <c r="H19" t="s">
        <v>40</v>
      </c>
      <c r="I19" t="s">
        <v>6</v>
      </c>
      <c r="J19" t="s">
        <v>244</v>
      </c>
      <c r="L19">
        <f>COUNTIFS(Tabelle1[Attached Signal],"&lt;&gt;"&amp;"",Tabelle1[Alternate Function],Tabelle1[[#This Row],[Alternate Function]])</f>
        <v>0</v>
      </c>
      <c r="M19">
        <f>COUNTIFS(Tabelle1[Attached Signal],"&lt;&gt;"&amp;"",Tabelle1[Pin Name],Tabelle1[[#This Row],[Pin Name]])</f>
        <v>1</v>
      </c>
      <c r="N19" t="s">
        <v>523</v>
      </c>
      <c r="O19" s="12"/>
    </row>
    <row r="20" spans="1:15" ht="15" hidden="1" customHeight="1" x14ac:dyDescent="0.25">
      <c r="A20">
        <v>5</v>
      </c>
      <c r="B20">
        <v>12</v>
      </c>
      <c r="C20" t="s">
        <v>44</v>
      </c>
      <c r="D20" t="s">
        <v>45</v>
      </c>
      <c r="E20">
        <v>23</v>
      </c>
      <c r="F20" t="s">
        <v>46</v>
      </c>
      <c r="G20" t="s">
        <v>47</v>
      </c>
      <c r="H20" t="s">
        <v>40</v>
      </c>
      <c r="I20" t="s">
        <v>6</v>
      </c>
      <c r="J20" t="s">
        <v>48</v>
      </c>
      <c r="L20">
        <f>COUNTIFS(Tabelle1[Attached Signal],"&lt;&gt;"&amp;"",Tabelle1[Alternate Function],Tabelle1[[#This Row],[Alternate Function]])</f>
        <v>0</v>
      </c>
      <c r="M20">
        <f>COUNTIFS(Tabelle1[Attached Signal],"&lt;&gt;"&amp;"",Tabelle1[Pin Name],Tabelle1[[#This Row],[Pin Name]])</f>
        <v>1</v>
      </c>
      <c r="N20" t="s">
        <v>523</v>
      </c>
      <c r="O20" s="12"/>
    </row>
    <row r="21" spans="1:15" ht="15" hidden="1" customHeight="1" x14ac:dyDescent="0.25">
      <c r="A21">
        <v>5</v>
      </c>
      <c r="B21">
        <v>12</v>
      </c>
      <c r="C21" t="s">
        <v>44</v>
      </c>
      <c r="D21" t="s">
        <v>45</v>
      </c>
      <c r="E21">
        <v>23</v>
      </c>
      <c r="F21" t="s">
        <v>46</v>
      </c>
      <c r="G21" t="s">
        <v>47</v>
      </c>
      <c r="H21" t="s">
        <v>40</v>
      </c>
      <c r="I21" t="s">
        <v>6</v>
      </c>
      <c r="J21" t="s">
        <v>49</v>
      </c>
      <c r="K21" t="s">
        <v>410</v>
      </c>
      <c r="L21">
        <f>COUNTIFS(Tabelle1[Attached Signal],"&lt;&gt;"&amp;"",Tabelle1[Alternate Function],Tabelle1[[#This Row],[Alternate Function]])</f>
        <v>1</v>
      </c>
      <c r="M21">
        <f>COUNTIFS(Tabelle1[Attached Signal],"&lt;&gt;"&amp;"",Tabelle1[Pin Name],Tabelle1[[#This Row],[Pin Name]])</f>
        <v>1</v>
      </c>
      <c r="N21" t="s">
        <v>523</v>
      </c>
      <c r="O21" s="12"/>
    </row>
    <row r="22" spans="1:15" ht="15" hidden="1" customHeight="1" x14ac:dyDescent="0.25">
      <c r="A22">
        <v>6</v>
      </c>
      <c r="B22">
        <v>13</v>
      </c>
      <c r="C22" t="s">
        <v>50</v>
      </c>
      <c r="D22" t="s">
        <v>51</v>
      </c>
      <c r="E22">
        <v>24</v>
      </c>
      <c r="F22" t="s">
        <v>75</v>
      </c>
      <c r="G22" t="s">
        <v>53</v>
      </c>
      <c r="H22" t="s">
        <v>40</v>
      </c>
      <c r="I22" t="s">
        <v>6</v>
      </c>
      <c r="J22" t="s">
        <v>418</v>
      </c>
      <c r="L22">
        <f>COUNTIFS(Tabelle1[Attached Signal],"&lt;&gt;"&amp;"",Tabelle1[Alternate Function],Tabelle1[[#This Row],[Alternate Function]])</f>
        <v>0</v>
      </c>
      <c r="M22">
        <f>COUNTIFS(Tabelle1[Attached Signal],"&lt;&gt;"&amp;"",Tabelle1[Pin Name],Tabelle1[[#This Row],[Pin Name]])</f>
        <v>1</v>
      </c>
      <c r="N22" t="s">
        <v>488</v>
      </c>
      <c r="O22" s="12"/>
    </row>
    <row r="23" spans="1:15" ht="15" hidden="1" customHeight="1" x14ac:dyDescent="0.25">
      <c r="A23">
        <v>6</v>
      </c>
      <c r="B23">
        <v>13</v>
      </c>
      <c r="C23" t="s">
        <v>50</v>
      </c>
      <c r="D23" t="s">
        <v>51</v>
      </c>
      <c r="E23">
        <v>24</v>
      </c>
      <c r="F23" t="s">
        <v>75</v>
      </c>
      <c r="G23" t="s">
        <v>53</v>
      </c>
      <c r="H23" t="s">
        <v>40</v>
      </c>
      <c r="I23" t="s">
        <v>6</v>
      </c>
      <c r="J23" t="s">
        <v>26</v>
      </c>
      <c r="L23">
        <f>COUNTIFS(Tabelle1[Attached Signal],"&lt;&gt;"&amp;"",Tabelle1[Alternate Function],Tabelle1[[#This Row],[Alternate Function]])</f>
        <v>0</v>
      </c>
      <c r="M23">
        <f>COUNTIFS(Tabelle1[Attached Signal],"&lt;&gt;"&amp;"",Tabelle1[Pin Name],Tabelle1[[#This Row],[Pin Name]])</f>
        <v>1</v>
      </c>
      <c r="N23" t="s">
        <v>488</v>
      </c>
      <c r="O23" s="12"/>
    </row>
    <row r="24" spans="1:15" ht="15" hidden="1" customHeight="1" x14ac:dyDescent="0.25">
      <c r="A24">
        <v>6</v>
      </c>
      <c r="B24">
        <v>13</v>
      </c>
      <c r="C24" t="s">
        <v>50</v>
      </c>
      <c r="D24" t="s">
        <v>51</v>
      </c>
      <c r="E24">
        <v>24</v>
      </c>
      <c r="F24" t="s">
        <v>75</v>
      </c>
      <c r="G24" t="s">
        <v>53</v>
      </c>
      <c r="H24" t="s">
        <v>40</v>
      </c>
      <c r="I24" t="s">
        <v>6</v>
      </c>
      <c r="J24" t="s">
        <v>245</v>
      </c>
      <c r="L24">
        <f>COUNTIFS(Tabelle1[Attached Signal],"&lt;&gt;"&amp;"",Tabelle1[Alternate Function],Tabelle1[[#This Row],[Alternate Function]])</f>
        <v>0</v>
      </c>
      <c r="M24">
        <f>COUNTIFS(Tabelle1[Attached Signal],"&lt;&gt;"&amp;"",Tabelle1[Pin Name],Tabelle1[[#This Row],[Pin Name]])</f>
        <v>1</v>
      </c>
      <c r="N24" t="s">
        <v>488</v>
      </c>
      <c r="O24" s="12"/>
    </row>
    <row r="25" spans="1:15" ht="15" hidden="1" customHeight="1" x14ac:dyDescent="0.25">
      <c r="A25">
        <v>6</v>
      </c>
      <c r="B25">
        <v>13</v>
      </c>
      <c r="C25" t="s">
        <v>50</v>
      </c>
      <c r="D25" t="s">
        <v>51</v>
      </c>
      <c r="E25">
        <v>24</v>
      </c>
      <c r="F25" t="s">
        <v>75</v>
      </c>
      <c r="G25" t="s">
        <v>53</v>
      </c>
      <c r="H25" t="s">
        <v>40</v>
      </c>
      <c r="I25" t="s">
        <v>6</v>
      </c>
      <c r="J25" t="s">
        <v>54</v>
      </c>
      <c r="L25">
        <f>COUNTIFS(Tabelle1[Attached Signal],"&lt;&gt;"&amp;"",Tabelle1[Alternate Function],Tabelle1[[#This Row],[Alternate Function]])</f>
        <v>0</v>
      </c>
      <c r="M25">
        <f>COUNTIFS(Tabelle1[Attached Signal],"&lt;&gt;"&amp;"",Tabelle1[Pin Name],Tabelle1[[#This Row],[Pin Name]])</f>
        <v>1</v>
      </c>
      <c r="N25" t="s">
        <v>488</v>
      </c>
      <c r="O25" s="12"/>
    </row>
    <row r="26" spans="1:15" ht="15" hidden="1" customHeight="1" x14ac:dyDescent="0.25">
      <c r="A26">
        <v>6</v>
      </c>
      <c r="B26">
        <v>13</v>
      </c>
      <c r="C26" t="s">
        <v>50</v>
      </c>
      <c r="D26" t="s">
        <v>51</v>
      </c>
      <c r="E26">
        <v>24</v>
      </c>
      <c r="F26" t="s">
        <v>75</v>
      </c>
      <c r="G26" t="s">
        <v>53</v>
      </c>
      <c r="H26" t="s">
        <v>40</v>
      </c>
      <c r="I26" t="s">
        <v>6</v>
      </c>
      <c r="J26" t="s">
        <v>52</v>
      </c>
      <c r="K26" t="s">
        <v>411</v>
      </c>
      <c r="L26">
        <f>COUNTIFS(Tabelle1[Attached Signal],"&lt;&gt;"&amp;"",Tabelle1[Alternate Function],Tabelle1[[#This Row],[Alternate Function]])</f>
        <v>1</v>
      </c>
      <c r="M26">
        <f>COUNTIFS(Tabelle1[Attached Signal],"&lt;&gt;"&amp;"",Tabelle1[Pin Name],Tabelle1[[#This Row],[Pin Name]])</f>
        <v>1</v>
      </c>
      <c r="N26" t="s">
        <v>488</v>
      </c>
      <c r="O26" s="12"/>
    </row>
    <row r="27" spans="1:15" ht="15" hidden="1" customHeight="1" x14ac:dyDescent="0.25">
      <c r="A27">
        <v>7</v>
      </c>
      <c r="B27">
        <v>14</v>
      </c>
      <c r="C27" t="s">
        <v>55</v>
      </c>
      <c r="D27" t="s">
        <v>56</v>
      </c>
      <c r="E27">
        <v>25</v>
      </c>
      <c r="F27" t="s">
        <v>57</v>
      </c>
      <c r="G27" t="s">
        <v>58</v>
      </c>
      <c r="H27" t="s">
        <v>59</v>
      </c>
      <c r="I27" t="s">
        <v>6</v>
      </c>
      <c r="J27" t="s">
        <v>76</v>
      </c>
      <c r="K27" t="s">
        <v>466</v>
      </c>
      <c r="L27">
        <f>COUNTIFS(Tabelle1[Attached Signal],"&lt;&gt;"&amp;"",Tabelle1[Alternate Function],Tabelle1[[#This Row],[Alternate Function]])</f>
        <v>1</v>
      </c>
      <c r="M27">
        <f>COUNTIFS(Tabelle1[Attached Signal],"&lt;&gt;"&amp;"",Tabelle1[Pin Name],Tabelle1[[#This Row],[Pin Name]])</f>
        <v>1</v>
      </c>
      <c r="N27" t="s">
        <v>524</v>
      </c>
      <c r="O27" s="12"/>
    </row>
    <row r="28" spans="1:15" ht="15" hidden="1" customHeight="1" x14ac:dyDescent="0.25">
      <c r="A28">
        <v>8</v>
      </c>
      <c r="B28">
        <v>15</v>
      </c>
      <c r="C28" t="s">
        <v>60</v>
      </c>
      <c r="D28" t="s">
        <v>61</v>
      </c>
      <c r="E28">
        <v>26</v>
      </c>
      <c r="F28" t="s">
        <v>62</v>
      </c>
      <c r="G28" t="s">
        <v>7</v>
      </c>
      <c r="H28" t="s">
        <v>30</v>
      </c>
      <c r="I28" t="s">
        <v>6</v>
      </c>
      <c r="J28" t="s">
        <v>419</v>
      </c>
      <c r="K28" t="s">
        <v>388</v>
      </c>
      <c r="L28">
        <f>COUNTIFS(Tabelle1[Attached Signal],"&lt;&gt;"&amp;"",Tabelle1[Alternate Function],Tabelle1[[#This Row],[Alternate Function]])</f>
        <v>1</v>
      </c>
      <c r="M28">
        <f>COUNTIFS(Tabelle1[Attached Signal],"&lt;&gt;"&amp;"",Tabelle1[Pin Name],Tabelle1[[#This Row],[Pin Name]])</f>
        <v>1</v>
      </c>
      <c r="N28" t="s">
        <v>483</v>
      </c>
    </row>
    <row r="29" spans="1:15" ht="15" hidden="1" customHeight="1" x14ac:dyDescent="0.25">
      <c r="A29">
        <v>8</v>
      </c>
      <c r="B29">
        <v>15</v>
      </c>
      <c r="C29" t="s">
        <v>60</v>
      </c>
      <c r="D29" t="s">
        <v>61</v>
      </c>
      <c r="E29">
        <v>26</v>
      </c>
      <c r="F29" t="s">
        <v>62</v>
      </c>
      <c r="G29" t="s">
        <v>7</v>
      </c>
      <c r="H29" t="s">
        <v>30</v>
      </c>
      <c r="I29" t="s">
        <v>6</v>
      </c>
      <c r="J29" t="s">
        <v>26</v>
      </c>
      <c r="L29">
        <f>COUNTIFS(Tabelle1[Attached Signal],"&lt;&gt;"&amp;"",Tabelle1[Alternate Function],Tabelle1[[#This Row],[Alternate Function]])</f>
        <v>0</v>
      </c>
      <c r="M29">
        <f>COUNTIFS(Tabelle1[Attached Signal],"&lt;&gt;"&amp;"",Tabelle1[Pin Name],Tabelle1[[#This Row],[Pin Name]])</f>
        <v>1</v>
      </c>
      <c r="N29" t="s">
        <v>483</v>
      </c>
    </row>
    <row r="30" spans="1:15" ht="15" hidden="1" customHeight="1" x14ac:dyDescent="0.25">
      <c r="A30">
        <v>8</v>
      </c>
      <c r="B30">
        <v>15</v>
      </c>
      <c r="C30" t="s">
        <v>60</v>
      </c>
      <c r="D30" t="s">
        <v>61</v>
      </c>
      <c r="E30">
        <v>26</v>
      </c>
      <c r="F30" t="s">
        <v>62</v>
      </c>
      <c r="G30" t="s">
        <v>7</v>
      </c>
      <c r="H30" t="s">
        <v>30</v>
      </c>
      <c r="I30" t="s">
        <v>6</v>
      </c>
      <c r="J30" t="s">
        <v>63</v>
      </c>
      <c r="L30">
        <f>COUNTIFS(Tabelle1[Attached Signal],"&lt;&gt;"&amp;"",Tabelle1[Alternate Function],Tabelle1[[#This Row],[Alternate Function]])</f>
        <v>0</v>
      </c>
      <c r="M30">
        <f>COUNTIFS(Tabelle1[Attached Signal],"&lt;&gt;"&amp;"",Tabelle1[Pin Name],Tabelle1[[#This Row],[Pin Name]])</f>
        <v>1</v>
      </c>
      <c r="N30" t="s">
        <v>483</v>
      </c>
    </row>
    <row r="31" spans="1:15" ht="15" hidden="1" customHeight="1" x14ac:dyDescent="0.25">
      <c r="A31">
        <v>8</v>
      </c>
      <c r="B31">
        <v>15</v>
      </c>
      <c r="C31" t="s">
        <v>60</v>
      </c>
      <c r="D31" t="s">
        <v>61</v>
      </c>
      <c r="E31">
        <v>26</v>
      </c>
      <c r="F31" t="s">
        <v>62</v>
      </c>
      <c r="G31" t="s">
        <v>7</v>
      </c>
      <c r="H31" t="s">
        <v>30</v>
      </c>
      <c r="I31" t="s">
        <v>6</v>
      </c>
      <c r="J31" t="s">
        <v>246</v>
      </c>
      <c r="L31">
        <f>COUNTIFS(Tabelle1[Attached Signal],"&lt;&gt;"&amp;"",Tabelle1[Alternate Function],Tabelle1[[#This Row],[Alternate Function]])</f>
        <v>0</v>
      </c>
      <c r="M31">
        <f>COUNTIFS(Tabelle1[Attached Signal],"&lt;&gt;"&amp;"",Tabelle1[Pin Name],Tabelle1[[#This Row],[Pin Name]])</f>
        <v>1</v>
      </c>
      <c r="N31" t="s">
        <v>483</v>
      </c>
      <c r="O31" s="12"/>
    </row>
    <row r="32" spans="1:15" ht="15" hidden="1" customHeight="1" x14ac:dyDescent="0.25">
      <c r="A32">
        <v>8</v>
      </c>
      <c r="B32">
        <v>15</v>
      </c>
      <c r="C32" t="s">
        <v>60</v>
      </c>
      <c r="D32" t="s">
        <v>61</v>
      </c>
      <c r="E32">
        <v>26</v>
      </c>
      <c r="F32" t="s">
        <v>62</v>
      </c>
      <c r="G32" t="s">
        <v>7</v>
      </c>
      <c r="H32" t="s">
        <v>30</v>
      </c>
      <c r="I32" t="s">
        <v>6</v>
      </c>
      <c r="J32" t="s">
        <v>64</v>
      </c>
      <c r="L32">
        <f>COUNTIFS(Tabelle1[Attached Signal],"&lt;&gt;"&amp;"",Tabelle1[Alternate Function],Tabelle1[[#This Row],[Alternate Function]])</f>
        <v>0</v>
      </c>
      <c r="M32">
        <f>COUNTIFS(Tabelle1[Attached Signal],"&lt;&gt;"&amp;"",Tabelle1[Pin Name],Tabelle1[[#This Row],[Pin Name]])</f>
        <v>1</v>
      </c>
      <c r="N32" t="s">
        <v>483</v>
      </c>
      <c r="O32" s="12"/>
    </row>
    <row r="33" spans="1:15" ht="15" hidden="1" customHeight="1" x14ac:dyDescent="0.25">
      <c r="A33">
        <v>9</v>
      </c>
      <c r="B33">
        <v>16</v>
      </c>
      <c r="C33" t="s">
        <v>65</v>
      </c>
      <c r="D33" t="s">
        <v>66</v>
      </c>
      <c r="E33">
        <v>27</v>
      </c>
      <c r="F33" t="s">
        <v>67</v>
      </c>
      <c r="G33" t="s">
        <v>7</v>
      </c>
      <c r="H33" t="s">
        <v>30</v>
      </c>
      <c r="I33" t="s">
        <v>6</v>
      </c>
      <c r="J33" t="s">
        <v>420</v>
      </c>
      <c r="K33" t="s">
        <v>389</v>
      </c>
      <c r="L33">
        <f>COUNTIFS(Tabelle1[Attached Signal],"&lt;&gt;"&amp;"",Tabelle1[Alternate Function],Tabelle1[[#This Row],[Alternate Function]])</f>
        <v>1</v>
      </c>
      <c r="M33">
        <f>COUNTIFS(Tabelle1[Attached Signal],"&lt;&gt;"&amp;"",Tabelle1[Pin Name],Tabelle1[[#This Row],[Pin Name]])</f>
        <v>1</v>
      </c>
      <c r="N33" t="s">
        <v>481</v>
      </c>
      <c r="O33" s="12"/>
    </row>
    <row r="34" spans="1:15" ht="15" hidden="1" customHeight="1" x14ac:dyDescent="0.25">
      <c r="A34">
        <v>9</v>
      </c>
      <c r="B34">
        <v>16</v>
      </c>
      <c r="C34" t="s">
        <v>65</v>
      </c>
      <c r="D34" t="s">
        <v>66</v>
      </c>
      <c r="E34">
        <v>27</v>
      </c>
      <c r="F34" t="s">
        <v>67</v>
      </c>
      <c r="G34" t="s">
        <v>7</v>
      </c>
      <c r="H34" t="s">
        <v>30</v>
      </c>
      <c r="I34" t="s">
        <v>6</v>
      </c>
      <c r="J34" t="s">
        <v>26</v>
      </c>
      <c r="L34">
        <f>COUNTIFS(Tabelle1[Attached Signal],"&lt;&gt;"&amp;"",Tabelle1[Alternate Function],Tabelle1[[#This Row],[Alternate Function]])</f>
        <v>0</v>
      </c>
      <c r="M34">
        <f>COUNTIFS(Tabelle1[Attached Signal],"&lt;&gt;"&amp;"",Tabelle1[Pin Name],Tabelle1[[#This Row],[Pin Name]])</f>
        <v>1</v>
      </c>
      <c r="N34" t="s">
        <v>481</v>
      </c>
      <c r="O34" s="12"/>
    </row>
    <row r="35" spans="1:15" ht="15" hidden="1" customHeight="1" x14ac:dyDescent="0.25">
      <c r="A35">
        <v>9</v>
      </c>
      <c r="B35">
        <v>16</v>
      </c>
      <c r="C35" t="s">
        <v>65</v>
      </c>
      <c r="D35" t="s">
        <v>66</v>
      </c>
      <c r="E35">
        <v>27</v>
      </c>
      <c r="F35" t="s">
        <v>67</v>
      </c>
      <c r="G35" t="s">
        <v>7</v>
      </c>
      <c r="H35" t="s">
        <v>30</v>
      </c>
      <c r="I35" t="s">
        <v>6</v>
      </c>
      <c r="J35" t="s">
        <v>68</v>
      </c>
      <c r="L35">
        <f>COUNTIFS(Tabelle1[Attached Signal],"&lt;&gt;"&amp;"",Tabelle1[Alternate Function],Tabelle1[[#This Row],[Alternate Function]])</f>
        <v>0</v>
      </c>
      <c r="M35">
        <f>COUNTIFS(Tabelle1[Attached Signal],"&lt;&gt;"&amp;"",Tabelle1[Pin Name],Tabelle1[[#This Row],[Pin Name]])</f>
        <v>1</v>
      </c>
      <c r="N35" t="s">
        <v>481</v>
      </c>
      <c r="O35" s="12"/>
    </row>
    <row r="36" spans="1:15" ht="15" hidden="1" customHeight="1" x14ac:dyDescent="0.25">
      <c r="A36">
        <v>9</v>
      </c>
      <c r="B36">
        <v>16</v>
      </c>
      <c r="C36" t="s">
        <v>65</v>
      </c>
      <c r="D36" t="s">
        <v>66</v>
      </c>
      <c r="E36">
        <v>27</v>
      </c>
      <c r="F36" t="s">
        <v>67</v>
      </c>
      <c r="G36" t="s">
        <v>7</v>
      </c>
      <c r="H36" t="s">
        <v>30</v>
      </c>
      <c r="I36" t="s">
        <v>6</v>
      </c>
      <c r="J36" t="s">
        <v>247</v>
      </c>
      <c r="L36">
        <f>COUNTIFS(Tabelle1[Attached Signal],"&lt;&gt;"&amp;"",Tabelle1[Alternate Function],Tabelle1[[#This Row],[Alternate Function]])</f>
        <v>0</v>
      </c>
      <c r="M36">
        <f>COUNTIFS(Tabelle1[Attached Signal],"&lt;&gt;"&amp;"",Tabelle1[Pin Name],Tabelle1[[#This Row],[Pin Name]])</f>
        <v>1</v>
      </c>
      <c r="N36" t="s">
        <v>481</v>
      </c>
      <c r="O36" s="12"/>
    </row>
    <row r="37" spans="1:15" ht="15" hidden="1" customHeight="1" x14ac:dyDescent="0.25">
      <c r="A37">
        <v>9</v>
      </c>
      <c r="B37">
        <v>16</v>
      </c>
      <c r="C37" t="s">
        <v>65</v>
      </c>
      <c r="D37" t="s">
        <v>66</v>
      </c>
      <c r="E37">
        <v>27</v>
      </c>
      <c r="F37" t="s">
        <v>67</v>
      </c>
      <c r="G37" t="s">
        <v>7</v>
      </c>
      <c r="H37" t="s">
        <v>30</v>
      </c>
      <c r="I37" t="s">
        <v>6</v>
      </c>
      <c r="J37" t="s">
        <v>69</v>
      </c>
      <c r="L37">
        <f>COUNTIFS(Tabelle1[Attached Signal],"&lt;&gt;"&amp;"",Tabelle1[Alternate Function],Tabelle1[[#This Row],[Alternate Function]])</f>
        <v>0</v>
      </c>
      <c r="M37">
        <f>COUNTIFS(Tabelle1[Attached Signal],"&lt;&gt;"&amp;"",Tabelle1[Pin Name],Tabelle1[[#This Row],[Pin Name]])</f>
        <v>1</v>
      </c>
      <c r="N37" t="s">
        <v>481</v>
      </c>
    </row>
    <row r="38" spans="1:15" ht="15" hidden="1" customHeight="1" x14ac:dyDescent="0.25">
      <c r="A38">
        <v>10</v>
      </c>
      <c r="B38">
        <v>17</v>
      </c>
      <c r="C38" t="s">
        <v>70</v>
      </c>
      <c r="D38" t="s">
        <v>71</v>
      </c>
      <c r="E38">
        <v>28</v>
      </c>
      <c r="F38" t="s">
        <v>72</v>
      </c>
      <c r="G38" t="s">
        <v>7</v>
      </c>
      <c r="H38" t="s">
        <v>30</v>
      </c>
      <c r="I38" t="s">
        <v>6</v>
      </c>
      <c r="J38" t="s">
        <v>421</v>
      </c>
      <c r="K38" t="s">
        <v>390</v>
      </c>
      <c r="L38">
        <f>COUNTIFS(Tabelle1[Attached Signal],"&lt;&gt;"&amp;"",Tabelle1[Alternate Function],Tabelle1[[#This Row],[Alternate Function]])</f>
        <v>1</v>
      </c>
      <c r="M38">
        <f>COUNTIFS(Tabelle1[Attached Signal],"&lt;&gt;"&amp;"",Tabelle1[Pin Name],Tabelle1[[#This Row],[Pin Name]])</f>
        <v>1</v>
      </c>
      <c r="N38" t="s">
        <v>480</v>
      </c>
    </row>
    <row r="39" spans="1:15" ht="15" hidden="1" customHeight="1" x14ac:dyDescent="0.25">
      <c r="A39">
        <v>10</v>
      </c>
      <c r="B39">
        <v>17</v>
      </c>
      <c r="C39" t="s">
        <v>70</v>
      </c>
      <c r="D39" t="s">
        <v>71</v>
      </c>
      <c r="E39">
        <v>28</v>
      </c>
      <c r="F39" t="s">
        <v>72</v>
      </c>
      <c r="G39" t="s">
        <v>7</v>
      </c>
      <c r="H39" t="s">
        <v>30</v>
      </c>
      <c r="I39" t="s">
        <v>6</v>
      </c>
      <c r="J39" t="s">
        <v>26</v>
      </c>
      <c r="L39">
        <f>COUNTIFS(Tabelle1[Attached Signal],"&lt;&gt;"&amp;"",Tabelle1[Alternate Function],Tabelle1[[#This Row],[Alternate Function]])</f>
        <v>0</v>
      </c>
      <c r="M39">
        <f>COUNTIFS(Tabelle1[Attached Signal],"&lt;&gt;"&amp;"",Tabelle1[Pin Name],Tabelle1[[#This Row],[Pin Name]])</f>
        <v>1</v>
      </c>
      <c r="N39" t="s">
        <v>480</v>
      </c>
    </row>
    <row r="40" spans="1:15" ht="15" hidden="1" customHeight="1" x14ac:dyDescent="0.25">
      <c r="A40">
        <v>10</v>
      </c>
      <c r="B40">
        <v>17</v>
      </c>
      <c r="C40" t="s">
        <v>70</v>
      </c>
      <c r="D40" t="s">
        <v>71</v>
      </c>
      <c r="E40">
        <v>28</v>
      </c>
      <c r="F40" t="s">
        <v>72</v>
      </c>
      <c r="G40" t="s">
        <v>7</v>
      </c>
      <c r="H40" t="s">
        <v>30</v>
      </c>
      <c r="I40" t="s">
        <v>6</v>
      </c>
      <c r="J40" t="s">
        <v>248</v>
      </c>
      <c r="L40">
        <f>COUNTIFS(Tabelle1[Attached Signal],"&lt;&gt;"&amp;"",Tabelle1[Alternate Function],Tabelle1[[#This Row],[Alternate Function]])</f>
        <v>0</v>
      </c>
      <c r="M40">
        <f>COUNTIFS(Tabelle1[Attached Signal],"&lt;&gt;"&amp;"",Tabelle1[Pin Name],Tabelle1[[#This Row],[Pin Name]])</f>
        <v>1</v>
      </c>
      <c r="N40" t="s">
        <v>480</v>
      </c>
    </row>
    <row r="41" spans="1:15" ht="15" hidden="1" customHeight="1" x14ac:dyDescent="0.25">
      <c r="A41">
        <v>10</v>
      </c>
      <c r="B41">
        <v>17</v>
      </c>
      <c r="C41" t="s">
        <v>70</v>
      </c>
      <c r="D41" t="s">
        <v>71</v>
      </c>
      <c r="E41">
        <v>28</v>
      </c>
      <c r="F41" t="s">
        <v>72</v>
      </c>
      <c r="G41" t="s">
        <v>7</v>
      </c>
      <c r="H41" t="s">
        <v>30</v>
      </c>
      <c r="I41" t="s">
        <v>6</v>
      </c>
      <c r="J41" t="s">
        <v>73</v>
      </c>
      <c r="L41">
        <f>COUNTIFS(Tabelle1[Attached Signal],"&lt;&gt;"&amp;"",Tabelle1[Alternate Function],Tabelle1[[#This Row],[Alternate Function]])</f>
        <v>0</v>
      </c>
      <c r="M41">
        <f>COUNTIFS(Tabelle1[Attached Signal],"&lt;&gt;"&amp;"",Tabelle1[Pin Name],Tabelle1[[#This Row],[Pin Name]])</f>
        <v>1</v>
      </c>
      <c r="N41" t="s">
        <v>480</v>
      </c>
    </row>
    <row r="42" spans="1:15" ht="15" hidden="1" customHeight="1" x14ac:dyDescent="0.25">
      <c r="A42">
        <v>10</v>
      </c>
      <c r="B42">
        <v>17</v>
      </c>
      <c r="C42" t="s">
        <v>70</v>
      </c>
      <c r="D42" t="s">
        <v>71</v>
      </c>
      <c r="E42">
        <v>28</v>
      </c>
      <c r="F42" t="s">
        <v>72</v>
      </c>
      <c r="G42" t="s">
        <v>7</v>
      </c>
      <c r="H42" t="s">
        <v>30</v>
      </c>
      <c r="I42" t="s">
        <v>6</v>
      </c>
      <c r="J42" t="s">
        <v>74</v>
      </c>
      <c r="L42">
        <f>COUNTIFS(Tabelle1[Attached Signal],"&lt;&gt;"&amp;"",Tabelle1[Alternate Function],Tabelle1[[#This Row],[Alternate Function]])</f>
        <v>0</v>
      </c>
      <c r="M42">
        <f>COUNTIFS(Tabelle1[Attached Signal],"&lt;&gt;"&amp;"",Tabelle1[Pin Name],Tabelle1[[#This Row],[Pin Name]])</f>
        <v>1</v>
      </c>
      <c r="N42" t="s">
        <v>480</v>
      </c>
      <c r="O42" s="12"/>
    </row>
    <row r="43" spans="1:15" ht="15" hidden="1" customHeight="1" x14ac:dyDescent="0.25">
      <c r="A43">
        <v>11</v>
      </c>
      <c r="B43">
        <v>18</v>
      </c>
      <c r="C43" t="s">
        <v>77</v>
      </c>
      <c r="D43" t="s">
        <v>78</v>
      </c>
      <c r="E43">
        <v>29</v>
      </c>
      <c r="F43" t="s">
        <v>79</v>
      </c>
      <c r="G43" t="s">
        <v>7</v>
      </c>
      <c r="H43" t="s">
        <v>30</v>
      </c>
      <c r="I43" t="s">
        <v>6</v>
      </c>
      <c r="J43" t="s">
        <v>422</v>
      </c>
      <c r="K43" t="s">
        <v>391</v>
      </c>
      <c r="L43">
        <f>COUNTIFS(Tabelle1[Attached Signal],"&lt;&gt;"&amp;"",Tabelle1[Alternate Function],Tabelle1[[#This Row],[Alternate Function]])</f>
        <v>1</v>
      </c>
      <c r="M43">
        <f>COUNTIFS(Tabelle1[Attached Signal],"&lt;&gt;"&amp;"",Tabelle1[Pin Name],Tabelle1[[#This Row],[Pin Name]])</f>
        <v>1</v>
      </c>
      <c r="N43" t="s">
        <v>482</v>
      </c>
    </row>
    <row r="44" spans="1:15" ht="15" hidden="1" customHeight="1" x14ac:dyDescent="0.25">
      <c r="A44">
        <v>11</v>
      </c>
      <c r="B44">
        <v>18</v>
      </c>
      <c r="C44" t="s">
        <v>77</v>
      </c>
      <c r="D44" t="s">
        <v>78</v>
      </c>
      <c r="E44">
        <v>29</v>
      </c>
      <c r="F44" t="s">
        <v>79</v>
      </c>
      <c r="G44" t="s">
        <v>7</v>
      </c>
      <c r="H44" t="s">
        <v>30</v>
      </c>
      <c r="I44" t="s">
        <v>6</v>
      </c>
      <c r="J44" t="s">
        <v>26</v>
      </c>
      <c r="L44">
        <f>COUNTIFS(Tabelle1[Attached Signal],"&lt;&gt;"&amp;"",Tabelle1[Alternate Function],Tabelle1[[#This Row],[Alternate Function]])</f>
        <v>0</v>
      </c>
      <c r="M44">
        <f>COUNTIFS(Tabelle1[Attached Signal],"&lt;&gt;"&amp;"",Tabelle1[Pin Name],Tabelle1[[#This Row],[Pin Name]])</f>
        <v>1</v>
      </c>
      <c r="N44" t="s">
        <v>482</v>
      </c>
    </row>
    <row r="45" spans="1:15" ht="15" hidden="1" customHeight="1" x14ac:dyDescent="0.25">
      <c r="A45">
        <v>11</v>
      </c>
      <c r="B45">
        <v>18</v>
      </c>
      <c r="C45" t="s">
        <v>77</v>
      </c>
      <c r="D45" t="s">
        <v>78</v>
      </c>
      <c r="E45">
        <v>29</v>
      </c>
      <c r="F45" t="s">
        <v>79</v>
      </c>
      <c r="G45" t="s">
        <v>7</v>
      </c>
      <c r="H45" t="s">
        <v>30</v>
      </c>
      <c r="I45" t="s">
        <v>6</v>
      </c>
      <c r="J45" t="s">
        <v>249</v>
      </c>
      <c r="L45">
        <f>COUNTIFS(Tabelle1[Attached Signal],"&lt;&gt;"&amp;"",Tabelle1[Alternate Function],Tabelle1[[#This Row],[Alternate Function]])</f>
        <v>0</v>
      </c>
      <c r="M45">
        <f>COUNTIFS(Tabelle1[Attached Signal],"&lt;&gt;"&amp;"",Tabelle1[Pin Name],Tabelle1[[#This Row],[Pin Name]])</f>
        <v>1</v>
      </c>
      <c r="N45" t="s">
        <v>482</v>
      </c>
    </row>
    <row r="46" spans="1:15" ht="15" hidden="1" customHeight="1" x14ac:dyDescent="0.25">
      <c r="A46">
        <v>11</v>
      </c>
      <c r="B46">
        <v>18</v>
      </c>
      <c r="C46" t="s">
        <v>77</v>
      </c>
      <c r="D46" t="s">
        <v>78</v>
      </c>
      <c r="E46">
        <v>29</v>
      </c>
      <c r="F46" t="s">
        <v>79</v>
      </c>
      <c r="G46" t="s">
        <v>7</v>
      </c>
      <c r="H46" t="s">
        <v>30</v>
      </c>
      <c r="I46" t="s">
        <v>6</v>
      </c>
      <c r="J46" t="s">
        <v>80</v>
      </c>
      <c r="L46">
        <f>COUNTIFS(Tabelle1[Attached Signal],"&lt;&gt;"&amp;"",Tabelle1[Alternate Function],Tabelle1[[#This Row],[Alternate Function]])</f>
        <v>0</v>
      </c>
      <c r="M46">
        <f>COUNTIFS(Tabelle1[Attached Signal],"&lt;&gt;"&amp;"",Tabelle1[Pin Name],Tabelle1[[#This Row],[Pin Name]])</f>
        <v>1</v>
      </c>
      <c r="N46" t="s">
        <v>482</v>
      </c>
    </row>
    <row r="47" spans="1:15" ht="15" hidden="1" customHeight="1" x14ac:dyDescent="0.25">
      <c r="A47">
        <v>11</v>
      </c>
      <c r="B47">
        <v>18</v>
      </c>
      <c r="C47" t="s">
        <v>77</v>
      </c>
      <c r="D47" t="s">
        <v>78</v>
      </c>
      <c r="E47">
        <v>29</v>
      </c>
      <c r="F47" t="s">
        <v>79</v>
      </c>
      <c r="G47" t="s">
        <v>7</v>
      </c>
      <c r="H47" t="s">
        <v>30</v>
      </c>
      <c r="I47" t="s">
        <v>6</v>
      </c>
      <c r="J47" t="s">
        <v>81</v>
      </c>
      <c r="L47">
        <f>COUNTIFS(Tabelle1[Attached Signal],"&lt;&gt;"&amp;"",Tabelle1[Alternate Function],Tabelle1[[#This Row],[Alternate Function]])</f>
        <v>0</v>
      </c>
      <c r="M47">
        <f>COUNTIFS(Tabelle1[Attached Signal],"&lt;&gt;"&amp;"",Tabelle1[Pin Name],Tabelle1[[#This Row],[Pin Name]])</f>
        <v>1</v>
      </c>
      <c r="N47" t="s">
        <v>482</v>
      </c>
      <c r="O47" s="12"/>
    </row>
    <row r="48" spans="1:15" ht="15" hidden="1" customHeight="1" x14ac:dyDescent="0.25">
      <c r="A48">
        <v>12</v>
      </c>
      <c r="B48">
        <v>20</v>
      </c>
      <c r="C48" t="s">
        <v>82</v>
      </c>
      <c r="D48" t="s">
        <v>83</v>
      </c>
      <c r="E48">
        <v>30</v>
      </c>
      <c r="F48" t="s">
        <v>84</v>
      </c>
      <c r="G48" t="s">
        <v>16</v>
      </c>
      <c r="H48" t="s">
        <v>6</v>
      </c>
      <c r="I48">
        <v>-1</v>
      </c>
      <c r="J48" t="s">
        <v>6</v>
      </c>
      <c r="K48" t="s">
        <v>38</v>
      </c>
      <c r="L48">
        <f>COUNTIFS(Tabelle1[Attached Signal],"&lt;&gt;"&amp;"",Tabelle1[Alternate Function],Tabelle1[[#This Row],[Alternate Function]])</f>
        <v>12</v>
      </c>
      <c r="M48">
        <f>COUNTIFS(Tabelle1[Attached Signal],"&lt;&gt;"&amp;"",Tabelle1[Pin Name],Tabelle1[[#This Row],[Pin Name]])</f>
        <v>1</v>
      </c>
      <c r="N48" t="s">
        <v>526</v>
      </c>
    </row>
    <row r="49" spans="1:15" ht="15" hidden="1" customHeight="1" x14ac:dyDescent="0.25">
      <c r="A49">
        <v>13</v>
      </c>
      <c r="B49">
        <v>22</v>
      </c>
      <c r="C49" t="s">
        <v>85</v>
      </c>
      <c r="D49" t="s">
        <v>86</v>
      </c>
      <c r="E49">
        <v>33</v>
      </c>
      <c r="F49" t="s">
        <v>87</v>
      </c>
      <c r="G49" t="s">
        <v>16</v>
      </c>
      <c r="H49" t="s">
        <v>6</v>
      </c>
      <c r="I49" t="s">
        <v>6</v>
      </c>
      <c r="J49" t="s">
        <v>6</v>
      </c>
      <c r="K49" t="s">
        <v>39</v>
      </c>
      <c r="L49">
        <f>COUNTIFS(Tabelle1[Attached Signal],"&lt;&gt;"&amp;"",Tabelle1[Alternate Function],Tabelle1[[#This Row],[Alternate Function]])</f>
        <v>12</v>
      </c>
      <c r="M49">
        <f>COUNTIFS(Tabelle1[Attached Signal],"&lt;&gt;"&amp;"",Tabelle1[Pin Name],Tabelle1[[#This Row],[Pin Name]])</f>
        <v>1</v>
      </c>
      <c r="N49" t="s">
        <v>525</v>
      </c>
    </row>
    <row r="50" spans="1:15" ht="15" hidden="1" customHeight="1" x14ac:dyDescent="0.25">
      <c r="A50">
        <v>14</v>
      </c>
      <c r="B50">
        <v>23</v>
      </c>
      <c r="C50" t="s">
        <v>88</v>
      </c>
      <c r="D50" t="s">
        <v>89</v>
      </c>
      <c r="E50">
        <v>34</v>
      </c>
      <c r="F50" t="s">
        <v>90</v>
      </c>
      <c r="G50" t="s">
        <v>7</v>
      </c>
      <c r="H50" t="s">
        <v>30</v>
      </c>
      <c r="I50" t="s">
        <v>6</v>
      </c>
      <c r="J50" t="s">
        <v>423</v>
      </c>
      <c r="K50" t="s">
        <v>392</v>
      </c>
      <c r="L50">
        <f>COUNTIFS(Tabelle1[Attached Signal],"&lt;&gt;"&amp;"",Tabelle1[Alternate Function],Tabelle1[[#This Row],[Alternate Function]])</f>
        <v>1</v>
      </c>
      <c r="M50">
        <f>COUNTIFS(Tabelle1[Attached Signal],"&lt;&gt;"&amp;"",Tabelle1[Pin Name],Tabelle1[[#This Row],[Pin Name]])</f>
        <v>1</v>
      </c>
      <c r="N50" t="s">
        <v>486</v>
      </c>
      <c r="O50" s="12"/>
    </row>
    <row r="51" spans="1:15" ht="15" hidden="1" customHeight="1" x14ac:dyDescent="0.25">
      <c r="A51">
        <v>14</v>
      </c>
      <c r="B51">
        <v>23</v>
      </c>
      <c r="C51" t="s">
        <v>88</v>
      </c>
      <c r="D51" t="s">
        <v>89</v>
      </c>
      <c r="E51">
        <v>34</v>
      </c>
      <c r="F51" t="s">
        <v>90</v>
      </c>
      <c r="G51" t="s">
        <v>7</v>
      </c>
      <c r="H51" t="s">
        <v>30</v>
      </c>
      <c r="I51" t="s">
        <v>6</v>
      </c>
      <c r="J51" t="s">
        <v>250</v>
      </c>
      <c r="L51">
        <f>COUNTIFS(Tabelle1[Attached Signal],"&lt;&gt;"&amp;"",Tabelle1[Alternate Function],Tabelle1[[#This Row],[Alternate Function]])</f>
        <v>0</v>
      </c>
      <c r="M51">
        <f>COUNTIFS(Tabelle1[Attached Signal],"&lt;&gt;"&amp;"",Tabelle1[Pin Name],Tabelle1[[#This Row],[Pin Name]])</f>
        <v>1</v>
      </c>
      <c r="N51" t="s">
        <v>486</v>
      </c>
      <c r="O51" s="12"/>
    </row>
    <row r="52" spans="1:15" ht="15" hidden="1" customHeight="1" x14ac:dyDescent="0.25">
      <c r="A52">
        <v>14</v>
      </c>
      <c r="B52">
        <v>23</v>
      </c>
      <c r="C52" t="s">
        <v>88</v>
      </c>
      <c r="D52" t="s">
        <v>89</v>
      </c>
      <c r="E52">
        <v>34</v>
      </c>
      <c r="F52" t="s">
        <v>90</v>
      </c>
      <c r="G52" t="s">
        <v>7</v>
      </c>
      <c r="H52" t="s">
        <v>30</v>
      </c>
      <c r="I52" t="s">
        <v>6</v>
      </c>
      <c r="J52" t="s">
        <v>251</v>
      </c>
      <c r="L52">
        <f>COUNTIFS(Tabelle1[Attached Signal],"&lt;&gt;"&amp;"",Tabelle1[Alternate Function],Tabelle1[[#This Row],[Alternate Function]])</f>
        <v>0</v>
      </c>
      <c r="M52">
        <f>COUNTIFS(Tabelle1[Attached Signal],"&lt;&gt;"&amp;"",Tabelle1[Pin Name],Tabelle1[[#This Row],[Pin Name]])</f>
        <v>1</v>
      </c>
      <c r="N52" t="s">
        <v>486</v>
      </c>
      <c r="O52" s="12"/>
    </row>
    <row r="53" spans="1:15" ht="15" hidden="1" customHeight="1" x14ac:dyDescent="0.25">
      <c r="A53">
        <v>14</v>
      </c>
      <c r="B53">
        <v>23</v>
      </c>
      <c r="C53" t="s">
        <v>88</v>
      </c>
      <c r="D53" t="s">
        <v>89</v>
      </c>
      <c r="E53">
        <v>34</v>
      </c>
      <c r="F53" t="s">
        <v>90</v>
      </c>
      <c r="G53" t="s">
        <v>7</v>
      </c>
      <c r="H53" t="s">
        <v>30</v>
      </c>
      <c r="I53" t="s">
        <v>6</v>
      </c>
      <c r="J53" t="s">
        <v>252</v>
      </c>
      <c r="L53">
        <f>COUNTIFS(Tabelle1[Attached Signal],"&lt;&gt;"&amp;"",Tabelle1[Alternate Function],Tabelle1[[#This Row],[Alternate Function]])</f>
        <v>0</v>
      </c>
      <c r="M53">
        <f>COUNTIFS(Tabelle1[Attached Signal],"&lt;&gt;"&amp;"",Tabelle1[Pin Name],Tabelle1[[#This Row],[Pin Name]])</f>
        <v>1</v>
      </c>
      <c r="N53" t="s">
        <v>486</v>
      </c>
      <c r="O53" s="12"/>
    </row>
    <row r="54" spans="1:15" ht="15" hidden="1" customHeight="1" x14ac:dyDescent="0.25">
      <c r="A54">
        <v>14</v>
      </c>
      <c r="B54">
        <v>23</v>
      </c>
      <c r="C54" t="s">
        <v>88</v>
      </c>
      <c r="D54" t="s">
        <v>89</v>
      </c>
      <c r="E54">
        <v>34</v>
      </c>
      <c r="F54" t="s">
        <v>90</v>
      </c>
      <c r="G54" t="s">
        <v>7</v>
      </c>
      <c r="H54" t="s">
        <v>30</v>
      </c>
      <c r="I54" t="s">
        <v>6</v>
      </c>
      <c r="J54" t="s">
        <v>253</v>
      </c>
      <c r="L54">
        <f>COUNTIFS(Tabelle1[Attached Signal],"&lt;&gt;"&amp;"",Tabelle1[Alternate Function],Tabelle1[[#This Row],[Alternate Function]])</f>
        <v>0</v>
      </c>
      <c r="M54">
        <f>COUNTIFS(Tabelle1[Attached Signal],"&lt;&gt;"&amp;"",Tabelle1[Pin Name],Tabelle1[[#This Row],[Pin Name]])</f>
        <v>1</v>
      </c>
      <c r="N54" t="s">
        <v>486</v>
      </c>
      <c r="O54" s="12"/>
    </row>
    <row r="55" spans="1:15" ht="15" hidden="1" customHeight="1" x14ac:dyDescent="0.25">
      <c r="A55">
        <v>14</v>
      </c>
      <c r="B55">
        <v>23</v>
      </c>
      <c r="C55" t="s">
        <v>88</v>
      </c>
      <c r="D55" t="s">
        <v>89</v>
      </c>
      <c r="E55">
        <v>34</v>
      </c>
      <c r="F55" t="s">
        <v>90</v>
      </c>
      <c r="G55" t="s">
        <v>7</v>
      </c>
      <c r="H55" t="s">
        <v>30</v>
      </c>
      <c r="I55" t="s">
        <v>6</v>
      </c>
      <c r="J55" t="s">
        <v>254</v>
      </c>
      <c r="L55">
        <f>COUNTIFS(Tabelle1[Attached Signal],"&lt;&gt;"&amp;"",Tabelle1[Alternate Function],Tabelle1[[#This Row],[Alternate Function]])</f>
        <v>0</v>
      </c>
      <c r="M55">
        <f>COUNTIFS(Tabelle1[Attached Signal],"&lt;&gt;"&amp;"",Tabelle1[Pin Name],Tabelle1[[#This Row],[Pin Name]])</f>
        <v>1</v>
      </c>
      <c r="N55" t="s">
        <v>486</v>
      </c>
      <c r="O55" s="12"/>
    </row>
    <row r="56" spans="1:15" ht="15" hidden="1" customHeight="1" x14ac:dyDescent="0.25">
      <c r="A56">
        <v>14</v>
      </c>
      <c r="B56">
        <v>23</v>
      </c>
      <c r="C56" t="s">
        <v>88</v>
      </c>
      <c r="D56" t="s">
        <v>89</v>
      </c>
      <c r="E56">
        <v>34</v>
      </c>
      <c r="F56" t="s">
        <v>90</v>
      </c>
      <c r="G56" t="s">
        <v>7</v>
      </c>
      <c r="H56" t="s">
        <v>30</v>
      </c>
      <c r="I56" t="s">
        <v>6</v>
      </c>
      <c r="J56" t="s">
        <v>255</v>
      </c>
      <c r="L56">
        <f>COUNTIFS(Tabelle1[Attached Signal],"&lt;&gt;"&amp;"",Tabelle1[Alternate Function],Tabelle1[[#This Row],[Alternate Function]])</f>
        <v>0</v>
      </c>
      <c r="M56">
        <f>COUNTIFS(Tabelle1[Attached Signal],"&lt;&gt;"&amp;"",Tabelle1[Pin Name],Tabelle1[[#This Row],[Pin Name]])</f>
        <v>1</v>
      </c>
      <c r="N56" t="s">
        <v>486</v>
      </c>
      <c r="O56" s="12"/>
    </row>
    <row r="57" spans="1:15" ht="15" hidden="1" customHeight="1" x14ac:dyDescent="0.25">
      <c r="A57">
        <v>14</v>
      </c>
      <c r="B57">
        <v>23</v>
      </c>
      <c r="C57" t="s">
        <v>88</v>
      </c>
      <c r="D57" t="s">
        <v>89</v>
      </c>
      <c r="E57">
        <v>34</v>
      </c>
      <c r="F57" t="s">
        <v>90</v>
      </c>
      <c r="G57" t="s">
        <v>7</v>
      </c>
      <c r="H57" t="s">
        <v>30</v>
      </c>
      <c r="I57" t="s">
        <v>6</v>
      </c>
      <c r="J57" t="s">
        <v>26</v>
      </c>
      <c r="L57">
        <f>COUNTIFS(Tabelle1[Attached Signal],"&lt;&gt;"&amp;"",Tabelle1[Alternate Function],Tabelle1[[#This Row],[Alternate Function]])</f>
        <v>0</v>
      </c>
      <c r="M57">
        <f>COUNTIFS(Tabelle1[Attached Signal],"&lt;&gt;"&amp;"",Tabelle1[Pin Name],Tabelle1[[#This Row],[Pin Name]])</f>
        <v>1</v>
      </c>
      <c r="N57" t="s">
        <v>486</v>
      </c>
      <c r="O57" s="12"/>
    </row>
    <row r="58" spans="1:15" ht="15" hidden="1" customHeight="1" x14ac:dyDescent="0.25">
      <c r="A58">
        <v>14</v>
      </c>
      <c r="B58">
        <v>23</v>
      </c>
      <c r="C58" t="s">
        <v>88</v>
      </c>
      <c r="D58" t="s">
        <v>89</v>
      </c>
      <c r="E58">
        <v>34</v>
      </c>
      <c r="F58" t="s">
        <v>90</v>
      </c>
      <c r="G58" t="s">
        <v>7</v>
      </c>
      <c r="H58" t="s">
        <v>30</v>
      </c>
      <c r="I58" t="s">
        <v>6</v>
      </c>
      <c r="J58" t="s">
        <v>256</v>
      </c>
      <c r="L58">
        <f>COUNTIFS(Tabelle1[Attached Signal],"&lt;&gt;"&amp;"",Tabelle1[Alternate Function],Tabelle1[[#This Row],[Alternate Function]])</f>
        <v>0</v>
      </c>
      <c r="M58">
        <f>COUNTIFS(Tabelle1[Attached Signal],"&lt;&gt;"&amp;"",Tabelle1[Pin Name],Tabelle1[[#This Row],[Pin Name]])</f>
        <v>1</v>
      </c>
      <c r="N58" t="s">
        <v>486</v>
      </c>
      <c r="O58" s="12"/>
    </row>
    <row r="59" spans="1:15" ht="15" hidden="1" customHeight="1" x14ac:dyDescent="0.25">
      <c r="A59">
        <v>14</v>
      </c>
      <c r="B59">
        <v>23</v>
      </c>
      <c r="C59" t="s">
        <v>88</v>
      </c>
      <c r="D59" t="s">
        <v>89</v>
      </c>
      <c r="E59">
        <v>34</v>
      </c>
      <c r="F59" t="s">
        <v>90</v>
      </c>
      <c r="G59" t="s">
        <v>7</v>
      </c>
      <c r="H59" t="s">
        <v>30</v>
      </c>
      <c r="I59" t="s">
        <v>6</v>
      </c>
      <c r="J59" t="s">
        <v>257</v>
      </c>
      <c r="L59">
        <f>COUNTIFS(Tabelle1[Attached Signal],"&lt;&gt;"&amp;"",Tabelle1[Alternate Function],Tabelle1[[#This Row],[Alternate Function]])</f>
        <v>0</v>
      </c>
      <c r="M59">
        <f>COUNTIFS(Tabelle1[Attached Signal],"&lt;&gt;"&amp;"",Tabelle1[Pin Name],Tabelle1[[#This Row],[Pin Name]])</f>
        <v>1</v>
      </c>
      <c r="N59" t="s">
        <v>486</v>
      </c>
      <c r="O59" s="12"/>
    </row>
    <row r="60" spans="1:15" ht="15" hidden="1" customHeight="1" x14ac:dyDescent="0.25">
      <c r="A60">
        <v>14</v>
      </c>
      <c r="B60">
        <v>23</v>
      </c>
      <c r="C60" t="s">
        <v>88</v>
      </c>
      <c r="D60" t="s">
        <v>89</v>
      </c>
      <c r="E60">
        <v>34</v>
      </c>
      <c r="F60" t="s">
        <v>90</v>
      </c>
      <c r="G60" t="s">
        <v>7</v>
      </c>
      <c r="H60" t="s">
        <v>30</v>
      </c>
      <c r="I60" t="s">
        <v>6</v>
      </c>
      <c r="J60" t="s">
        <v>258</v>
      </c>
      <c r="L60">
        <f>COUNTIFS(Tabelle1[Attached Signal],"&lt;&gt;"&amp;"",Tabelle1[Alternate Function],Tabelle1[[#This Row],[Alternate Function]])</f>
        <v>0</v>
      </c>
      <c r="M60">
        <f>COUNTIFS(Tabelle1[Attached Signal],"&lt;&gt;"&amp;"",Tabelle1[Pin Name],Tabelle1[[#This Row],[Pin Name]])</f>
        <v>1</v>
      </c>
      <c r="N60" t="s">
        <v>486</v>
      </c>
      <c r="O60" s="12"/>
    </row>
    <row r="61" spans="1:15" ht="15" hidden="1" customHeight="1" x14ac:dyDescent="0.25">
      <c r="A61">
        <v>14</v>
      </c>
      <c r="B61">
        <v>23</v>
      </c>
      <c r="C61" t="s">
        <v>88</v>
      </c>
      <c r="D61" t="s">
        <v>89</v>
      </c>
      <c r="E61">
        <v>34</v>
      </c>
      <c r="F61" t="s">
        <v>90</v>
      </c>
      <c r="G61" t="s">
        <v>7</v>
      </c>
      <c r="H61" t="s">
        <v>30</v>
      </c>
      <c r="I61" t="s">
        <v>6</v>
      </c>
      <c r="J61" t="s">
        <v>91</v>
      </c>
      <c r="L61">
        <f>COUNTIFS(Tabelle1[Attached Signal],"&lt;&gt;"&amp;"",Tabelle1[Alternate Function],Tabelle1[[#This Row],[Alternate Function]])</f>
        <v>0</v>
      </c>
      <c r="M61">
        <f>COUNTIFS(Tabelle1[Attached Signal],"&lt;&gt;"&amp;"",Tabelle1[Pin Name],Tabelle1[[#This Row],[Pin Name]])</f>
        <v>1</v>
      </c>
      <c r="N61" t="s">
        <v>486</v>
      </c>
      <c r="O61" s="12"/>
    </row>
    <row r="62" spans="1:15" ht="15" hidden="1" customHeight="1" x14ac:dyDescent="0.25">
      <c r="A62">
        <v>15</v>
      </c>
      <c r="B62">
        <v>24</v>
      </c>
      <c r="C62" t="s">
        <v>92</v>
      </c>
      <c r="D62" t="s">
        <v>93</v>
      </c>
      <c r="E62">
        <v>35</v>
      </c>
      <c r="F62" t="s">
        <v>94</v>
      </c>
      <c r="G62" t="s">
        <v>7</v>
      </c>
      <c r="H62" t="s">
        <v>30</v>
      </c>
      <c r="I62" t="s">
        <v>6</v>
      </c>
      <c r="J62" t="s">
        <v>424</v>
      </c>
      <c r="K62" t="s">
        <v>394</v>
      </c>
      <c r="L62">
        <f>COUNTIFS(Tabelle1[Attached Signal],"&lt;&gt;"&amp;"",Tabelle1[Alternate Function],Tabelle1[[#This Row],[Alternate Function]])</f>
        <v>1</v>
      </c>
      <c r="M62">
        <f>COUNTIFS(Tabelle1[Attached Signal],"&lt;&gt;"&amp;"",Tabelle1[Pin Name],Tabelle1[[#This Row],[Pin Name]])</f>
        <v>1</v>
      </c>
      <c r="N62" t="s">
        <v>487</v>
      </c>
      <c r="O62" s="12"/>
    </row>
    <row r="63" spans="1:15" ht="15" hidden="1" customHeight="1" x14ac:dyDescent="0.25">
      <c r="A63">
        <v>15</v>
      </c>
      <c r="B63">
        <v>24</v>
      </c>
      <c r="C63" t="s">
        <v>92</v>
      </c>
      <c r="D63" t="s">
        <v>93</v>
      </c>
      <c r="E63">
        <v>35</v>
      </c>
      <c r="F63" t="s">
        <v>94</v>
      </c>
      <c r="G63" t="s">
        <v>7</v>
      </c>
      <c r="H63" t="s">
        <v>30</v>
      </c>
      <c r="I63" t="s">
        <v>6</v>
      </c>
      <c r="J63" t="s">
        <v>259</v>
      </c>
      <c r="L63">
        <f>COUNTIFS(Tabelle1[Attached Signal],"&lt;&gt;"&amp;"",Tabelle1[Alternate Function],Tabelle1[[#This Row],[Alternate Function]])</f>
        <v>0</v>
      </c>
      <c r="M63">
        <f>COUNTIFS(Tabelle1[Attached Signal],"&lt;&gt;"&amp;"",Tabelle1[Pin Name],Tabelle1[[#This Row],[Pin Name]])</f>
        <v>1</v>
      </c>
      <c r="N63" t="s">
        <v>487</v>
      </c>
      <c r="O63" s="12"/>
    </row>
    <row r="64" spans="1:15" ht="15" hidden="1" customHeight="1" x14ac:dyDescent="0.25">
      <c r="A64">
        <v>15</v>
      </c>
      <c r="B64">
        <v>24</v>
      </c>
      <c r="C64" t="s">
        <v>92</v>
      </c>
      <c r="D64" t="s">
        <v>93</v>
      </c>
      <c r="E64">
        <v>35</v>
      </c>
      <c r="F64" t="s">
        <v>94</v>
      </c>
      <c r="G64" t="s">
        <v>7</v>
      </c>
      <c r="H64" t="s">
        <v>30</v>
      </c>
      <c r="I64" t="s">
        <v>6</v>
      </c>
      <c r="J64" t="s">
        <v>260</v>
      </c>
      <c r="L64">
        <f>COUNTIFS(Tabelle1[Attached Signal],"&lt;&gt;"&amp;"",Tabelle1[Alternate Function],Tabelle1[[#This Row],[Alternate Function]])</f>
        <v>0</v>
      </c>
      <c r="M64">
        <f>COUNTIFS(Tabelle1[Attached Signal],"&lt;&gt;"&amp;"",Tabelle1[Pin Name],Tabelle1[[#This Row],[Pin Name]])</f>
        <v>1</v>
      </c>
      <c r="N64" t="s">
        <v>487</v>
      </c>
      <c r="O64" s="12"/>
    </row>
    <row r="65" spans="1:15" ht="15" hidden="1" customHeight="1" x14ac:dyDescent="0.25">
      <c r="A65">
        <v>15</v>
      </c>
      <c r="B65">
        <v>24</v>
      </c>
      <c r="C65" t="s">
        <v>92</v>
      </c>
      <c r="D65" t="s">
        <v>93</v>
      </c>
      <c r="E65">
        <v>35</v>
      </c>
      <c r="F65" t="s">
        <v>94</v>
      </c>
      <c r="G65" t="s">
        <v>7</v>
      </c>
      <c r="H65" t="s">
        <v>30</v>
      </c>
      <c r="I65" t="s">
        <v>6</v>
      </c>
      <c r="J65" t="s">
        <v>261</v>
      </c>
      <c r="L65">
        <f>COUNTIFS(Tabelle1[Attached Signal],"&lt;&gt;"&amp;"",Tabelle1[Alternate Function],Tabelle1[[#This Row],[Alternate Function]])</f>
        <v>0</v>
      </c>
      <c r="M65">
        <f>COUNTIFS(Tabelle1[Attached Signal],"&lt;&gt;"&amp;"",Tabelle1[Pin Name],Tabelle1[[#This Row],[Pin Name]])</f>
        <v>1</v>
      </c>
      <c r="N65" t="s">
        <v>487</v>
      </c>
      <c r="O65" s="12"/>
    </row>
    <row r="66" spans="1:15" ht="15" hidden="1" customHeight="1" x14ac:dyDescent="0.25">
      <c r="A66">
        <v>15</v>
      </c>
      <c r="B66">
        <v>24</v>
      </c>
      <c r="C66" t="s">
        <v>92</v>
      </c>
      <c r="D66" t="s">
        <v>93</v>
      </c>
      <c r="E66">
        <v>35</v>
      </c>
      <c r="F66" t="s">
        <v>94</v>
      </c>
      <c r="G66" t="s">
        <v>7</v>
      </c>
      <c r="H66" t="s">
        <v>30</v>
      </c>
      <c r="I66" t="s">
        <v>6</v>
      </c>
      <c r="J66" t="s">
        <v>262</v>
      </c>
      <c r="L66">
        <f>COUNTIFS(Tabelle1[Attached Signal],"&lt;&gt;"&amp;"",Tabelle1[Alternate Function],Tabelle1[[#This Row],[Alternate Function]])</f>
        <v>0</v>
      </c>
      <c r="M66">
        <f>COUNTIFS(Tabelle1[Attached Signal],"&lt;&gt;"&amp;"",Tabelle1[Pin Name],Tabelle1[[#This Row],[Pin Name]])</f>
        <v>1</v>
      </c>
      <c r="N66" t="s">
        <v>487</v>
      </c>
      <c r="O66" s="12"/>
    </row>
    <row r="67" spans="1:15" ht="15" hidden="1" customHeight="1" x14ac:dyDescent="0.25">
      <c r="A67">
        <v>15</v>
      </c>
      <c r="B67">
        <v>24</v>
      </c>
      <c r="C67" t="s">
        <v>92</v>
      </c>
      <c r="D67" t="s">
        <v>93</v>
      </c>
      <c r="E67">
        <v>35</v>
      </c>
      <c r="F67" t="s">
        <v>94</v>
      </c>
      <c r="G67" t="s">
        <v>7</v>
      </c>
      <c r="H67" t="s">
        <v>30</v>
      </c>
      <c r="I67" t="s">
        <v>6</v>
      </c>
      <c r="J67" t="s">
        <v>263</v>
      </c>
      <c r="L67">
        <f>COUNTIFS(Tabelle1[Attached Signal],"&lt;&gt;"&amp;"",Tabelle1[Alternate Function],Tabelle1[[#This Row],[Alternate Function]])</f>
        <v>0</v>
      </c>
      <c r="M67">
        <f>COUNTIFS(Tabelle1[Attached Signal],"&lt;&gt;"&amp;"",Tabelle1[Pin Name],Tabelle1[[#This Row],[Pin Name]])</f>
        <v>1</v>
      </c>
      <c r="N67" t="s">
        <v>487</v>
      </c>
      <c r="O67" s="12"/>
    </row>
    <row r="68" spans="1:15" ht="15" hidden="1" customHeight="1" x14ac:dyDescent="0.25">
      <c r="A68">
        <v>15</v>
      </c>
      <c r="B68">
        <v>24</v>
      </c>
      <c r="C68" t="s">
        <v>92</v>
      </c>
      <c r="D68" t="s">
        <v>93</v>
      </c>
      <c r="E68">
        <v>35</v>
      </c>
      <c r="F68" t="s">
        <v>94</v>
      </c>
      <c r="G68" t="s">
        <v>7</v>
      </c>
      <c r="H68" t="s">
        <v>30</v>
      </c>
      <c r="I68" t="s">
        <v>6</v>
      </c>
      <c r="J68" t="s">
        <v>26</v>
      </c>
      <c r="L68">
        <f>COUNTIFS(Tabelle1[Attached Signal],"&lt;&gt;"&amp;"",Tabelle1[Alternate Function],Tabelle1[[#This Row],[Alternate Function]])</f>
        <v>0</v>
      </c>
      <c r="M68">
        <f>COUNTIFS(Tabelle1[Attached Signal],"&lt;&gt;"&amp;"",Tabelle1[Pin Name],Tabelle1[[#This Row],[Pin Name]])</f>
        <v>1</v>
      </c>
      <c r="N68" t="s">
        <v>487</v>
      </c>
      <c r="O68" s="12"/>
    </row>
    <row r="69" spans="1:15" ht="15" hidden="1" customHeight="1" x14ac:dyDescent="0.25">
      <c r="A69">
        <v>15</v>
      </c>
      <c r="B69">
        <v>24</v>
      </c>
      <c r="C69" t="s">
        <v>92</v>
      </c>
      <c r="D69" t="s">
        <v>93</v>
      </c>
      <c r="E69">
        <v>35</v>
      </c>
      <c r="F69" t="s">
        <v>94</v>
      </c>
      <c r="G69" t="s">
        <v>7</v>
      </c>
      <c r="H69" t="s">
        <v>30</v>
      </c>
      <c r="I69" t="s">
        <v>6</v>
      </c>
      <c r="J69" t="s">
        <v>264</v>
      </c>
      <c r="L69">
        <f>COUNTIFS(Tabelle1[Attached Signal],"&lt;&gt;"&amp;"",Tabelle1[Alternate Function],Tabelle1[[#This Row],[Alternate Function]])</f>
        <v>0</v>
      </c>
      <c r="M69">
        <f>COUNTIFS(Tabelle1[Attached Signal],"&lt;&gt;"&amp;"",Tabelle1[Pin Name],Tabelle1[[#This Row],[Pin Name]])</f>
        <v>1</v>
      </c>
      <c r="N69" t="s">
        <v>487</v>
      </c>
      <c r="O69" s="12"/>
    </row>
    <row r="70" spans="1:15" ht="15" hidden="1" customHeight="1" x14ac:dyDescent="0.25">
      <c r="A70">
        <v>15</v>
      </c>
      <c r="B70">
        <v>24</v>
      </c>
      <c r="C70" t="s">
        <v>92</v>
      </c>
      <c r="D70" t="s">
        <v>93</v>
      </c>
      <c r="E70">
        <v>35</v>
      </c>
      <c r="F70" t="s">
        <v>94</v>
      </c>
      <c r="G70" t="s">
        <v>7</v>
      </c>
      <c r="H70" t="s">
        <v>30</v>
      </c>
      <c r="I70" t="s">
        <v>6</v>
      </c>
      <c r="J70" t="s">
        <v>265</v>
      </c>
      <c r="L70">
        <f>COUNTIFS(Tabelle1[Attached Signal],"&lt;&gt;"&amp;"",Tabelle1[Alternate Function],Tabelle1[[#This Row],[Alternate Function]])</f>
        <v>0</v>
      </c>
      <c r="M70">
        <f>COUNTIFS(Tabelle1[Attached Signal],"&lt;&gt;"&amp;"",Tabelle1[Pin Name],Tabelle1[[#This Row],[Pin Name]])</f>
        <v>1</v>
      </c>
      <c r="N70" t="s">
        <v>487</v>
      </c>
      <c r="O70" s="12"/>
    </row>
    <row r="71" spans="1:15" ht="15" hidden="1" customHeight="1" x14ac:dyDescent="0.25">
      <c r="A71">
        <v>15</v>
      </c>
      <c r="B71">
        <v>24</v>
      </c>
      <c r="C71" t="s">
        <v>92</v>
      </c>
      <c r="D71" t="s">
        <v>93</v>
      </c>
      <c r="E71">
        <v>35</v>
      </c>
      <c r="F71" t="s">
        <v>94</v>
      </c>
      <c r="G71" t="s">
        <v>7</v>
      </c>
      <c r="H71" t="s">
        <v>30</v>
      </c>
      <c r="I71" t="s">
        <v>6</v>
      </c>
      <c r="J71" t="s">
        <v>266</v>
      </c>
      <c r="L71">
        <f>COUNTIFS(Tabelle1[Attached Signal],"&lt;&gt;"&amp;"",Tabelle1[Alternate Function],Tabelle1[[#This Row],[Alternate Function]])</f>
        <v>0</v>
      </c>
      <c r="M71">
        <f>COUNTIFS(Tabelle1[Attached Signal],"&lt;&gt;"&amp;"",Tabelle1[Pin Name],Tabelle1[[#This Row],[Pin Name]])</f>
        <v>1</v>
      </c>
      <c r="N71" t="s">
        <v>487</v>
      </c>
      <c r="O71" s="12"/>
    </row>
    <row r="72" spans="1:15" ht="15" hidden="1" customHeight="1" x14ac:dyDescent="0.25">
      <c r="A72">
        <v>15</v>
      </c>
      <c r="B72">
        <v>24</v>
      </c>
      <c r="C72" t="s">
        <v>92</v>
      </c>
      <c r="D72" t="s">
        <v>93</v>
      </c>
      <c r="E72">
        <v>35</v>
      </c>
      <c r="F72" t="s">
        <v>94</v>
      </c>
      <c r="G72" t="s">
        <v>7</v>
      </c>
      <c r="H72" t="s">
        <v>30</v>
      </c>
      <c r="I72" t="s">
        <v>6</v>
      </c>
      <c r="J72" t="s">
        <v>95</v>
      </c>
      <c r="L72">
        <f>COUNTIFS(Tabelle1[Attached Signal],"&lt;&gt;"&amp;"",Tabelle1[Alternate Function],Tabelle1[[#This Row],[Alternate Function]])</f>
        <v>0</v>
      </c>
      <c r="M72">
        <f>COUNTIFS(Tabelle1[Attached Signal],"&lt;&gt;"&amp;"",Tabelle1[Pin Name],Tabelle1[[#This Row],[Pin Name]])</f>
        <v>1</v>
      </c>
      <c r="N72" t="s">
        <v>487</v>
      </c>
      <c r="O72" s="12"/>
    </row>
    <row r="73" spans="1:15" ht="15" hidden="1" customHeight="1" x14ac:dyDescent="0.25">
      <c r="A73">
        <v>16</v>
      </c>
      <c r="B73">
        <v>25</v>
      </c>
      <c r="C73" t="s">
        <v>96</v>
      </c>
      <c r="D73" t="s">
        <v>97</v>
      </c>
      <c r="E73">
        <v>36</v>
      </c>
      <c r="F73" t="s">
        <v>98</v>
      </c>
      <c r="G73" t="s">
        <v>7</v>
      </c>
      <c r="H73" t="s">
        <v>30</v>
      </c>
      <c r="I73">
        <v>-5</v>
      </c>
      <c r="J73" t="s">
        <v>425</v>
      </c>
      <c r="L73">
        <f>COUNTIFS(Tabelle1[Attached Signal],"&lt;&gt;"&amp;"",Tabelle1[Alternate Function],Tabelle1[[#This Row],[Alternate Function]])</f>
        <v>0</v>
      </c>
      <c r="M73">
        <f>COUNTIFS(Tabelle1[Attached Signal],"&lt;&gt;"&amp;"",Tabelle1[Pin Name],Tabelle1[[#This Row],[Pin Name]])</f>
        <v>1</v>
      </c>
      <c r="N73" t="s">
        <v>489</v>
      </c>
      <c r="O73" s="12"/>
    </row>
    <row r="74" spans="1:15" ht="15" hidden="1" customHeight="1" x14ac:dyDescent="0.25">
      <c r="A74">
        <v>16</v>
      </c>
      <c r="B74">
        <v>25</v>
      </c>
      <c r="C74" t="s">
        <v>96</v>
      </c>
      <c r="D74" t="s">
        <v>97</v>
      </c>
      <c r="E74">
        <v>36</v>
      </c>
      <c r="F74" t="s">
        <v>98</v>
      </c>
      <c r="G74" t="s">
        <v>7</v>
      </c>
      <c r="H74" t="s">
        <v>30</v>
      </c>
      <c r="I74">
        <v>-5</v>
      </c>
      <c r="J74" t="s">
        <v>267</v>
      </c>
      <c r="L74">
        <f>COUNTIFS(Tabelle1[Attached Signal],"&lt;&gt;"&amp;"",Tabelle1[Alternate Function],Tabelle1[[#This Row],[Alternate Function]])</f>
        <v>0</v>
      </c>
      <c r="M74">
        <f>COUNTIFS(Tabelle1[Attached Signal],"&lt;&gt;"&amp;"",Tabelle1[Pin Name],Tabelle1[[#This Row],[Pin Name]])</f>
        <v>1</v>
      </c>
      <c r="N74" t="s">
        <v>489</v>
      </c>
      <c r="O74" s="12"/>
    </row>
    <row r="75" spans="1:15" ht="15" hidden="1" customHeight="1" x14ac:dyDescent="0.25">
      <c r="A75">
        <v>16</v>
      </c>
      <c r="B75">
        <v>25</v>
      </c>
      <c r="C75" t="s">
        <v>96</v>
      </c>
      <c r="D75" t="s">
        <v>97</v>
      </c>
      <c r="E75">
        <v>36</v>
      </c>
      <c r="F75" t="s">
        <v>98</v>
      </c>
      <c r="G75" t="s">
        <v>7</v>
      </c>
      <c r="H75" t="s">
        <v>30</v>
      </c>
      <c r="I75">
        <v>-5</v>
      </c>
      <c r="J75" t="s">
        <v>268</v>
      </c>
      <c r="L75">
        <f>COUNTIFS(Tabelle1[Attached Signal],"&lt;&gt;"&amp;"",Tabelle1[Alternate Function],Tabelle1[[#This Row],[Alternate Function]])</f>
        <v>0</v>
      </c>
      <c r="M75">
        <f>COUNTIFS(Tabelle1[Attached Signal],"&lt;&gt;"&amp;"",Tabelle1[Pin Name],Tabelle1[[#This Row],[Pin Name]])</f>
        <v>1</v>
      </c>
      <c r="N75" t="s">
        <v>489</v>
      </c>
      <c r="O75" s="12"/>
    </row>
    <row r="76" spans="1:15" ht="15" hidden="1" customHeight="1" x14ac:dyDescent="0.25">
      <c r="A76">
        <v>16</v>
      </c>
      <c r="B76">
        <v>25</v>
      </c>
      <c r="C76" t="s">
        <v>96</v>
      </c>
      <c r="D76" t="s">
        <v>97</v>
      </c>
      <c r="E76">
        <v>36</v>
      </c>
      <c r="F76" t="s">
        <v>98</v>
      </c>
      <c r="G76" t="s">
        <v>7</v>
      </c>
      <c r="H76" t="s">
        <v>30</v>
      </c>
      <c r="I76">
        <v>-5</v>
      </c>
      <c r="J76" t="s">
        <v>269</v>
      </c>
      <c r="K76" t="s">
        <v>404</v>
      </c>
      <c r="L76">
        <f>COUNTIFS(Tabelle1[Attached Signal],"&lt;&gt;"&amp;"",Tabelle1[Alternate Function],Tabelle1[[#This Row],[Alternate Function]])</f>
        <v>1</v>
      </c>
      <c r="M76">
        <f>COUNTIFS(Tabelle1[Attached Signal],"&lt;&gt;"&amp;"",Tabelle1[Pin Name],Tabelle1[[#This Row],[Pin Name]])</f>
        <v>1</v>
      </c>
      <c r="N76" t="s">
        <v>489</v>
      </c>
      <c r="O76" s="12"/>
    </row>
    <row r="77" spans="1:15" ht="15" hidden="1" customHeight="1" x14ac:dyDescent="0.25">
      <c r="A77">
        <v>16</v>
      </c>
      <c r="B77">
        <v>25</v>
      </c>
      <c r="C77" t="s">
        <v>96</v>
      </c>
      <c r="D77" t="s">
        <v>97</v>
      </c>
      <c r="E77">
        <v>36</v>
      </c>
      <c r="F77" t="s">
        <v>98</v>
      </c>
      <c r="G77" t="s">
        <v>7</v>
      </c>
      <c r="H77" t="s">
        <v>30</v>
      </c>
      <c r="I77">
        <v>-5</v>
      </c>
      <c r="J77" t="s">
        <v>270</v>
      </c>
      <c r="L77">
        <f>COUNTIFS(Tabelle1[Attached Signal],"&lt;&gt;"&amp;"",Tabelle1[Alternate Function],Tabelle1[[#This Row],[Alternate Function]])</f>
        <v>0</v>
      </c>
      <c r="M77">
        <f>COUNTIFS(Tabelle1[Attached Signal],"&lt;&gt;"&amp;"",Tabelle1[Pin Name],Tabelle1[[#This Row],[Pin Name]])</f>
        <v>1</v>
      </c>
      <c r="N77" t="s">
        <v>489</v>
      </c>
      <c r="O77" s="12"/>
    </row>
    <row r="78" spans="1:15" ht="15" hidden="1" customHeight="1" x14ac:dyDescent="0.25">
      <c r="A78">
        <v>16</v>
      </c>
      <c r="B78">
        <v>25</v>
      </c>
      <c r="C78" t="s">
        <v>96</v>
      </c>
      <c r="D78" t="s">
        <v>97</v>
      </c>
      <c r="E78">
        <v>36</v>
      </c>
      <c r="F78" t="s">
        <v>98</v>
      </c>
      <c r="G78" t="s">
        <v>7</v>
      </c>
      <c r="H78" t="s">
        <v>30</v>
      </c>
      <c r="I78">
        <v>-5</v>
      </c>
      <c r="J78" t="s">
        <v>271</v>
      </c>
      <c r="L78">
        <f>COUNTIFS(Tabelle1[Attached Signal],"&lt;&gt;"&amp;"",Tabelle1[Alternate Function],Tabelle1[[#This Row],[Alternate Function]])</f>
        <v>0</v>
      </c>
      <c r="M78">
        <f>COUNTIFS(Tabelle1[Attached Signal],"&lt;&gt;"&amp;"",Tabelle1[Pin Name],Tabelle1[[#This Row],[Pin Name]])</f>
        <v>1</v>
      </c>
      <c r="N78" t="s">
        <v>489</v>
      </c>
      <c r="O78" s="12"/>
    </row>
    <row r="79" spans="1:15" ht="15" hidden="1" customHeight="1" x14ac:dyDescent="0.25">
      <c r="A79">
        <v>16</v>
      </c>
      <c r="B79">
        <v>25</v>
      </c>
      <c r="C79" t="s">
        <v>96</v>
      </c>
      <c r="D79" t="s">
        <v>97</v>
      </c>
      <c r="E79">
        <v>36</v>
      </c>
      <c r="F79" t="s">
        <v>98</v>
      </c>
      <c r="G79" t="s">
        <v>7</v>
      </c>
      <c r="H79" t="s">
        <v>30</v>
      </c>
      <c r="I79">
        <v>-5</v>
      </c>
      <c r="J79" t="s">
        <v>26</v>
      </c>
      <c r="L79">
        <f>COUNTIFS(Tabelle1[Attached Signal],"&lt;&gt;"&amp;"",Tabelle1[Alternate Function],Tabelle1[[#This Row],[Alternate Function]])</f>
        <v>0</v>
      </c>
      <c r="M79">
        <f>COUNTIFS(Tabelle1[Attached Signal],"&lt;&gt;"&amp;"",Tabelle1[Pin Name],Tabelle1[[#This Row],[Pin Name]])</f>
        <v>1</v>
      </c>
      <c r="N79" t="s">
        <v>489</v>
      </c>
      <c r="O79" s="12"/>
    </row>
    <row r="80" spans="1:15" ht="15" hidden="1" customHeight="1" x14ac:dyDescent="0.25">
      <c r="A80">
        <v>16</v>
      </c>
      <c r="B80">
        <v>25</v>
      </c>
      <c r="C80" t="s">
        <v>96</v>
      </c>
      <c r="D80" t="s">
        <v>97</v>
      </c>
      <c r="E80">
        <v>36</v>
      </c>
      <c r="F80" t="s">
        <v>98</v>
      </c>
      <c r="G80" t="s">
        <v>7</v>
      </c>
      <c r="H80" t="s">
        <v>30</v>
      </c>
      <c r="I80">
        <v>-5</v>
      </c>
      <c r="J80" t="s">
        <v>272</v>
      </c>
      <c r="L80">
        <f>COUNTIFS(Tabelle1[Attached Signal],"&lt;&gt;"&amp;"",Tabelle1[Alternate Function],Tabelle1[[#This Row],[Alternate Function]])</f>
        <v>0</v>
      </c>
      <c r="M80">
        <f>COUNTIFS(Tabelle1[Attached Signal],"&lt;&gt;"&amp;"",Tabelle1[Pin Name],Tabelle1[[#This Row],[Pin Name]])</f>
        <v>1</v>
      </c>
      <c r="N80" t="s">
        <v>489</v>
      </c>
      <c r="O80" s="12"/>
    </row>
    <row r="81" spans="1:15" ht="15" hidden="1" customHeight="1" x14ac:dyDescent="0.25">
      <c r="A81">
        <v>16</v>
      </c>
      <c r="B81">
        <v>25</v>
      </c>
      <c r="C81" t="s">
        <v>96</v>
      </c>
      <c r="D81" t="s">
        <v>97</v>
      </c>
      <c r="E81">
        <v>36</v>
      </c>
      <c r="F81" t="s">
        <v>98</v>
      </c>
      <c r="G81" t="s">
        <v>7</v>
      </c>
      <c r="H81" t="s">
        <v>30</v>
      </c>
      <c r="I81">
        <v>-5</v>
      </c>
      <c r="J81" t="s">
        <v>273</v>
      </c>
      <c r="L81">
        <f>COUNTIFS(Tabelle1[Attached Signal],"&lt;&gt;"&amp;"",Tabelle1[Alternate Function],Tabelle1[[#This Row],[Alternate Function]])</f>
        <v>0</v>
      </c>
      <c r="M81">
        <f>COUNTIFS(Tabelle1[Attached Signal],"&lt;&gt;"&amp;"",Tabelle1[Pin Name],Tabelle1[[#This Row],[Pin Name]])</f>
        <v>1</v>
      </c>
      <c r="N81" t="s">
        <v>489</v>
      </c>
      <c r="O81" s="12"/>
    </row>
    <row r="82" spans="1:15" ht="15" hidden="1" customHeight="1" x14ac:dyDescent="0.25">
      <c r="A82">
        <v>16</v>
      </c>
      <c r="B82">
        <v>25</v>
      </c>
      <c r="C82" t="s">
        <v>96</v>
      </c>
      <c r="D82" t="s">
        <v>97</v>
      </c>
      <c r="E82">
        <v>36</v>
      </c>
      <c r="F82" t="s">
        <v>98</v>
      </c>
      <c r="G82" t="s">
        <v>7</v>
      </c>
      <c r="H82" t="s">
        <v>30</v>
      </c>
      <c r="I82">
        <v>-5</v>
      </c>
      <c r="J82" t="s">
        <v>99</v>
      </c>
      <c r="L82">
        <f>COUNTIFS(Tabelle1[Attached Signal],"&lt;&gt;"&amp;"",Tabelle1[Alternate Function],Tabelle1[[#This Row],[Alternate Function]])</f>
        <v>0</v>
      </c>
      <c r="M82">
        <f>COUNTIFS(Tabelle1[Attached Signal],"&lt;&gt;"&amp;"",Tabelle1[Pin Name],Tabelle1[[#This Row],[Pin Name]])</f>
        <v>1</v>
      </c>
      <c r="N82" t="s">
        <v>489</v>
      </c>
      <c r="O82" s="12"/>
    </row>
    <row r="83" spans="1:15" ht="15" hidden="1" customHeight="1" x14ac:dyDescent="0.25">
      <c r="A83">
        <v>17</v>
      </c>
      <c r="B83">
        <v>26</v>
      </c>
      <c r="C83" t="s">
        <v>100</v>
      </c>
      <c r="D83" t="s">
        <v>101</v>
      </c>
      <c r="E83">
        <v>37</v>
      </c>
      <c r="F83" t="s">
        <v>102</v>
      </c>
      <c r="G83" t="s">
        <v>7</v>
      </c>
      <c r="H83" t="s">
        <v>30</v>
      </c>
      <c r="I83" t="s">
        <v>6</v>
      </c>
      <c r="J83" t="s">
        <v>426</v>
      </c>
      <c r="L83">
        <f>COUNTIFS(Tabelle1[Attached Signal],"&lt;&gt;"&amp;"",Tabelle1[Alternate Function],Tabelle1[[#This Row],[Alternate Function]])</f>
        <v>0</v>
      </c>
      <c r="M83">
        <f>COUNTIFS(Tabelle1[Attached Signal],"&lt;&gt;"&amp;"",Tabelle1[Pin Name],Tabelle1[[#This Row],[Pin Name]])</f>
        <v>1</v>
      </c>
      <c r="N83" t="s">
        <v>490</v>
      </c>
      <c r="O83" s="12"/>
    </row>
    <row r="84" spans="1:15" ht="15" hidden="1" customHeight="1" x14ac:dyDescent="0.25">
      <c r="A84">
        <v>17</v>
      </c>
      <c r="B84">
        <v>26</v>
      </c>
      <c r="C84" t="s">
        <v>100</v>
      </c>
      <c r="D84" t="s">
        <v>101</v>
      </c>
      <c r="E84">
        <v>37</v>
      </c>
      <c r="F84" t="s">
        <v>102</v>
      </c>
      <c r="G84" t="s">
        <v>7</v>
      </c>
      <c r="H84" t="s">
        <v>30</v>
      </c>
      <c r="I84" t="s">
        <v>6</v>
      </c>
      <c r="J84" t="s">
        <v>274</v>
      </c>
      <c r="L84">
        <f>COUNTIFS(Tabelle1[Attached Signal],"&lt;&gt;"&amp;"",Tabelle1[Alternate Function],Tabelle1[[#This Row],[Alternate Function]])</f>
        <v>0</v>
      </c>
      <c r="M84">
        <f>COUNTIFS(Tabelle1[Attached Signal],"&lt;&gt;"&amp;"",Tabelle1[Pin Name],Tabelle1[[#This Row],[Pin Name]])</f>
        <v>1</v>
      </c>
      <c r="N84" t="s">
        <v>490</v>
      </c>
      <c r="O84" s="12"/>
    </row>
    <row r="85" spans="1:15" ht="15" hidden="1" customHeight="1" x14ac:dyDescent="0.25">
      <c r="A85">
        <v>17</v>
      </c>
      <c r="B85">
        <v>26</v>
      </c>
      <c r="C85" t="s">
        <v>100</v>
      </c>
      <c r="D85" t="s">
        <v>101</v>
      </c>
      <c r="E85">
        <v>37</v>
      </c>
      <c r="F85" t="s">
        <v>102</v>
      </c>
      <c r="G85" t="s">
        <v>7</v>
      </c>
      <c r="H85" t="s">
        <v>30</v>
      </c>
      <c r="I85" t="s">
        <v>6</v>
      </c>
      <c r="J85" t="s">
        <v>275</v>
      </c>
      <c r="L85">
        <f>COUNTIFS(Tabelle1[Attached Signal],"&lt;&gt;"&amp;"",Tabelle1[Alternate Function],Tabelle1[[#This Row],[Alternate Function]])</f>
        <v>0</v>
      </c>
      <c r="M85">
        <f>COUNTIFS(Tabelle1[Attached Signal],"&lt;&gt;"&amp;"",Tabelle1[Pin Name],Tabelle1[[#This Row],[Pin Name]])</f>
        <v>1</v>
      </c>
      <c r="N85" t="s">
        <v>490</v>
      </c>
      <c r="O85" s="12"/>
    </row>
    <row r="86" spans="1:15" ht="15" hidden="1" customHeight="1" x14ac:dyDescent="0.25">
      <c r="A86">
        <v>17</v>
      </c>
      <c r="B86">
        <v>26</v>
      </c>
      <c r="C86" t="s">
        <v>100</v>
      </c>
      <c r="D86" t="s">
        <v>101</v>
      </c>
      <c r="E86">
        <v>37</v>
      </c>
      <c r="F86" t="s">
        <v>102</v>
      </c>
      <c r="G86" t="s">
        <v>7</v>
      </c>
      <c r="H86" t="s">
        <v>30</v>
      </c>
      <c r="I86" t="s">
        <v>6</v>
      </c>
      <c r="J86" t="s">
        <v>276</v>
      </c>
      <c r="K86" t="s">
        <v>405</v>
      </c>
      <c r="L86">
        <f>COUNTIFS(Tabelle1[Attached Signal],"&lt;&gt;"&amp;"",Tabelle1[Alternate Function],Tabelle1[[#This Row],[Alternate Function]])</f>
        <v>1</v>
      </c>
      <c r="M86">
        <f>COUNTIFS(Tabelle1[Attached Signal],"&lt;&gt;"&amp;"",Tabelle1[Pin Name],Tabelle1[[#This Row],[Pin Name]])</f>
        <v>1</v>
      </c>
      <c r="N86" t="s">
        <v>490</v>
      </c>
      <c r="O86" s="12"/>
    </row>
    <row r="87" spans="1:15" ht="15" hidden="1" customHeight="1" x14ac:dyDescent="0.25">
      <c r="A87">
        <v>17</v>
      </c>
      <c r="B87">
        <v>26</v>
      </c>
      <c r="C87" t="s">
        <v>100</v>
      </c>
      <c r="D87" t="s">
        <v>101</v>
      </c>
      <c r="E87">
        <v>37</v>
      </c>
      <c r="F87" t="s">
        <v>102</v>
      </c>
      <c r="G87" t="s">
        <v>7</v>
      </c>
      <c r="H87" t="s">
        <v>30</v>
      </c>
      <c r="I87" t="s">
        <v>6</v>
      </c>
      <c r="J87" t="s">
        <v>277</v>
      </c>
      <c r="L87">
        <f>COUNTIFS(Tabelle1[Attached Signal],"&lt;&gt;"&amp;"",Tabelle1[Alternate Function],Tabelle1[[#This Row],[Alternate Function]])</f>
        <v>0</v>
      </c>
      <c r="M87">
        <f>COUNTIFS(Tabelle1[Attached Signal],"&lt;&gt;"&amp;"",Tabelle1[Pin Name],Tabelle1[[#This Row],[Pin Name]])</f>
        <v>1</v>
      </c>
      <c r="N87" t="s">
        <v>490</v>
      </c>
    </row>
    <row r="88" spans="1:15" ht="15" hidden="1" customHeight="1" x14ac:dyDescent="0.25">
      <c r="A88">
        <v>17</v>
      </c>
      <c r="B88">
        <v>26</v>
      </c>
      <c r="C88" t="s">
        <v>100</v>
      </c>
      <c r="D88" t="s">
        <v>101</v>
      </c>
      <c r="E88">
        <v>37</v>
      </c>
      <c r="F88" t="s">
        <v>102</v>
      </c>
      <c r="G88" t="s">
        <v>7</v>
      </c>
      <c r="H88" t="s">
        <v>30</v>
      </c>
      <c r="I88" t="s">
        <v>6</v>
      </c>
      <c r="J88" t="s">
        <v>26</v>
      </c>
      <c r="L88">
        <f>COUNTIFS(Tabelle1[Attached Signal],"&lt;&gt;"&amp;"",Tabelle1[Alternate Function],Tabelle1[[#This Row],[Alternate Function]])</f>
        <v>0</v>
      </c>
      <c r="M88">
        <f>COUNTIFS(Tabelle1[Attached Signal],"&lt;&gt;"&amp;"",Tabelle1[Pin Name],Tabelle1[[#This Row],[Pin Name]])</f>
        <v>1</v>
      </c>
      <c r="N88" t="s">
        <v>490</v>
      </c>
    </row>
    <row r="89" spans="1:15" ht="15" hidden="1" customHeight="1" x14ac:dyDescent="0.25">
      <c r="A89">
        <v>17</v>
      </c>
      <c r="B89">
        <v>26</v>
      </c>
      <c r="C89" t="s">
        <v>100</v>
      </c>
      <c r="D89" t="s">
        <v>101</v>
      </c>
      <c r="E89">
        <v>37</v>
      </c>
      <c r="F89" t="s">
        <v>102</v>
      </c>
      <c r="G89" t="s">
        <v>7</v>
      </c>
      <c r="H89" t="s">
        <v>30</v>
      </c>
      <c r="I89" t="s">
        <v>6</v>
      </c>
      <c r="J89" t="s">
        <v>278</v>
      </c>
      <c r="L89">
        <f>COUNTIFS(Tabelle1[Attached Signal],"&lt;&gt;"&amp;"",Tabelle1[Alternate Function],Tabelle1[[#This Row],[Alternate Function]])</f>
        <v>0</v>
      </c>
      <c r="M89">
        <f>COUNTIFS(Tabelle1[Attached Signal],"&lt;&gt;"&amp;"",Tabelle1[Pin Name],Tabelle1[[#This Row],[Pin Name]])</f>
        <v>1</v>
      </c>
      <c r="N89" t="s">
        <v>490</v>
      </c>
    </row>
    <row r="90" spans="1:15" ht="15" hidden="1" customHeight="1" x14ac:dyDescent="0.25">
      <c r="A90">
        <v>17</v>
      </c>
      <c r="B90">
        <v>26</v>
      </c>
      <c r="C90" t="s">
        <v>100</v>
      </c>
      <c r="D90" t="s">
        <v>101</v>
      </c>
      <c r="E90">
        <v>37</v>
      </c>
      <c r="F90" t="s">
        <v>102</v>
      </c>
      <c r="G90" t="s">
        <v>7</v>
      </c>
      <c r="H90" t="s">
        <v>30</v>
      </c>
      <c r="I90" t="s">
        <v>6</v>
      </c>
      <c r="J90" t="s">
        <v>103</v>
      </c>
      <c r="L90">
        <f>COUNTIFS(Tabelle1[Attached Signal],"&lt;&gt;"&amp;"",Tabelle1[Alternate Function],Tabelle1[[#This Row],[Alternate Function]])</f>
        <v>0</v>
      </c>
      <c r="M90">
        <f>COUNTIFS(Tabelle1[Attached Signal],"&lt;&gt;"&amp;"",Tabelle1[Pin Name],Tabelle1[[#This Row],[Pin Name]])</f>
        <v>1</v>
      </c>
      <c r="N90" t="s">
        <v>490</v>
      </c>
    </row>
    <row r="91" spans="1:15" ht="15" hidden="1" customHeight="1" x14ac:dyDescent="0.25">
      <c r="A91">
        <v>17</v>
      </c>
      <c r="B91">
        <v>26</v>
      </c>
      <c r="C91" t="s">
        <v>100</v>
      </c>
      <c r="D91" t="s">
        <v>101</v>
      </c>
      <c r="E91">
        <v>37</v>
      </c>
      <c r="F91" t="s">
        <v>102</v>
      </c>
      <c r="G91" t="s">
        <v>7</v>
      </c>
      <c r="H91" t="s">
        <v>30</v>
      </c>
      <c r="I91" t="s">
        <v>6</v>
      </c>
      <c r="J91" t="s">
        <v>266</v>
      </c>
      <c r="L91">
        <f>COUNTIFS(Tabelle1[Attached Signal],"&lt;&gt;"&amp;"",Tabelle1[Alternate Function],Tabelle1[[#This Row],[Alternate Function]])</f>
        <v>0</v>
      </c>
      <c r="M91">
        <f>COUNTIFS(Tabelle1[Attached Signal],"&lt;&gt;"&amp;"",Tabelle1[Pin Name],Tabelle1[[#This Row],[Pin Name]])</f>
        <v>1</v>
      </c>
      <c r="N91" t="s">
        <v>490</v>
      </c>
    </row>
    <row r="92" spans="1:15" ht="15" hidden="1" customHeight="1" x14ac:dyDescent="0.25">
      <c r="A92">
        <v>18</v>
      </c>
      <c r="B92">
        <v>27</v>
      </c>
      <c r="C92" t="s">
        <v>104</v>
      </c>
      <c r="D92" t="s">
        <v>112</v>
      </c>
      <c r="E92">
        <v>38</v>
      </c>
      <c r="F92" t="s">
        <v>38</v>
      </c>
      <c r="G92" t="s">
        <v>16</v>
      </c>
      <c r="H92" t="s">
        <v>6</v>
      </c>
      <c r="I92" t="s">
        <v>6</v>
      </c>
      <c r="J92" t="s">
        <v>6</v>
      </c>
      <c r="K92" t="s">
        <v>38</v>
      </c>
      <c r="L92">
        <f>COUNTIFS(Tabelle1[Attached Signal],"&lt;&gt;"&amp;"",Tabelle1[Alternate Function],Tabelle1[[#This Row],[Alternate Function]])</f>
        <v>12</v>
      </c>
      <c r="M92">
        <f>COUNTIFS(Tabelle1[Attached Signal],"&lt;&gt;"&amp;"",Tabelle1[Pin Name],Tabelle1[[#This Row],[Pin Name]])</f>
        <v>4</v>
      </c>
    </row>
    <row r="93" spans="1:15" ht="15" hidden="1" customHeight="1" x14ac:dyDescent="0.25">
      <c r="A93">
        <v>19</v>
      </c>
      <c r="B93">
        <v>28</v>
      </c>
      <c r="C93" t="s">
        <v>106</v>
      </c>
      <c r="D93" t="s">
        <v>107</v>
      </c>
      <c r="E93">
        <v>39</v>
      </c>
      <c r="F93" t="s">
        <v>39</v>
      </c>
      <c r="G93" t="s">
        <v>16</v>
      </c>
      <c r="H93" t="s">
        <v>6</v>
      </c>
      <c r="I93">
        <v>-1</v>
      </c>
      <c r="J93" t="s">
        <v>6</v>
      </c>
      <c r="K93" t="s">
        <v>39</v>
      </c>
      <c r="L93">
        <f>COUNTIFS(Tabelle1[Attached Signal],"&lt;&gt;"&amp;"",Tabelle1[Alternate Function],Tabelle1[[#This Row],[Alternate Function]])</f>
        <v>12</v>
      </c>
      <c r="M93">
        <f>COUNTIFS(Tabelle1[Attached Signal],"&lt;&gt;"&amp;"",Tabelle1[Pin Name],Tabelle1[[#This Row],[Pin Name]])</f>
        <v>4</v>
      </c>
    </row>
    <row r="94" spans="1:15" ht="15" hidden="1" customHeight="1" x14ac:dyDescent="0.25">
      <c r="A94">
        <v>20</v>
      </c>
      <c r="B94">
        <v>29</v>
      </c>
      <c r="C94" t="s">
        <v>108</v>
      </c>
      <c r="D94" t="s">
        <v>109</v>
      </c>
      <c r="E94">
        <v>40</v>
      </c>
      <c r="F94" t="s">
        <v>110</v>
      </c>
      <c r="G94" t="s">
        <v>7</v>
      </c>
      <c r="H94" t="s">
        <v>30</v>
      </c>
      <c r="I94">
        <v>-5</v>
      </c>
      <c r="J94" t="s">
        <v>427</v>
      </c>
      <c r="K94" t="s">
        <v>393</v>
      </c>
      <c r="L94">
        <f>COUNTIFS(Tabelle1[Attached Signal],"&lt;&gt;"&amp;"",Tabelle1[Alternate Function],Tabelle1[[#This Row],[Alternate Function]])</f>
        <v>1</v>
      </c>
      <c r="M94">
        <f>COUNTIFS(Tabelle1[Attached Signal],"&lt;&gt;"&amp;"",Tabelle1[Pin Name],Tabelle1[[#This Row],[Pin Name]])</f>
        <v>1</v>
      </c>
      <c r="N94" t="s">
        <v>491</v>
      </c>
      <c r="O94" s="12"/>
    </row>
    <row r="95" spans="1:15" ht="15" hidden="1" customHeight="1" x14ac:dyDescent="0.25">
      <c r="A95">
        <v>20</v>
      </c>
      <c r="B95">
        <v>29</v>
      </c>
      <c r="C95" t="s">
        <v>108</v>
      </c>
      <c r="D95" t="s">
        <v>109</v>
      </c>
      <c r="E95">
        <v>40</v>
      </c>
      <c r="F95" t="s">
        <v>110</v>
      </c>
      <c r="G95" t="s">
        <v>7</v>
      </c>
      <c r="H95" t="s">
        <v>30</v>
      </c>
      <c r="I95">
        <v>-5</v>
      </c>
      <c r="J95" t="s">
        <v>279</v>
      </c>
      <c r="L95">
        <f>COUNTIFS(Tabelle1[Attached Signal],"&lt;&gt;"&amp;"",Tabelle1[Alternate Function],Tabelle1[[#This Row],[Alternate Function]])</f>
        <v>0</v>
      </c>
      <c r="M95">
        <f>COUNTIFS(Tabelle1[Attached Signal],"&lt;&gt;"&amp;"",Tabelle1[Pin Name],Tabelle1[[#This Row],[Pin Name]])</f>
        <v>1</v>
      </c>
      <c r="N95" t="s">
        <v>491</v>
      </c>
      <c r="O95" s="12"/>
    </row>
    <row r="96" spans="1:15" ht="15" hidden="1" customHeight="1" x14ac:dyDescent="0.25">
      <c r="A96">
        <v>20</v>
      </c>
      <c r="B96">
        <v>29</v>
      </c>
      <c r="C96" t="s">
        <v>108</v>
      </c>
      <c r="D96" t="s">
        <v>109</v>
      </c>
      <c r="E96">
        <v>40</v>
      </c>
      <c r="F96" t="s">
        <v>110</v>
      </c>
      <c r="G96" t="s">
        <v>7</v>
      </c>
      <c r="H96" t="s">
        <v>30</v>
      </c>
      <c r="I96">
        <v>-5</v>
      </c>
      <c r="J96" t="s">
        <v>280</v>
      </c>
      <c r="L96">
        <f>COUNTIFS(Tabelle1[Attached Signal],"&lt;&gt;"&amp;"",Tabelle1[Alternate Function],Tabelle1[[#This Row],[Alternate Function]])</f>
        <v>0</v>
      </c>
      <c r="M96">
        <f>COUNTIFS(Tabelle1[Attached Signal],"&lt;&gt;"&amp;"",Tabelle1[Pin Name],Tabelle1[[#This Row],[Pin Name]])</f>
        <v>1</v>
      </c>
      <c r="N96" t="s">
        <v>491</v>
      </c>
      <c r="O96" s="12"/>
    </row>
    <row r="97" spans="1:15" ht="15" hidden="1" customHeight="1" x14ac:dyDescent="0.25">
      <c r="A97">
        <v>20</v>
      </c>
      <c r="B97">
        <v>29</v>
      </c>
      <c r="C97" t="s">
        <v>108</v>
      </c>
      <c r="D97" t="s">
        <v>109</v>
      </c>
      <c r="E97">
        <v>40</v>
      </c>
      <c r="F97" t="s">
        <v>110</v>
      </c>
      <c r="G97" t="s">
        <v>7</v>
      </c>
      <c r="H97" t="s">
        <v>30</v>
      </c>
      <c r="I97">
        <v>-5</v>
      </c>
      <c r="J97" t="s">
        <v>281</v>
      </c>
      <c r="L97">
        <f>COUNTIFS(Tabelle1[Attached Signal],"&lt;&gt;"&amp;"",Tabelle1[Alternate Function],Tabelle1[[#This Row],[Alternate Function]])</f>
        <v>0</v>
      </c>
      <c r="M97">
        <f>COUNTIFS(Tabelle1[Attached Signal],"&lt;&gt;"&amp;"",Tabelle1[Pin Name],Tabelle1[[#This Row],[Pin Name]])</f>
        <v>1</v>
      </c>
      <c r="N97" t="s">
        <v>491</v>
      </c>
      <c r="O97" s="12"/>
    </row>
    <row r="98" spans="1:15" ht="15" hidden="1" customHeight="1" x14ac:dyDescent="0.25">
      <c r="A98">
        <v>20</v>
      </c>
      <c r="B98">
        <v>29</v>
      </c>
      <c r="C98" t="s">
        <v>108</v>
      </c>
      <c r="D98" t="s">
        <v>109</v>
      </c>
      <c r="E98">
        <v>40</v>
      </c>
      <c r="F98" t="s">
        <v>110</v>
      </c>
      <c r="G98" t="s">
        <v>7</v>
      </c>
      <c r="H98" t="s">
        <v>30</v>
      </c>
      <c r="I98">
        <v>-5</v>
      </c>
      <c r="J98" t="s">
        <v>282</v>
      </c>
      <c r="L98">
        <f>COUNTIFS(Tabelle1[Attached Signal],"&lt;&gt;"&amp;"",Tabelle1[Alternate Function],Tabelle1[[#This Row],[Alternate Function]])</f>
        <v>0</v>
      </c>
      <c r="M98">
        <f>COUNTIFS(Tabelle1[Attached Signal],"&lt;&gt;"&amp;"",Tabelle1[Pin Name],Tabelle1[[#This Row],[Pin Name]])</f>
        <v>1</v>
      </c>
      <c r="N98" t="s">
        <v>491</v>
      </c>
      <c r="O98" s="12"/>
    </row>
    <row r="99" spans="1:15" ht="15" hidden="1" customHeight="1" x14ac:dyDescent="0.25">
      <c r="A99">
        <v>20</v>
      </c>
      <c r="B99">
        <v>29</v>
      </c>
      <c r="C99" t="s">
        <v>108</v>
      </c>
      <c r="D99" t="s">
        <v>109</v>
      </c>
      <c r="E99">
        <v>40</v>
      </c>
      <c r="F99" t="s">
        <v>110</v>
      </c>
      <c r="G99" t="s">
        <v>7</v>
      </c>
      <c r="H99" t="s">
        <v>30</v>
      </c>
      <c r="I99">
        <v>-5</v>
      </c>
      <c r="J99" t="s">
        <v>283</v>
      </c>
      <c r="L99">
        <f>COUNTIFS(Tabelle1[Attached Signal],"&lt;&gt;"&amp;"",Tabelle1[Alternate Function],Tabelle1[[#This Row],[Alternate Function]])</f>
        <v>0</v>
      </c>
      <c r="M99">
        <f>COUNTIFS(Tabelle1[Attached Signal],"&lt;&gt;"&amp;"",Tabelle1[Pin Name],Tabelle1[[#This Row],[Pin Name]])</f>
        <v>1</v>
      </c>
      <c r="N99" t="s">
        <v>491</v>
      </c>
      <c r="O99" s="12"/>
    </row>
    <row r="100" spans="1:15" ht="15" hidden="1" customHeight="1" x14ac:dyDescent="0.25">
      <c r="A100">
        <v>20</v>
      </c>
      <c r="B100">
        <v>29</v>
      </c>
      <c r="C100" t="s">
        <v>108</v>
      </c>
      <c r="D100" t="s">
        <v>109</v>
      </c>
      <c r="E100">
        <v>40</v>
      </c>
      <c r="F100" t="s">
        <v>110</v>
      </c>
      <c r="G100" t="s">
        <v>7</v>
      </c>
      <c r="H100" t="s">
        <v>30</v>
      </c>
      <c r="I100">
        <v>-5</v>
      </c>
      <c r="J100" t="s">
        <v>26</v>
      </c>
      <c r="L100">
        <f>COUNTIFS(Tabelle1[Attached Signal],"&lt;&gt;"&amp;"",Tabelle1[Alternate Function],Tabelle1[[#This Row],[Alternate Function]])</f>
        <v>0</v>
      </c>
      <c r="M100">
        <f>COUNTIFS(Tabelle1[Attached Signal],"&lt;&gt;"&amp;"",Tabelle1[Pin Name],Tabelle1[[#This Row],[Pin Name]])</f>
        <v>1</v>
      </c>
      <c r="N100" t="s">
        <v>491</v>
      </c>
      <c r="O100" s="12"/>
    </row>
    <row r="101" spans="1:15" ht="15" hidden="1" customHeight="1" x14ac:dyDescent="0.25">
      <c r="A101">
        <v>20</v>
      </c>
      <c r="B101">
        <v>29</v>
      </c>
      <c r="C101" t="s">
        <v>108</v>
      </c>
      <c r="D101" t="s">
        <v>109</v>
      </c>
      <c r="E101">
        <v>40</v>
      </c>
      <c r="F101" t="s">
        <v>110</v>
      </c>
      <c r="G101" t="s">
        <v>7</v>
      </c>
      <c r="H101" t="s">
        <v>30</v>
      </c>
      <c r="I101">
        <v>-5</v>
      </c>
      <c r="J101" t="s">
        <v>284</v>
      </c>
      <c r="L101">
        <f>COUNTIFS(Tabelle1[Attached Signal],"&lt;&gt;"&amp;"",Tabelle1[Alternate Function],Tabelle1[[#This Row],[Alternate Function]])</f>
        <v>0</v>
      </c>
      <c r="M101">
        <f>COUNTIFS(Tabelle1[Attached Signal],"&lt;&gt;"&amp;"",Tabelle1[Pin Name],Tabelle1[[#This Row],[Pin Name]])</f>
        <v>1</v>
      </c>
      <c r="N101" t="s">
        <v>491</v>
      </c>
      <c r="O101" s="12"/>
    </row>
    <row r="102" spans="1:15" ht="15" hidden="1" customHeight="1" x14ac:dyDescent="0.25">
      <c r="A102">
        <v>20</v>
      </c>
      <c r="B102">
        <v>29</v>
      </c>
      <c r="C102" t="s">
        <v>108</v>
      </c>
      <c r="D102" t="s">
        <v>109</v>
      </c>
      <c r="E102">
        <v>40</v>
      </c>
      <c r="F102" t="s">
        <v>110</v>
      </c>
      <c r="G102" t="s">
        <v>7</v>
      </c>
      <c r="H102" t="s">
        <v>30</v>
      </c>
      <c r="I102">
        <v>-5</v>
      </c>
      <c r="J102" t="s">
        <v>285</v>
      </c>
      <c r="L102">
        <f>COUNTIFS(Tabelle1[Attached Signal],"&lt;&gt;"&amp;"",Tabelle1[Alternate Function],Tabelle1[[#This Row],[Alternate Function]])</f>
        <v>0</v>
      </c>
      <c r="M102">
        <f>COUNTIFS(Tabelle1[Attached Signal],"&lt;&gt;"&amp;"",Tabelle1[Pin Name],Tabelle1[[#This Row],[Pin Name]])</f>
        <v>1</v>
      </c>
      <c r="N102" t="s">
        <v>491</v>
      </c>
      <c r="O102" s="12"/>
    </row>
    <row r="103" spans="1:15" ht="15" hidden="1" customHeight="1" x14ac:dyDescent="0.25">
      <c r="A103">
        <v>20</v>
      </c>
      <c r="B103">
        <v>29</v>
      </c>
      <c r="C103" t="s">
        <v>108</v>
      </c>
      <c r="D103" t="s">
        <v>109</v>
      </c>
      <c r="E103">
        <v>40</v>
      </c>
      <c r="F103" t="s">
        <v>110</v>
      </c>
      <c r="G103" t="s">
        <v>7</v>
      </c>
      <c r="H103" t="s">
        <v>30</v>
      </c>
      <c r="I103">
        <v>-5</v>
      </c>
      <c r="J103" t="s">
        <v>257</v>
      </c>
      <c r="L103">
        <f>COUNTIFS(Tabelle1[Attached Signal],"&lt;&gt;"&amp;"",Tabelle1[Alternate Function],Tabelle1[[#This Row],[Alternate Function]])</f>
        <v>0</v>
      </c>
      <c r="M103">
        <f>COUNTIFS(Tabelle1[Attached Signal],"&lt;&gt;"&amp;"",Tabelle1[Pin Name],Tabelle1[[#This Row],[Pin Name]])</f>
        <v>1</v>
      </c>
      <c r="N103" t="s">
        <v>491</v>
      </c>
      <c r="O103" s="12"/>
    </row>
    <row r="104" spans="1:15" ht="15" hidden="1" customHeight="1" x14ac:dyDescent="0.25">
      <c r="A104">
        <v>20</v>
      </c>
      <c r="B104">
        <v>29</v>
      </c>
      <c r="C104" t="s">
        <v>108</v>
      </c>
      <c r="D104" t="s">
        <v>109</v>
      </c>
      <c r="E104">
        <v>40</v>
      </c>
      <c r="F104" t="s">
        <v>110</v>
      </c>
      <c r="G104" t="s">
        <v>7</v>
      </c>
      <c r="H104" t="s">
        <v>30</v>
      </c>
      <c r="I104">
        <v>-5</v>
      </c>
      <c r="J104" t="s">
        <v>273</v>
      </c>
      <c r="L104">
        <f>COUNTIFS(Tabelle1[Attached Signal],"&lt;&gt;"&amp;"",Tabelle1[Alternate Function],Tabelle1[[#This Row],[Alternate Function]])</f>
        <v>0</v>
      </c>
      <c r="M104">
        <f>COUNTIFS(Tabelle1[Attached Signal],"&lt;&gt;"&amp;"",Tabelle1[Pin Name],Tabelle1[[#This Row],[Pin Name]])</f>
        <v>1</v>
      </c>
      <c r="N104" t="s">
        <v>491</v>
      </c>
      <c r="O104" s="12"/>
    </row>
    <row r="105" spans="1:15" ht="15" hidden="1" customHeight="1" x14ac:dyDescent="0.25">
      <c r="A105">
        <v>20</v>
      </c>
      <c r="B105">
        <v>29</v>
      </c>
      <c r="C105" t="s">
        <v>108</v>
      </c>
      <c r="D105" t="s">
        <v>109</v>
      </c>
      <c r="E105">
        <v>40</v>
      </c>
      <c r="F105" t="s">
        <v>110</v>
      </c>
      <c r="G105" t="s">
        <v>7</v>
      </c>
      <c r="H105" t="s">
        <v>30</v>
      </c>
      <c r="I105">
        <v>-5</v>
      </c>
      <c r="J105" t="s">
        <v>286</v>
      </c>
      <c r="L105">
        <f>COUNTIFS(Tabelle1[Attached Signal],"&lt;&gt;"&amp;"",Tabelle1[Alternate Function],Tabelle1[[#This Row],[Alternate Function]])</f>
        <v>0</v>
      </c>
      <c r="M105">
        <f>COUNTIFS(Tabelle1[Attached Signal],"&lt;&gt;"&amp;"",Tabelle1[Pin Name],Tabelle1[[#This Row],[Pin Name]])</f>
        <v>1</v>
      </c>
      <c r="N105" t="s">
        <v>491</v>
      </c>
      <c r="O105" s="12"/>
    </row>
    <row r="106" spans="1:15" ht="15" hidden="1" customHeight="1" x14ac:dyDescent="0.25">
      <c r="A106">
        <v>20</v>
      </c>
      <c r="B106">
        <v>29</v>
      </c>
      <c r="C106" t="s">
        <v>108</v>
      </c>
      <c r="D106" t="s">
        <v>109</v>
      </c>
      <c r="E106">
        <v>40</v>
      </c>
      <c r="F106" t="s">
        <v>110</v>
      </c>
      <c r="G106" t="s">
        <v>7</v>
      </c>
      <c r="H106" t="s">
        <v>30</v>
      </c>
      <c r="I106">
        <v>-5</v>
      </c>
      <c r="J106" t="s">
        <v>144</v>
      </c>
      <c r="L106">
        <f>COUNTIFS(Tabelle1[Attached Signal],"&lt;&gt;"&amp;"",Tabelle1[Alternate Function],Tabelle1[[#This Row],[Alternate Function]])</f>
        <v>0</v>
      </c>
      <c r="M106">
        <f>COUNTIFS(Tabelle1[Attached Signal],"&lt;&gt;"&amp;"",Tabelle1[Pin Name],Tabelle1[[#This Row],[Pin Name]])</f>
        <v>1</v>
      </c>
      <c r="N106" t="s">
        <v>491</v>
      </c>
      <c r="O106" s="12"/>
    </row>
    <row r="107" spans="1:15" ht="15" hidden="1" customHeight="1" x14ac:dyDescent="0.25">
      <c r="A107">
        <v>20</v>
      </c>
      <c r="B107">
        <v>29</v>
      </c>
      <c r="C107" t="s">
        <v>108</v>
      </c>
      <c r="D107" t="s">
        <v>109</v>
      </c>
      <c r="E107">
        <v>40</v>
      </c>
      <c r="F107" t="s">
        <v>110</v>
      </c>
      <c r="G107" t="s">
        <v>7</v>
      </c>
      <c r="H107" t="s">
        <v>30</v>
      </c>
      <c r="I107">
        <v>-5</v>
      </c>
      <c r="J107" t="s">
        <v>287</v>
      </c>
      <c r="L107">
        <f>COUNTIFS(Tabelle1[Attached Signal],"&lt;&gt;"&amp;"",Tabelle1[Alternate Function],Tabelle1[[#This Row],[Alternate Function]])</f>
        <v>0</v>
      </c>
      <c r="M107">
        <f>COUNTIFS(Tabelle1[Attached Signal],"&lt;&gt;"&amp;"",Tabelle1[Pin Name],Tabelle1[[#This Row],[Pin Name]])</f>
        <v>1</v>
      </c>
      <c r="N107" t="s">
        <v>491</v>
      </c>
      <c r="O107" s="12"/>
    </row>
    <row r="108" spans="1:15" ht="15" hidden="1" customHeight="1" x14ac:dyDescent="0.25">
      <c r="A108">
        <v>20</v>
      </c>
      <c r="B108">
        <v>29</v>
      </c>
      <c r="C108" t="s">
        <v>108</v>
      </c>
      <c r="D108" t="s">
        <v>109</v>
      </c>
      <c r="E108">
        <v>40</v>
      </c>
      <c r="F108" t="s">
        <v>110</v>
      </c>
      <c r="G108" t="s">
        <v>7</v>
      </c>
      <c r="H108" t="s">
        <v>30</v>
      </c>
      <c r="I108">
        <v>-5</v>
      </c>
      <c r="J108" t="s">
        <v>163</v>
      </c>
      <c r="L108">
        <f>COUNTIFS(Tabelle1[Attached Signal],"&lt;&gt;"&amp;"",Tabelle1[Alternate Function],Tabelle1[[#This Row],[Alternate Function]])</f>
        <v>0</v>
      </c>
      <c r="M108">
        <f>COUNTIFS(Tabelle1[Attached Signal],"&lt;&gt;"&amp;"",Tabelle1[Pin Name],Tabelle1[[#This Row],[Pin Name]])</f>
        <v>1</v>
      </c>
      <c r="N108" t="s">
        <v>491</v>
      </c>
      <c r="O108" s="12"/>
    </row>
    <row r="109" spans="1:15" ht="15" hidden="1" customHeight="1" x14ac:dyDescent="0.25">
      <c r="A109">
        <v>20</v>
      </c>
      <c r="B109">
        <v>29</v>
      </c>
      <c r="C109" t="s">
        <v>108</v>
      </c>
      <c r="D109" t="s">
        <v>109</v>
      </c>
      <c r="E109">
        <v>40</v>
      </c>
      <c r="F109" t="s">
        <v>110</v>
      </c>
      <c r="G109" t="s">
        <v>7</v>
      </c>
      <c r="H109" t="s">
        <v>30</v>
      </c>
      <c r="I109">
        <v>-5</v>
      </c>
      <c r="J109" t="s">
        <v>64</v>
      </c>
      <c r="L109">
        <f>COUNTIFS(Tabelle1[Attached Signal],"&lt;&gt;"&amp;"",Tabelle1[Alternate Function],Tabelle1[[#This Row],[Alternate Function]])</f>
        <v>0</v>
      </c>
      <c r="M109">
        <f>COUNTIFS(Tabelle1[Attached Signal],"&lt;&gt;"&amp;"",Tabelle1[Pin Name],Tabelle1[[#This Row],[Pin Name]])</f>
        <v>1</v>
      </c>
      <c r="N109" t="s">
        <v>491</v>
      </c>
      <c r="O109" s="12"/>
    </row>
    <row r="110" spans="1:15" ht="15" hidden="1" customHeight="1" x14ac:dyDescent="0.25">
      <c r="A110">
        <v>20</v>
      </c>
      <c r="B110">
        <v>29</v>
      </c>
      <c r="C110" t="s">
        <v>108</v>
      </c>
      <c r="D110" t="s">
        <v>109</v>
      </c>
      <c r="E110">
        <v>40</v>
      </c>
      <c r="F110" t="s">
        <v>110</v>
      </c>
      <c r="G110" t="s">
        <v>7</v>
      </c>
      <c r="H110" t="s">
        <v>30</v>
      </c>
      <c r="I110">
        <v>-5</v>
      </c>
      <c r="J110" t="s">
        <v>111</v>
      </c>
      <c r="L110">
        <f>COUNTIFS(Tabelle1[Attached Signal],"&lt;&gt;"&amp;"",Tabelle1[Alternate Function],Tabelle1[[#This Row],[Alternate Function]])</f>
        <v>0</v>
      </c>
      <c r="M110">
        <f>COUNTIFS(Tabelle1[Attached Signal],"&lt;&gt;"&amp;"",Tabelle1[Pin Name],Tabelle1[[#This Row],[Pin Name]])</f>
        <v>1</v>
      </c>
      <c r="N110" t="s">
        <v>491</v>
      </c>
      <c r="O110" s="12"/>
    </row>
    <row r="111" spans="1:15" ht="15" hidden="1" customHeight="1" x14ac:dyDescent="0.25">
      <c r="A111">
        <v>21</v>
      </c>
      <c r="B111">
        <v>30</v>
      </c>
      <c r="C111" t="s">
        <v>113</v>
      </c>
      <c r="D111" t="s">
        <v>114</v>
      </c>
      <c r="E111">
        <v>41</v>
      </c>
      <c r="F111" t="s">
        <v>115</v>
      </c>
      <c r="G111" t="s">
        <v>7</v>
      </c>
      <c r="H111" t="s">
        <v>30</v>
      </c>
      <c r="I111">
        <v>-5</v>
      </c>
      <c r="J111" t="s">
        <v>428</v>
      </c>
      <c r="K111" t="s">
        <v>402</v>
      </c>
      <c r="L111">
        <f>COUNTIFS(Tabelle1[Attached Signal],"&lt;&gt;"&amp;"",Tabelle1[Alternate Function],Tabelle1[[#This Row],[Alternate Function]])</f>
        <v>1</v>
      </c>
      <c r="M111">
        <f>COUNTIFS(Tabelle1[Attached Signal],"&lt;&gt;"&amp;"",Tabelle1[Pin Name],Tabelle1[[#This Row],[Pin Name]])</f>
        <v>1</v>
      </c>
      <c r="N111" t="s">
        <v>492</v>
      </c>
      <c r="O111" s="12"/>
    </row>
    <row r="112" spans="1:15" ht="15" hidden="1" customHeight="1" x14ac:dyDescent="0.25">
      <c r="A112">
        <v>21</v>
      </c>
      <c r="B112">
        <v>30</v>
      </c>
      <c r="C112" t="s">
        <v>113</v>
      </c>
      <c r="D112" t="s">
        <v>114</v>
      </c>
      <c r="E112">
        <v>41</v>
      </c>
      <c r="F112" t="s">
        <v>115</v>
      </c>
      <c r="G112" t="s">
        <v>7</v>
      </c>
      <c r="H112" t="s">
        <v>30</v>
      </c>
      <c r="I112">
        <v>-5</v>
      </c>
      <c r="J112" t="s">
        <v>250</v>
      </c>
      <c r="L112">
        <f>COUNTIFS(Tabelle1[Attached Signal],"&lt;&gt;"&amp;"",Tabelle1[Alternate Function],Tabelle1[[#This Row],[Alternate Function]])</f>
        <v>0</v>
      </c>
      <c r="M112">
        <f>COUNTIFS(Tabelle1[Attached Signal],"&lt;&gt;"&amp;"",Tabelle1[Pin Name],Tabelle1[[#This Row],[Pin Name]])</f>
        <v>1</v>
      </c>
      <c r="N112" t="s">
        <v>492</v>
      </c>
    </row>
    <row r="113" spans="1:15" ht="15" hidden="1" customHeight="1" x14ac:dyDescent="0.25">
      <c r="A113">
        <v>21</v>
      </c>
      <c r="B113">
        <v>30</v>
      </c>
      <c r="C113" t="s">
        <v>113</v>
      </c>
      <c r="D113" t="s">
        <v>114</v>
      </c>
      <c r="E113">
        <v>41</v>
      </c>
      <c r="F113" t="s">
        <v>115</v>
      </c>
      <c r="G113" t="s">
        <v>7</v>
      </c>
      <c r="H113" t="s">
        <v>30</v>
      </c>
      <c r="I113">
        <v>-5</v>
      </c>
      <c r="J113" t="s">
        <v>288</v>
      </c>
      <c r="L113">
        <f>COUNTIFS(Tabelle1[Attached Signal],"&lt;&gt;"&amp;"",Tabelle1[Alternate Function],Tabelle1[[#This Row],[Alternate Function]])</f>
        <v>0</v>
      </c>
      <c r="M113">
        <f>COUNTIFS(Tabelle1[Attached Signal],"&lt;&gt;"&amp;"",Tabelle1[Pin Name],Tabelle1[[#This Row],[Pin Name]])</f>
        <v>1</v>
      </c>
      <c r="N113" t="s">
        <v>492</v>
      </c>
    </row>
    <row r="114" spans="1:15" ht="15" hidden="1" customHeight="1" x14ac:dyDescent="0.25">
      <c r="A114">
        <v>21</v>
      </c>
      <c r="B114">
        <v>30</v>
      </c>
      <c r="C114" t="s">
        <v>113</v>
      </c>
      <c r="D114" t="s">
        <v>114</v>
      </c>
      <c r="E114">
        <v>41</v>
      </c>
      <c r="F114" t="s">
        <v>115</v>
      </c>
      <c r="G114" t="s">
        <v>7</v>
      </c>
      <c r="H114" t="s">
        <v>30</v>
      </c>
      <c r="I114">
        <v>-5</v>
      </c>
      <c r="J114" t="s">
        <v>289</v>
      </c>
      <c r="L114">
        <f>COUNTIFS(Tabelle1[Attached Signal],"&lt;&gt;"&amp;"",Tabelle1[Alternate Function],Tabelle1[[#This Row],[Alternate Function]])</f>
        <v>0</v>
      </c>
      <c r="M114">
        <f>COUNTIFS(Tabelle1[Attached Signal],"&lt;&gt;"&amp;"",Tabelle1[Pin Name],Tabelle1[[#This Row],[Pin Name]])</f>
        <v>1</v>
      </c>
      <c r="N114" t="s">
        <v>492</v>
      </c>
    </row>
    <row r="115" spans="1:15" ht="15" hidden="1" customHeight="1" x14ac:dyDescent="0.25">
      <c r="A115">
        <v>21</v>
      </c>
      <c r="B115">
        <v>30</v>
      </c>
      <c r="C115" t="s">
        <v>113</v>
      </c>
      <c r="D115" t="s">
        <v>114</v>
      </c>
      <c r="E115">
        <v>41</v>
      </c>
      <c r="F115" t="s">
        <v>115</v>
      </c>
      <c r="G115" t="s">
        <v>7</v>
      </c>
      <c r="H115" t="s">
        <v>30</v>
      </c>
      <c r="I115">
        <v>-5</v>
      </c>
      <c r="J115" t="s">
        <v>26</v>
      </c>
      <c r="L115">
        <f>COUNTIFS(Tabelle1[Attached Signal],"&lt;&gt;"&amp;"",Tabelle1[Alternate Function],Tabelle1[[#This Row],[Alternate Function]])</f>
        <v>0</v>
      </c>
      <c r="M115">
        <f>COUNTIFS(Tabelle1[Attached Signal],"&lt;&gt;"&amp;"",Tabelle1[Pin Name],Tabelle1[[#This Row],[Pin Name]])</f>
        <v>1</v>
      </c>
      <c r="N115" t="s">
        <v>492</v>
      </c>
    </row>
    <row r="116" spans="1:15" ht="15" hidden="1" customHeight="1" x14ac:dyDescent="0.25">
      <c r="A116">
        <v>21</v>
      </c>
      <c r="B116">
        <v>30</v>
      </c>
      <c r="C116" t="s">
        <v>113</v>
      </c>
      <c r="D116" t="s">
        <v>114</v>
      </c>
      <c r="E116">
        <v>41</v>
      </c>
      <c r="F116" t="s">
        <v>115</v>
      </c>
      <c r="G116" t="s">
        <v>7</v>
      </c>
      <c r="H116" t="s">
        <v>30</v>
      </c>
      <c r="I116">
        <v>-5</v>
      </c>
      <c r="J116" t="s">
        <v>290</v>
      </c>
      <c r="L116">
        <f>COUNTIFS(Tabelle1[Attached Signal],"&lt;&gt;"&amp;"",Tabelle1[Alternate Function],Tabelle1[[#This Row],[Alternate Function]])</f>
        <v>0</v>
      </c>
      <c r="M116">
        <f>COUNTIFS(Tabelle1[Attached Signal],"&lt;&gt;"&amp;"",Tabelle1[Pin Name],Tabelle1[[#This Row],[Pin Name]])</f>
        <v>1</v>
      </c>
      <c r="N116" t="s">
        <v>492</v>
      </c>
    </row>
    <row r="117" spans="1:15" ht="15" hidden="1" customHeight="1" x14ac:dyDescent="0.25">
      <c r="A117">
        <v>21</v>
      </c>
      <c r="B117">
        <v>30</v>
      </c>
      <c r="C117" t="s">
        <v>113</v>
      </c>
      <c r="D117" t="s">
        <v>114</v>
      </c>
      <c r="E117">
        <v>41</v>
      </c>
      <c r="F117" t="s">
        <v>115</v>
      </c>
      <c r="G117" t="s">
        <v>7</v>
      </c>
      <c r="H117" t="s">
        <v>30</v>
      </c>
      <c r="I117">
        <v>-5</v>
      </c>
      <c r="J117" t="s">
        <v>291</v>
      </c>
      <c r="L117">
        <f>COUNTIFS(Tabelle1[Attached Signal],"&lt;&gt;"&amp;"",Tabelle1[Alternate Function],Tabelle1[[#This Row],[Alternate Function]])</f>
        <v>0</v>
      </c>
      <c r="M117">
        <f>COUNTIFS(Tabelle1[Attached Signal],"&lt;&gt;"&amp;"",Tabelle1[Pin Name],Tabelle1[[#This Row],[Pin Name]])</f>
        <v>1</v>
      </c>
      <c r="N117" t="s">
        <v>492</v>
      </c>
    </row>
    <row r="118" spans="1:15" ht="15" hidden="1" customHeight="1" x14ac:dyDescent="0.25">
      <c r="A118">
        <v>21</v>
      </c>
      <c r="B118">
        <v>30</v>
      </c>
      <c r="C118" t="s">
        <v>113</v>
      </c>
      <c r="D118" t="s">
        <v>114</v>
      </c>
      <c r="E118">
        <v>41</v>
      </c>
      <c r="F118" t="s">
        <v>115</v>
      </c>
      <c r="G118" t="s">
        <v>7</v>
      </c>
      <c r="H118" t="s">
        <v>30</v>
      </c>
      <c r="I118">
        <v>-5</v>
      </c>
      <c r="J118" t="s">
        <v>257</v>
      </c>
      <c r="L118">
        <f>COUNTIFS(Tabelle1[Attached Signal],"&lt;&gt;"&amp;"",Tabelle1[Alternate Function],Tabelle1[[#This Row],[Alternate Function]])</f>
        <v>0</v>
      </c>
      <c r="M118">
        <f>COUNTIFS(Tabelle1[Attached Signal],"&lt;&gt;"&amp;"",Tabelle1[Pin Name],Tabelle1[[#This Row],[Pin Name]])</f>
        <v>1</v>
      </c>
      <c r="N118" t="s">
        <v>492</v>
      </c>
    </row>
    <row r="119" spans="1:15" ht="15" hidden="1" customHeight="1" x14ac:dyDescent="0.25">
      <c r="A119">
        <v>21</v>
      </c>
      <c r="B119">
        <v>30</v>
      </c>
      <c r="C119" t="s">
        <v>113</v>
      </c>
      <c r="D119" t="s">
        <v>114</v>
      </c>
      <c r="E119">
        <v>41</v>
      </c>
      <c r="F119" t="s">
        <v>115</v>
      </c>
      <c r="G119" t="s">
        <v>7</v>
      </c>
      <c r="H119" t="s">
        <v>30</v>
      </c>
      <c r="I119">
        <v>-5</v>
      </c>
      <c r="J119" t="s">
        <v>273</v>
      </c>
      <c r="L119">
        <f>COUNTIFS(Tabelle1[Attached Signal],"&lt;&gt;"&amp;"",Tabelle1[Alternate Function],Tabelle1[[#This Row],[Alternate Function]])</f>
        <v>0</v>
      </c>
      <c r="M119">
        <f>COUNTIFS(Tabelle1[Attached Signal],"&lt;&gt;"&amp;"",Tabelle1[Pin Name],Tabelle1[[#This Row],[Pin Name]])</f>
        <v>1</v>
      </c>
      <c r="N119" t="s">
        <v>492</v>
      </c>
    </row>
    <row r="120" spans="1:15" ht="15" hidden="1" customHeight="1" x14ac:dyDescent="0.25">
      <c r="A120">
        <v>21</v>
      </c>
      <c r="B120">
        <v>30</v>
      </c>
      <c r="C120" t="s">
        <v>113</v>
      </c>
      <c r="D120" t="s">
        <v>114</v>
      </c>
      <c r="E120">
        <v>41</v>
      </c>
      <c r="F120" t="s">
        <v>115</v>
      </c>
      <c r="G120" t="s">
        <v>7</v>
      </c>
      <c r="H120" t="s">
        <v>30</v>
      </c>
      <c r="I120">
        <v>-5</v>
      </c>
      <c r="J120" t="s">
        <v>286</v>
      </c>
      <c r="L120">
        <f>COUNTIFS(Tabelle1[Attached Signal],"&lt;&gt;"&amp;"",Tabelle1[Alternate Function],Tabelle1[[#This Row],[Alternate Function]])</f>
        <v>0</v>
      </c>
      <c r="M120">
        <f>COUNTIFS(Tabelle1[Attached Signal],"&lt;&gt;"&amp;"",Tabelle1[Pin Name],Tabelle1[[#This Row],[Pin Name]])</f>
        <v>1</v>
      </c>
      <c r="N120" t="s">
        <v>492</v>
      </c>
    </row>
    <row r="121" spans="1:15" ht="15" hidden="1" customHeight="1" x14ac:dyDescent="0.25">
      <c r="A121">
        <v>21</v>
      </c>
      <c r="B121">
        <v>30</v>
      </c>
      <c r="C121" t="s">
        <v>113</v>
      </c>
      <c r="D121" t="s">
        <v>114</v>
      </c>
      <c r="E121">
        <v>41</v>
      </c>
      <c r="F121" t="s">
        <v>115</v>
      </c>
      <c r="G121" t="s">
        <v>7</v>
      </c>
      <c r="H121" t="s">
        <v>30</v>
      </c>
      <c r="I121">
        <v>-5</v>
      </c>
      <c r="J121" t="s">
        <v>144</v>
      </c>
      <c r="L121">
        <f>COUNTIFS(Tabelle1[Attached Signal],"&lt;&gt;"&amp;"",Tabelle1[Alternate Function],Tabelle1[[#This Row],[Alternate Function]])</f>
        <v>0</v>
      </c>
      <c r="M121">
        <f>COUNTIFS(Tabelle1[Attached Signal],"&lt;&gt;"&amp;"",Tabelle1[Pin Name],Tabelle1[[#This Row],[Pin Name]])</f>
        <v>1</v>
      </c>
      <c r="N121" t="s">
        <v>492</v>
      </c>
    </row>
    <row r="122" spans="1:15" ht="15" hidden="1" customHeight="1" x14ac:dyDescent="0.25">
      <c r="A122">
        <v>21</v>
      </c>
      <c r="B122">
        <v>30</v>
      </c>
      <c r="C122" t="s">
        <v>113</v>
      </c>
      <c r="D122" t="s">
        <v>114</v>
      </c>
      <c r="E122">
        <v>41</v>
      </c>
      <c r="F122" t="s">
        <v>115</v>
      </c>
      <c r="G122" t="s">
        <v>7</v>
      </c>
      <c r="H122" t="s">
        <v>30</v>
      </c>
      <c r="I122">
        <v>-5</v>
      </c>
      <c r="J122" t="s">
        <v>287</v>
      </c>
      <c r="L122">
        <f>COUNTIFS(Tabelle1[Attached Signal],"&lt;&gt;"&amp;"",Tabelle1[Alternate Function],Tabelle1[[#This Row],[Alternate Function]])</f>
        <v>0</v>
      </c>
      <c r="M122">
        <f>COUNTIFS(Tabelle1[Attached Signal],"&lt;&gt;"&amp;"",Tabelle1[Pin Name],Tabelle1[[#This Row],[Pin Name]])</f>
        <v>1</v>
      </c>
      <c r="N122" t="s">
        <v>492</v>
      </c>
    </row>
    <row r="123" spans="1:15" ht="15" hidden="1" customHeight="1" x14ac:dyDescent="0.25">
      <c r="A123">
        <v>21</v>
      </c>
      <c r="B123">
        <v>30</v>
      </c>
      <c r="C123" t="s">
        <v>113</v>
      </c>
      <c r="D123" t="s">
        <v>114</v>
      </c>
      <c r="E123">
        <v>41</v>
      </c>
      <c r="F123" t="s">
        <v>115</v>
      </c>
      <c r="G123" t="s">
        <v>7</v>
      </c>
      <c r="H123" t="s">
        <v>30</v>
      </c>
      <c r="I123">
        <v>-5</v>
      </c>
      <c r="J123" t="s">
        <v>163</v>
      </c>
      <c r="L123">
        <f>COUNTIFS(Tabelle1[Attached Signal],"&lt;&gt;"&amp;"",Tabelle1[Alternate Function],Tabelle1[[#This Row],[Alternate Function]])</f>
        <v>0</v>
      </c>
      <c r="M123">
        <f>COUNTIFS(Tabelle1[Attached Signal],"&lt;&gt;"&amp;"",Tabelle1[Pin Name],Tabelle1[[#This Row],[Pin Name]])</f>
        <v>1</v>
      </c>
      <c r="N123" t="s">
        <v>492</v>
      </c>
    </row>
    <row r="124" spans="1:15" ht="15" hidden="1" customHeight="1" x14ac:dyDescent="0.25">
      <c r="A124">
        <v>21</v>
      </c>
      <c r="B124">
        <v>30</v>
      </c>
      <c r="C124" t="s">
        <v>113</v>
      </c>
      <c r="D124" t="s">
        <v>114</v>
      </c>
      <c r="E124">
        <v>41</v>
      </c>
      <c r="F124" t="s">
        <v>115</v>
      </c>
      <c r="G124" t="s">
        <v>7</v>
      </c>
      <c r="H124" t="s">
        <v>30</v>
      </c>
      <c r="I124">
        <v>-5</v>
      </c>
      <c r="J124" t="s">
        <v>64</v>
      </c>
      <c r="L124">
        <f>COUNTIFS(Tabelle1[Attached Signal],"&lt;&gt;"&amp;"",Tabelle1[Alternate Function],Tabelle1[[#This Row],[Alternate Function]])</f>
        <v>0</v>
      </c>
      <c r="M124">
        <f>COUNTIFS(Tabelle1[Attached Signal],"&lt;&gt;"&amp;"",Tabelle1[Pin Name],Tabelle1[[#This Row],[Pin Name]])</f>
        <v>1</v>
      </c>
      <c r="N124" t="s">
        <v>492</v>
      </c>
    </row>
    <row r="125" spans="1:15" ht="15" hidden="1" customHeight="1" x14ac:dyDescent="0.25">
      <c r="A125">
        <v>21</v>
      </c>
      <c r="B125">
        <v>30</v>
      </c>
      <c r="C125" t="s">
        <v>113</v>
      </c>
      <c r="D125" t="s">
        <v>114</v>
      </c>
      <c r="E125">
        <v>41</v>
      </c>
      <c r="F125" t="s">
        <v>115</v>
      </c>
      <c r="G125" t="s">
        <v>7</v>
      </c>
      <c r="H125" t="s">
        <v>30</v>
      </c>
      <c r="I125">
        <v>-5</v>
      </c>
      <c r="J125" t="s">
        <v>266</v>
      </c>
      <c r="L125">
        <f>COUNTIFS(Tabelle1[Attached Signal],"&lt;&gt;"&amp;"",Tabelle1[Alternate Function],Tabelle1[[#This Row],[Alternate Function]])</f>
        <v>0</v>
      </c>
      <c r="M125">
        <f>COUNTIFS(Tabelle1[Attached Signal],"&lt;&gt;"&amp;"",Tabelle1[Pin Name],Tabelle1[[#This Row],[Pin Name]])</f>
        <v>1</v>
      </c>
      <c r="N125" t="s">
        <v>492</v>
      </c>
    </row>
    <row r="126" spans="1:15" ht="15" hidden="1" customHeight="1" x14ac:dyDescent="0.25">
      <c r="A126">
        <v>21</v>
      </c>
      <c r="B126">
        <v>30</v>
      </c>
      <c r="C126" t="s">
        <v>113</v>
      </c>
      <c r="D126" t="s">
        <v>114</v>
      </c>
      <c r="E126">
        <v>41</v>
      </c>
      <c r="F126" t="s">
        <v>115</v>
      </c>
      <c r="G126" t="s">
        <v>7</v>
      </c>
      <c r="H126" t="s">
        <v>30</v>
      </c>
      <c r="I126">
        <v>-5</v>
      </c>
      <c r="J126" t="s">
        <v>133</v>
      </c>
      <c r="L126">
        <f>COUNTIFS(Tabelle1[Attached Signal],"&lt;&gt;"&amp;"",Tabelle1[Alternate Function],Tabelle1[[#This Row],[Alternate Function]])</f>
        <v>0</v>
      </c>
      <c r="M126">
        <f>COUNTIFS(Tabelle1[Attached Signal],"&lt;&gt;"&amp;"",Tabelle1[Pin Name],Tabelle1[[#This Row],[Pin Name]])</f>
        <v>1</v>
      </c>
      <c r="N126" t="s">
        <v>492</v>
      </c>
    </row>
    <row r="127" spans="1:15" ht="15" hidden="1" customHeight="1" x14ac:dyDescent="0.25">
      <c r="A127">
        <v>21</v>
      </c>
      <c r="B127">
        <v>30</v>
      </c>
      <c r="C127" t="s">
        <v>113</v>
      </c>
      <c r="D127" t="s">
        <v>114</v>
      </c>
      <c r="E127">
        <v>41</v>
      </c>
      <c r="F127" t="s">
        <v>115</v>
      </c>
      <c r="G127" t="s">
        <v>7</v>
      </c>
      <c r="H127" t="s">
        <v>30</v>
      </c>
      <c r="I127">
        <v>-5</v>
      </c>
      <c r="J127" t="s">
        <v>95</v>
      </c>
      <c r="L127">
        <f>COUNTIFS(Tabelle1[Attached Signal],"&lt;&gt;"&amp;"",Tabelle1[Alternate Function],Tabelle1[[#This Row],[Alternate Function]])</f>
        <v>0</v>
      </c>
      <c r="M127">
        <f>COUNTIFS(Tabelle1[Attached Signal],"&lt;&gt;"&amp;"",Tabelle1[Pin Name],Tabelle1[[#This Row],[Pin Name]])</f>
        <v>1</v>
      </c>
      <c r="N127" t="s">
        <v>492</v>
      </c>
    </row>
    <row r="128" spans="1:15" ht="15" hidden="1" customHeight="1" x14ac:dyDescent="0.25">
      <c r="A128">
        <v>22</v>
      </c>
      <c r="B128">
        <v>31</v>
      </c>
      <c r="C128" t="s">
        <v>116</v>
      </c>
      <c r="D128" t="s">
        <v>117</v>
      </c>
      <c r="E128">
        <v>42</v>
      </c>
      <c r="F128" t="s">
        <v>118</v>
      </c>
      <c r="G128" t="s">
        <v>7</v>
      </c>
      <c r="H128" t="s">
        <v>30</v>
      </c>
      <c r="I128">
        <v>-5</v>
      </c>
      <c r="J128" t="s">
        <v>429</v>
      </c>
      <c r="K128" t="s">
        <v>406</v>
      </c>
      <c r="L128">
        <f>COUNTIFS(Tabelle1[Attached Signal],"&lt;&gt;"&amp;"",Tabelle1[Alternate Function],Tabelle1[[#This Row],[Alternate Function]])</f>
        <v>1</v>
      </c>
      <c r="M128">
        <f>COUNTIFS(Tabelle1[Attached Signal],"&lt;&gt;"&amp;"",Tabelle1[Pin Name],Tabelle1[[#This Row],[Pin Name]])</f>
        <v>1</v>
      </c>
      <c r="N128" t="s">
        <v>493</v>
      </c>
      <c r="O128" s="12"/>
    </row>
    <row r="129" spans="1:15" ht="15" hidden="1" customHeight="1" x14ac:dyDescent="0.25">
      <c r="A129">
        <v>22</v>
      </c>
      <c r="B129">
        <v>31</v>
      </c>
      <c r="C129" t="s">
        <v>116</v>
      </c>
      <c r="D129" t="s">
        <v>117</v>
      </c>
      <c r="E129">
        <v>42</v>
      </c>
      <c r="F129" t="s">
        <v>118</v>
      </c>
      <c r="G129" t="s">
        <v>7</v>
      </c>
      <c r="H129" t="s">
        <v>30</v>
      </c>
      <c r="I129">
        <v>-5</v>
      </c>
      <c r="J129" t="s">
        <v>292</v>
      </c>
      <c r="L129">
        <f>COUNTIFS(Tabelle1[Attached Signal],"&lt;&gt;"&amp;"",Tabelle1[Alternate Function],Tabelle1[[#This Row],[Alternate Function]])</f>
        <v>0</v>
      </c>
      <c r="M129">
        <f>COUNTIFS(Tabelle1[Attached Signal],"&lt;&gt;"&amp;"",Tabelle1[Pin Name],Tabelle1[[#This Row],[Pin Name]])</f>
        <v>1</v>
      </c>
      <c r="N129" t="s">
        <v>493</v>
      </c>
      <c r="O129" s="12"/>
    </row>
    <row r="130" spans="1:15" ht="15" hidden="1" customHeight="1" x14ac:dyDescent="0.25">
      <c r="A130">
        <v>22</v>
      </c>
      <c r="B130">
        <v>31</v>
      </c>
      <c r="C130" t="s">
        <v>116</v>
      </c>
      <c r="D130" t="s">
        <v>117</v>
      </c>
      <c r="E130">
        <v>42</v>
      </c>
      <c r="F130" t="s">
        <v>118</v>
      </c>
      <c r="G130" t="s">
        <v>7</v>
      </c>
      <c r="H130" t="s">
        <v>30</v>
      </c>
      <c r="I130">
        <v>-5</v>
      </c>
      <c r="J130" t="s">
        <v>35</v>
      </c>
      <c r="L130">
        <f>COUNTIFS(Tabelle1[Attached Signal],"&lt;&gt;"&amp;"",Tabelle1[Alternate Function],Tabelle1[[#This Row],[Alternate Function]])</f>
        <v>0</v>
      </c>
      <c r="M130">
        <f>COUNTIFS(Tabelle1[Attached Signal],"&lt;&gt;"&amp;"",Tabelle1[Pin Name],Tabelle1[[#This Row],[Pin Name]])</f>
        <v>1</v>
      </c>
      <c r="N130" t="s">
        <v>493</v>
      </c>
      <c r="O130" s="12"/>
    </row>
    <row r="131" spans="1:15" ht="15" hidden="1" customHeight="1" x14ac:dyDescent="0.25">
      <c r="A131">
        <v>22</v>
      </c>
      <c r="B131">
        <v>31</v>
      </c>
      <c r="C131" t="s">
        <v>116</v>
      </c>
      <c r="D131" t="s">
        <v>117</v>
      </c>
      <c r="E131">
        <v>42</v>
      </c>
      <c r="F131" t="s">
        <v>118</v>
      </c>
      <c r="G131" t="s">
        <v>7</v>
      </c>
      <c r="H131" t="s">
        <v>30</v>
      </c>
      <c r="I131">
        <v>-5</v>
      </c>
      <c r="J131" t="s">
        <v>293</v>
      </c>
      <c r="L131">
        <f>COUNTIFS(Tabelle1[Attached Signal],"&lt;&gt;"&amp;"",Tabelle1[Alternate Function],Tabelle1[[#This Row],[Alternate Function]])</f>
        <v>0</v>
      </c>
      <c r="M131">
        <f>COUNTIFS(Tabelle1[Attached Signal],"&lt;&gt;"&amp;"",Tabelle1[Pin Name],Tabelle1[[#This Row],[Pin Name]])</f>
        <v>1</v>
      </c>
      <c r="N131" t="s">
        <v>493</v>
      </c>
      <c r="O131" s="12"/>
    </row>
    <row r="132" spans="1:15" ht="15" hidden="1" customHeight="1" x14ac:dyDescent="0.25">
      <c r="A132">
        <v>22</v>
      </c>
      <c r="B132">
        <v>31</v>
      </c>
      <c r="C132" t="s">
        <v>116</v>
      </c>
      <c r="D132" t="s">
        <v>117</v>
      </c>
      <c r="E132">
        <v>42</v>
      </c>
      <c r="F132" t="s">
        <v>118</v>
      </c>
      <c r="G132" t="s">
        <v>7</v>
      </c>
      <c r="H132" t="s">
        <v>30</v>
      </c>
      <c r="I132">
        <v>-5</v>
      </c>
      <c r="J132" t="s">
        <v>254</v>
      </c>
      <c r="L132">
        <f>COUNTIFS(Tabelle1[Attached Signal],"&lt;&gt;"&amp;"",Tabelle1[Alternate Function],Tabelle1[[#This Row],[Alternate Function]])</f>
        <v>0</v>
      </c>
      <c r="M132">
        <f>COUNTIFS(Tabelle1[Attached Signal],"&lt;&gt;"&amp;"",Tabelle1[Pin Name],Tabelle1[[#This Row],[Pin Name]])</f>
        <v>1</v>
      </c>
      <c r="N132" t="s">
        <v>493</v>
      </c>
      <c r="O132" s="12"/>
    </row>
    <row r="133" spans="1:15" ht="15" hidden="1" customHeight="1" x14ac:dyDescent="0.25">
      <c r="A133">
        <v>22</v>
      </c>
      <c r="B133">
        <v>31</v>
      </c>
      <c r="C133" t="s">
        <v>116</v>
      </c>
      <c r="D133" t="s">
        <v>117</v>
      </c>
      <c r="E133">
        <v>42</v>
      </c>
      <c r="F133" t="s">
        <v>118</v>
      </c>
      <c r="G133" t="s">
        <v>7</v>
      </c>
      <c r="H133" t="s">
        <v>30</v>
      </c>
      <c r="I133">
        <v>-5</v>
      </c>
      <c r="J133" t="s">
        <v>294</v>
      </c>
      <c r="L133">
        <f>COUNTIFS(Tabelle1[Attached Signal],"&lt;&gt;"&amp;"",Tabelle1[Alternate Function],Tabelle1[[#This Row],[Alternate Function]])</f>
        <v>0</v>
      </c>
      <c r="M133">
        <f>COUNTIFS(Tabelle1[Attached Signal],"&lt;&gt;"&amp;"",Tabelle1[Pin Name],Tabelle1[[#This Row],[Pin Name]])</f>
        <v>1</v>
      </c>
      <c r="N133" t="s">
        <v>493</v>
      </c>
      <c r="O133" s="12"/>
    </row>
    <row r="134" spans="1:15" ht="15" hidden="1" customHeight="1" x14ac:dyDescent="0.25">
      <c r="A134">
        <v>22</v>
      </c>
      <c r="B134">
        <v>31</v>
      </c>
      <c r="C134" t="s">
        <v>116</v>
      </c>
      <c r="D134" t="s">
        <v>117</v>
      </c>
      <c r="E134">
        <v>42</v>
      </c>
      <c r="F134" t="s">
        <v>118</v>
      </c>
      <c r="G134" t="s">
        <v>7</v>
      </c>
      <c r="H134" t="s">
        <v>30</v>
      </c>
      <c r="I134">
        <v>-5</v>
      </c>
      <c r="J134" t="s">
        <v>295</v>
      </c>
      <c r="L134">
        <f>COUNTIFS(Tabelle1[Attached Signal],"&lt;&gt;"&amp;"",Tabelle1[Alternate Function],Tabelle1[[#This Row],[Alternate Function]])</f>
        <v>0</v>
      </c>
      <c r="M134">
        <f>COUNTIFS(Tabelle1[Attached Signal],"&lt;&gt;"&amp;"",Tabelle1[Pin Name],Tabelle1[[#This Row],[Pin Name]])</f>
        <v>1</v>
      </c>
      <c r="N134" t="s">
        <v>493</v>
      </c>
      <c r="O134" s="12"/>
    </row>
    <row r="135" spans="1:15" ht="15" hidden="1" customHeight="1" x14ac:dyDescent="0.25">
      <c r="A135">
        <v>22</v>
      </c>
      <c r="B135">
        <v>31</v>
      </c>
      <c r="C135" t="s">
        <v>116</v>
      </c>
      <c r="D135" t="s">
        <v>117</v>
      </c>
      <c r="E135">
        <v>42</v>
      </c>
      <c r="F135" t="s">
        <v>118</v>
      </c>
      <c r="G135" t="s">
        <v>7</v>
      </c>
      <c r="H135" t="s">
        <v>30</v>
      </c>
      <c r="I135">
        <v>-5</v>
      </c>
      <c r="J135" t="s">
        <v>253</v>
      </c>
      <c r="L135">
        <f>COUNTIFS(Tabelle1[Attached Signal],"&lt;&gt;"&amp;"",Tabelle1[Alternate Function],Tabelle1[[#This Row],[Alternate Function]])</f>
        <v>0</v>
      </c>
      <c r="M135">
        <f>COUNTIFS(Tabelle1[Attached Signal],"&lt;&gt;"&amp;"",Tabelle1[Pin Name],Tabelle1[[#This Row],[Pin Name]])</f>
        <v>1</v>
      </c>
      <c r="N135" t="s">
        <v>493</v>
      </c>
      <c r="O135" s="12"/>
    </row>
    <row r="136" spans="1:15" ht="15" hidden="1" customHeight="1" x14ac:dyDescent="0.25">
      <c r="A136">
        <v>22</v>
      </c>
      <c r="B136">
        <v>31</v>
      </c>
      <c r="C136" t="s">
        <v>116</v>
      </c>
      <c r="D136" t="s">
        <v>117</v>
      </c>
      <c r="E136">
        <v>42</v>
      </c>
      <c r="F136" t="s">
        <v>118</v>
      </c>
      <c r="G136" t="s">
        <v>7</v>
      </c>
      <c r="H136" t="s">
        <v>30</v>
      </c>
      <c r="I136">
        <v>-5</v>
      </c>
      <c r="J136" t="s">
        <v>26</v>
      </c>
      <c r="L136">
        <f>COUNTIFS(Tabelle1[Attached Signal],"&lt;&gt;"&amp;"",Tabelle1[Alternate Function],Tabelle1[[#This Row],[Alternate Function]])</f>
        <v>0</v>
      </c>
      <c r="M136">
        <f>COUNTIFS(Tabelle1[Attached Signal],"&lt;&gt;"&amp;"",Tabelle1[Pin Name],Tabelle1[[#This Row],[Pin Name]])</f>
        <v>1</v>
      </c>
      <c r="N136" t="s">
        <v>493</v>
      </c>
      <c r="O136" s="12"/>
    </row>
    <row r="137" spans="1:15" ht="15" hidden="1" customHeight="1" x14ac:dyDescent="0.25">
      <c r="A137">
        <v>22</v>
      </c>
      <c r="B137">
        <v>31</v>
      </c>
      <c r="C137" t="s">
        <v>116</v>
      </c>
      <c r="D137" t="s">
        <v>117</v>
      </c>
      <c r="E137">
        <v>42</v>
      </c>
      <c r="F137" t="s">
        <v>118</v>
      </c>
      <c r="G137" t="s">
        <v>7</v>
      </c>
      <c r="H137" t="s">
        <v>30</v>
      </c>
      <c r="I137">
        <v>-5</v>
      </c>
      <c r="J137" t="s">
        <v>296</v>
      </c>
      <c r="L137">
        <f>COUNTIFS(Tabelle1[Attached Signal],"&lt;&gt;"&amp;"",Tabelle1[Alternate Function],Tabelle1[[#This Row],[Alternate Function]])</f>
        <v>0</v>
      </c>
      <c r="M137">
        <f>COUNTIFS(Tabelle1[Attached Signal],"&lt;&gt;"&amp;"",Tabelle1[Pin Name],Tabelle1[[#This Row],[Pin Name]])</f>
        <v>1</v>
      </c>
      <c r="N137" t="s">
        <v>493</v>
      </c>
      <c r="O137" s="12"/>
    </row>
    <row r="138" spans="1:15" ht="15" hidden="1" customHeight="1" x14ac:dyDescent="0.25">
      <c r="A138">
        <v>22</v>
      </c>
      <c r="B138">
        <v>31</v>
      </c>
      <c r="C138" t="s">
        <v>116</v>
      </c>
      <c r="D138" t="s">
        <v>117</v>
      </c>
      <c r="E138">
        <v>42</v>
      </c>
      <c r="F138" t="s">
        <v>118</v>
      </c>
      <c r="G138" t="s">
        <v>7</v>
      </c>
      <c r="H138" t="s">
        <v>30</v>
      </c>
      <c r="I138">
        <v>-5</v>
      </c>
      <c r="J138" t="s">
        <v>119</v>
      </c>
      <c r="L138">
        <f>COUNTIFS(Tabelle1[Attached Signal],"&lt;&gt;"&amp;"",Tabelle1[Alternate Function],Tabelle1[[#This Row],[Alternate Function]])</f>
        <v>0</v>
      </c>
      <c r="M138">
        <f>COUNTIFS(Tabelle1[Attached Signal],"&lt;&gt;"&amp;"",Tabelle1[Pin Name],Tabelle1[[#This Row],[Pin Name]])</f>
        <v>1</v>
      </c>
      <c r="N138" t="s">
        <v>493</v>
      </c>
      <c r="O138" s="12"/>
    </row>
    <row r="139" spans="1:15" ht="15" hidden="1" customHeight="1" x14ac:dyDescent="0.25">
      <c r="A139">
        <v>23</v>
      </c>
      <c r="B139">
        <v>32</v>
      </c>
      <c r="C139" t="s">
        <v>120</v>
      </c>
      <c r="D139" t="s">
        <v>121</v>
      </c>
      <c r="E139">
        <v>43</v>
      </c>
      <c r="F139" t="s">
        <v>122</v>
      </c>
      <c r="G139" t="s">
        <v>7</v>
      </c>
      <c r="H139" t="s">
        <v>30</v>
      </c>
      <c r="I139" t="s">
        <v>6</v>
      </c>
      <c r="J139" t="s">
        <v>430</v>
      </c>
      <c r="K139" t="s">
        <v>403</v>
      </c>
      <c r="L139">
        <f>COUNTIFS(Tabelle1[Attached Signal],"&lt;&gt;"&amp;"",Tabelle1[Alternate Function],Tabelle1[[#This Row],[Alternate Function]])</f>
        <v>1</v>
      </c>
      <c r="M139">
        <f>COUNTIFS(Tabelle1[Attached Signal],"&lt;&gt;"&amp;"",Tabelle1[Pin Name],Tabelle1[[#This Row],[Pin Name]])</f>
        <v>1</v>
      </c>
      <c r="N139" t="s">
        <v>494</v>
      </c>
      <c r="O139" s="12"/>
    </row>
    <row r="140" spans="1:15" ht="15" hidden="1" customHeight="1" x14ac:dyDescent="0.25">
      <c r="A140">
        <v>23</v>
      </c>
      <c r="B140">
        <v>32</v>
      </c>
      <c r="C140" t="s">
        <v>120</v>
      </c>
      <c r="D140" t="s">
        <v>121</v>
      </c>
      <c r="E140">
        <v>43</v>
      </c>
      <c r="F140" t="s">
        <v>122</v>
      </c>
      <c r="G140" t="s">
        <v>7</v>
      </c>
      <c r="H140" t="s">
        <v>30</v>
      </c>
      <c r="I140" t="s">
        <v>6</v>
      </c>
      <c r="J140" t="s">
        <v>297</v>
      </c>
      <c r="L140">
        <f>COUNTIFS(Tabelle1[Attached Signal],"&lt;&gt;"&amp;"",Tabelle1[Alternate Function],Tabelle1[[#This Row],[Alternate Function]])</f>
        <v>0</v>
      </c>
      <c r="M140">
        <f>COUNTIFS(Tabelle1[Attached Signal],"&lt;&gt;"&amp;"",Tabelle1[Pin Name],Tabelle1[[#This Row],[Pin Name]])</f>
        <v>1</v>
      </c>
      <c r="N140" t="s">
        <v>494</v>
      </c>
    </row>
    <row r="141" spans="1:15" ht="15" hidden="1" customHeight="1" x14ac:dyDescent="0.25">
      <c r="A141">
        <v>23</v>
      </c>
      <c r="B141">
        <v>32</v>
      </c>
      <c r="C141" t="s">
        <v>120</v>
      </c>
      <c r="D141" t="s">
        <v>121</v>
      </c>
      <c r="E141">
        <v>43</v>
      </c>
      <c r="F141" t="s">
        <v>122</v>
      </c>
      <c r="G141" t="s">
        <v>7</v>
      </c>
      <c r="H141" t="s">
        <v>30</v>
      </c>
      <c r="I141" t="s">
        <v>6</v>
      </c>
      <c r="J141" t="s">
        <v>279</v>
      </c>
      <c r="L141">
        <f>COUNTIFS(Tabelle1[Attached Signal],"&lt;&gt;"&amp;"",Tabelle1[Alternate Function],Tabelle1[[#This Row],[Alternate Function]])</f>
        <v>0</v>
      </c>
      <c r="M141">
        <f>COUNTIFS(Tabelle1[Attached Signal],"&lt;&gt;"&amp;"",Tabelle1[Pin Name],Tabelle1[[#This Row],[Pin Name]])</f>
        <v>1</v>
      </c>
      <c r="N141" t="s">
        <v>494</v>
      </c>
    </row>
    <row r="142" spans="1:15" ht="15" hidden="1" customHeight="1" x14ac:dyDescent="0.25">
      <c r="A142">
        <v>23</v>
      </c>
      <c r="B142">
        <v>32</v>
      </c>
      <c r="C142" t="s">
        <v>120</v>
      </c>
      <c r="D142" t="s">
        <v>121</v>
      </c>
      <c r="E142">
        <v>43</v>
      </c>
      <c r="F142" t="s">
        <v>122</v>
      </c>
      <c r="G142" t="s">
        <v>7</v>
      </c>
      <c r="H142" t="s">
        <v>30</v>
      </c>
      <c r="I142" t="s">
        <v>6</v>
      </c>
      <c r="J142" t="s">
        <v>298</v>
      </c>
      <c r="L142">
        <f>COUNTIFS(Tabelle1[Attached Signal],"&lt;&gt;"&amp;"",Tabelle1[Alternate Function],Tabelle1[[#This Row],[Alternate Function]])</f>
        <v>0</v>
      </c>
      <c r="M142">
        <f>COUNTIFS(Tabelle1[Attached Signal],"&lt;&gt;"&amp;"",Tabelle1[Pin Name],Tabelle1[[#This Row],[Pin Name]])</f>
        <v>1</v>
      </c>
      <c r="N142" t="s">
        <v>494</v>
      </c>
    </row>
    <row r="143" spans="1:15" ht="15" hidden="1" customHeight="1" x14ac:dyDescent="0.25">
      <c r="A143">
        <v>23</v>
      </c>
      <c r="B143">
        <v>32</v>
      </c>
      <c r="C143" t="s">
        <v>120</v>
      </c>
      <c r="D143" t="s">
        <v>121</v>
      </c>
      <c r="E143">
        <v>43</v>
      </c>
      <c r="F143" t="s">
        <v>122</v>
      </c>
      <c r="G143" t="s">
        <v>7</v>
      </c>
      <c r="H143" t="s">
        <v>30</v>
      </c>
      <c r="I143" t="s">
        <v>6</v>
      </c>
      <c r="J143" t="s">
        <v>299</v>
      </c>
      <c r="L143">
        <f>COUNTIFS(Tabelle1[Attached Signal],"&lt;&gt;"&amp;"",Tabelle1[Alternate Function],Tabelle1[[#This Row],[Alternate Function]])</f>
        <v>0</v>
      </c>
      <c r="M143">
        <f>COUNTIFS(Tabelle1[Attached Signal],"&lt;&gt;"&amp;"",Tabelle1[Pin Name],Tabelle1[[#This Row],[Pin Name]])</f>
        <v>1</v>
      </c>
      <c r="N143" t="s">
        <v>494</v>
      </c>
    </row>
    <row r="144" spans="1:15" ht="15" hidden="1" customHeight="1" x14ac:dyDescent="0.25">
      <c r="A144">
        <v>23</v>
      </c>
      <c r="B144">
        <v>32</v>
      </c>
      <c r="C144" t="s">
        <v>120</v>
      </c>
      <c r="D144" t="s">
        <v>121</v>
      </c>
      <c r="E144">
        <v>43</v>
      </c>
      <c r="F144" t="s">
        <v>122</v>
      </c>
      <c r="G144" t="s">
        <v>7</v>
      </c>
      <c r="H144" t="s">
        <v>30</v>
      </c>
      <c r="I144" t="s">
        <v>6</v>
      </c>
      <c r="J144" t="s">
        <v>300</v>
      </c>
      <c r="L144">
        <f>COUNTIFS(Tabelle1[Attached Signal],"&lt;&gt;"&amp;"",Tabelle1[Alternate Function],Tabelle1[[#This Row],[Alternate Function]])</f>
        <v>0</v>
      </c>
      <c r="M144">
        <f>COUNTIFS(Tabelle1[Attached Signal],"&lt;&gt;"&amp;"",Tabelle1[Pin Name],Tabelle1[[#This Row],[Pin Name]])</f>
        <v>1</v>
      </c>
      <c r="N144" t="s">
        <v>494</v>
      </c>
    </row>
    <row r="145" spans="1:14" ht="15" hidden="1" customHeight="1" x14ac:dyDescent="0.25">
      <c r="A145">
        <v>23</v>
      </c>
      <c r="B145">
        <v>32</v>
      </c>
      <c r="C145" t="s">
        <v>120</v>
      </c>
      <c r="D145" t="s">
        <v>121</v>
      </c>
      <c r="E145">
        <v>43</v>
      </c>
      <c r="F145" t="s">
        <v>122</v>
      </c>
      <c r="G145" t="s">
        <v>7</v>
      </c>
      <c r="H145" t="s">
        <v>30</v>
      </c>
      <c r="I145" t="s">
        <v>6</v>
      </c>
      <c r="J145" t="s">
        <v>21</v>
      </c>
      <c r="L145">
        <f>COUNTIFS(Tabelle1[Attached Signal],"&lt;&gt;"&amp;"",Tabelle1[Alternate Function],Tabelle1[[#This Row],[Alternate Function]])</f>
        <v>0</v>
      </c>
      <c r="M145">
        <f>COUNTIFS(Tabelle1[Attached Signal],"&lt;&gt;"&amp;"",Tabelle1[Pin Name],Tabelle1[[#This Row],[Pin Name]])</f>
        <v>1</v>
      </c>
      <c r="N145" t="s">
        <v>494</v>
      </c>
    </row>
    <row r="146" spans="1:14" ht="15" hidden="1" customHeight="1" x14ac:dyDescent="0.25">
      <c r="A146">
        <v>23</v>
      </c>
      <c r="B146">
        <v>32</v>
      </c>
      <c r="C146" t="s">
        <v>120</v>
      </c>
      <c r="D146" t="s">
        <v>121</v>
      </c>
      <c r="E146">
        <v>43</v>
      </c>
      <c r="F146" t="s">
        <v>122</v>
      </c>
      <c r="G146" t="s">
        <v>7</v>
      </c>
      <c r="H146" t="s">
        <v>30</v>
      </c>
      <c r="I146" t="s">
        <v>6</v>
      </c>
      <c r="J146" t="s">
        <v>26</v>
      </c>
      <c r="L146">
        <f>COUNTIFS(Tabelle1[Attached Signal],"&lt;&gt;"&amp;"",Tabelle1[Alternate Function],Tabelle1[[#This Row],[Alternate Function]])</f>
        <v>0</v>
      </c>
      <c r="M146">
        <f>COUNTIFS(Tabelle1[Attached Signal],"&lt;&gt;"&amp;"",Tabelle1[Pin Name],Tabelle1[[#This Row],[Pin Name]])</f>
        <v>1</v>
      </c>
      <c r="N146" t="s">
        <v>494</v>
      </c>
    </row>
    <row r="147" spans="1:14" ht="15" hidden="1" customHeight="1" x14ac:dyDescent="0.25">
      <c r="A147">
        <v>23</v>
      </c>
      <c r="B147">
        <v>32</v>
      </c>
      <c r="C147" t="s">
        <v>120</v>
      </c>
      <c r="D147" t="s">
        <v>121</v>
      </c>
      <c r="E147">
        <v>43</v>
      </c>
      <c r="F147" t="s">
        <v>122</v>
      </c>
      <c r="G147" t="s">
        <v>7</v>
      </c>
      <c r="H147" t="s">
        <v>30</v>
      </c>
      <c r="I147" t="s">
        <v>6</v>
      </c>
      <c r="J147" t="s">
        <v>301</v>
      </c>
      <c r="L147">
        <f>COUNTIFS(Tabelle1[Attached Signal],"&lt;&gt;"&amp;"",Tabelle1[Alternate Function],Tabelle1[[#This Row],[Alternate Function]])</f>
        <v>0</v>
      </c>
      <c r="M147">
        <f>COUNTIFS(Tabelle1[Attached Signal],"&lt;&gt;"&amp;"",Tabelle1[Pin Name],Tabelle1[[#This Row],[Pin Name]])</f>
        <v>1</v>
      </c>
      <c r="N147" t="s">
        <v>494</v>
      </c>
    </row>
    <row r="148" spans="1:14" ht="15" hidden="1" customHeight="1" x14ac:dyDescent="0.25">
      <c r="A148">
        <v>23</v>
      </c>
      <c r="B148">
        <v>32</v>
      </c>
      <c r="C148" t="s">
        <v>120</v>
      </c>
      <c r="D148" t="s">
        <v>121</v>
      </c>
      <c r="E148">
        <v>43</v>
      </c>
      <c r="F148" t="s">
        <v>122</v>
      </c>
      <c r="G148" t="s">
        <v>7</v>
      </c>
      <c r="H148" t="s">
        <v>30</v>
      </c>
      <c r="I148" t="s">
        <v>6</v>
      </c>
      <c r="J148" t="s">
        <v>302</v>
      </c>
      <c r="L148">
        <f>COUNTIFS(Tabelle1[Attached Signal],"&lt;&gt;"&amp;"",Tabelle1[Alternate Function],Tabelle1[[#This Row],[Alternate Function]])</f>
        <v>0</v>
      </c>
      <c r="M148">
        <f>COUNTIFS(Tabelle1[Attached Signal],"&lt;&gt;"&amp;"",Tabelle1[Pin Name],Tabelle1[[#This Row],[Pin Name]])</f>
        <v>1</v>
      </c>
      <c r="N148" t="s">
        <v>494</v>
      </c>
    </row>
    <row r="149" spans="1:14" ht="15" hidden="1" customHeight="1" x14ac:dyDescent="0.25">
      <c r="A149">
        <v>23</v>
      </c>
      <c r="B149">
        <v>32</v>
      </c>
      <c r="C149" t="s">
        <v>120</v>
      </c>
      <c r="D149" t="s">
        <v>121</v>
      </c>
      <c r="E149">
        <v>43</v>
      </c>
      <c r="F149" t="s">
        <v>122</v>
      </c>
      <c r="G149" t="s">
        <v>7</v>
      </c>
      <c r="H149" t="s">
        <v>30</v>
      </c>
      <c r="I149" t="s">
        <v>6</v>
      </c>
      <c r="J149" t="s">
        <v>266</v>
      </c>
      <c r="L149">
        <f>COUNTIFS(Tabelle1[Attached Signal],"&lt;&gt;"&amp;"",Tabelle1[Alternate Function],Tabelle1[[#This Row],[Alternate Function]])</f>
        <v>0</v>
      </c>
      <c r="M149">
        <f>COUNTIFS(Tabelle1[Attached Signal],"&lt;&gt;"&amp;"",Tabelle1[Pin Name],Tabelle1[[#This Row],[Pin Name]])</f>
        <v>1</v>
      </c>
      <c r="N149" t="s">
        <v>494</v>
      </c>
    </row>
    <row r="150" spans="1:14" ht="15" hidden="1" customHeight="1" x14ac:dyDescent="0.25">
      <c r="A150">
        <v>23</v>
      </c>
      <c r="B150">
        <v>32</v>
      </c>
      <c r="C150" t="s">
        <v>120</v>
      </c>
      <c r="D150" t="s">
        <v>121</v>
      </c>
      <c r="E150">
        <v>43</v>
      </c>
      <c r="F150" t="s">
        <v>122</v>
      </c>
      <c r="G150" t="s">
        <v>7</v>
      </c>
      <c r="H150" t="s">
        <v>30</v>
      </c>
      <c r="I150" t="s">
        <v>6</v>
      </c>
      <c r="J150" t="s">
        <v>123</v>
      </c>
      <c r="L150">
        <f>COUNTIFS(Tabelle1[Attached Signal],"&lt;&gt;"&amp;"",Tabelle1[Alternate Function],Tabelle1[[#This Row],[Alternate Function]])</f>
        <v>0</v>
      </c>
      <c r="M150">
        <f>COUNTIFS(Tabelle1[Attached Signal],"&lt;&gt;"&amp;"",Tabelle1[Pin Name],Tabelle1[[#This Row],[Pin Name]])</f>
        <v>1</v>
      </c>
      <c r="N150" t="s">
        <v>494</v>
      </c>
    </row>
    <row r="151" spans="1:14" ht="15" hidden="1" customHeight="1" x14ac:dyDescent="0.25">
      <c r="A151">
        <v>24</v>
      </c>
      <c r="B151">
        <v>33</v>
      </c>
      <c r="C151" t="s">
        <v>124</v>
      </c>
      <c r="D151" t="s">
        <v>125</v>
      </c>
      <c r="E151">
        <v>44</v>
      </c>
      <c r="F151" t="s">
        <v>126</v>
      </c>
      <c r="G151" t="s">
        <v>7</v>
      </c>
      <c r="H151" t="s">
        <v>30</v>
      </c>
      <c r="I151" t="s">
        <v>6</v>
      </c>
      <c r="J151" t="s">
        <v>431</v>
      </c>
      <c r="L151">
        <f>COUNTIFS(Tabelle1[Attached Signal],"&lt;&gt;"&amp;"",Tabelle1[Alternate Function],Tabelle1[[#This Row],[Alternate Function]])</f>
        <v>0</v>
      </c>
      <c r="M151">
        <f>COUNTIFS(Tabelle1[Attached Signal],"&lt;&gt;"&amp;"",Tabelle1[Pin Name],Tabelle1[[#This Row],[Pin Name]])</f>
        <v>0</v>
      </c>
      <c r="N151" t="s">
        <v>484</v>
      </c>
    </row>
    <row r="152" spans="1:14" ht="15" hidden="1" customHeight="1" x14ac:dyDescent="0.25">
      <c r="A152">
        <v>24</v>
      </c>
      <c r="B152">
        <v>33</v>
      </c>
      <c r="C152" t="s">
        <v>124</v>
      </c>
      <c r="D152" t="s">
        <v>125</v>
      </c>
      <c r="E152">
        <v>44</v>
      </c>
      <c r="F152" t="s">
        <v>126</v>
      </c>
      <c r="G152" t="s">
        <v>7</v>
      </c>
      <c r="H152" t="s">
        <v>30</v>
      </c>
      <c r="I152" t="s">
        <v>6</v>
      </c>
      <c r="J152" t="s">
        <v>26</v>
      </c>
      <c r="L152">
        <f>COUNTIFS(Tabelle1[Attached Signal],"&lt;&gt;"&amp;"",Tabelle1[Alternate Function],Tabelle1[[#This Row],[Alternate Function]])</f>
        <v>0</v>
      </c>
      <c r="M152">
        <f>COUNTIFS(Tabelle1[Attached Signal],"&lt;&gt;"&amp;"",Tabelle1[Pin Name],Tabelle1[[#This Row],[Pin Name]])</f>
        <v>0</v>
      </c>
      <c r="N152" t="s">
        <v>484</v>
      </c>
    </row>
    <row r="153" spans="1:14" ht="15" hidden="1" customHeight="1" x14ac:dyDescent="0.25">
      <c r="A153">
        <v>24</v>
      </c>
      <c r="B153">
        <v>33</v>
      </c>
      <c r="C153" t="s">
        <v>124</v>
      </c>
      <c r="D153" t="s">
        <v>125</v>
      </c>
      <c r="E153">
        <v>44</v>
      </c>
      <c r="F153" t="s">
        <v>126</v>
      </c>
      <c r="G153" t="s">
        <v>7</v>
      </c>
      <c r="H153" t="s">
        <v>30</v>
      </c>
      <c r="I153" t="s">
        <v>6</v>
      </c>
      <c r="J153" t="s">
        <v>303</v>
      </c>
      <c r="L153">
        <f>COUNTIFS(Tabelle1[Attached Signal],"&lt;&gt;"&amp;"",Tabelle1[Alternate Function],Tabelle1[[#This Row],[Alternate Function]])</f>
        <v>0</v>
      </c>
      <c r="M153">
        <f>COUNTIFS(Tabelle1[Attached Signal],"&lt;&gt;"&amp;"",Tabelle1[Pin Name],Tabelle1[[#This Row],[Pin Name]])</f>
        <v>0</v>
      </c>
      <c r="N153" t="s">
        <v>484</v>
      </c>
    </row>
    <row r="154" spans="1:14" ht="15" hidden="1" customHeight="1" x14ac:dyDescent="0.25">
      <c r="A154">
        <v>24</v>
      </c>
      <c r="B154">
        <v>33</v>
      </c>
      <c r="C154" t="s">
        <v>124</v>
      </c>
      <c r="D154" t="s">
        <v>125</v>
      </c>
      <c r="E154">
        <v>44</v>
      </c>
      <c r="F154" t="s">
        <v>126</v>
      </c>
      <c r="G154" t="s">
        <v>7</v>
      </c>
      <c r="H154" t="s">
        <v>30</v>
      </c>
      <c r="I154" t="s">
        <v>6</v>
      </c>
      <c r="J154" t="s">
        <v>127</v>
      </c>
      <c r="L154">
        <f>COUNTIFS(Tabelle1[Attached Signal],"&lt;&gt;"&amp;"",Tabelle1[Alternate Function],Tabelle1[[#This Row],[Alternate Function]])</f>
        <v>0</v>
      </c>
      <c r="M154">
        <f>COUNTIFS(Tabelle1[Attached Signal],"&lt;&gt;"&amp;"",Tabelle1[Pin Name],Tabelle1[[#This Row],[Pin Name]])</f>
        <v>0</v>
      </c>
      <c r="N154" t="s">
        <v>484</v>
      </c>
    </row>
    <row r="155" spans="1:14" ht="15" hidden="1" customHeight="1" x14ac:dyDescent="0.25">
      <c r="A155">
        <v>24</v>
      </c>
      <c r="B155">
        <v>33</v>
      </c>
      <c r="C155" t="s">
        <v>124</v>
      </c>
      <c r="D155" t="s">
        <v>125</v>
      </c>
      <c r="E155">
        <v>44</v>
      </c>
      <c r="F155" t="s">
        <v>126</v>
      </c>
      <c r="G155" t="s">
        <v>7</v>
      </c>
      <c r="H155" t="s">
        <v>30</v>
      </c>
      <c r="I155" t="s">
        <v>6</v>
      </c>
      <c r="J155" t="s">
        <v>128</v>
      </c>
      <c r="L155">
        <f>COUNTIFS(Tabelle1[Attached Signal],"&lt;&gt;"&amp;"",Tabelle1[Alternate Function],Tabelle1[[#This Row],[Alternate Function]])</f>
        <v>0</v>
      </c>
      <c r="M155">
        <f>COUNTIFS(Tabelle1[Attached Signal],"&lt;&gt;"&amp;"",Tabelle1[Pin Name],Tabelle1[[#This Row],[Pin Name]])</f>
        <v>0</v>
      </c>
      <c r="N155" t="s">
        <v>484</v>
      </c>
    </row>
    <row r="156" spans="1:14" ht="15" hidden="1" customHeight="1" x14ac:dyDescent="0.25">
      <c r="A156">
        <v>25</v>
      </c>
      <c r="B156">
        <v>34</v>
      </c>
      <c r="C156" t="s">
        <v>129</v>
      </c>
      <c r="D156" t="s">
        <v>130</v>
      </c>
      <c r="E156">
        <v>45</v>
      </c>
      <c r="F156" t="s">
        <v>131</v>
      </c>
      <c r="G156" t="s">
        <v>7</v>
      </c>
      <c r="H156" t="s">
        <v>30</v>
      </c>
      <c r="I156" t="s">
        <v>6</v>
      </c>
      <c r="J156" t="s">
        <v>432</v>
      </c>
      <c r="K156" t="s">
        <v>556</v>
      </c>
      <c r="L156">
        <f>COUNTIFS(Tabelle1[Attached Signal],"&lt;&gt;"&amp;"",Tabelle1[Alternate Function],Tabelle1[[#This Row],[Alternate Function]])</f>
        <v>1</v>
      </c>
      <c r="M156">
        <f>COUNTIFS(Tabelle1[Attached Signal],"&lt;&gt;"&amp;"",Tabelle1[Pin Name],Tabelle1[[#This Row],[Pin Name]])</f>
        <v>1</v>
      </c>
      <c r="N156" t="s">
        <v>474</v>
      </c>
    </row>
    <row r="157" spans="1:14" ht="15" hidden="1" customHeight="1" x14ac:dyDescent="0.25">
      <c r="A157">
        <v>25</v>
      </c>
      <c r="B157">
        <v>34</v>
      </c>
      <c r="C157" t="s">
        <v>129</v>
      </c>
      <c r="D157" t="s">
        <v>130</v>
      </c>
      <c r="E157">
        <v>45</v>
      </c>
      <c r="F157" t="s">
        <v>131</v>
      </c>
      <c r="G157" t="s">
        <v>7</v>
      </c>
      <c r="H157" t="s">
        <v>30</v>
      </c>
      <c r="I157" t="s">
        <v>6</v>
      </c>
      <c r="J157" t="s">
        <v>26</v>
      </c>
      <c r="L157">
        <f>COUNTIFS(Tabelle1[Attached Signal],"&lt;&gt;"&amp;"",Tabelle1[Alternate Function],Tabelle1[[#This Row],[Alternate Function]])</f>
        <v>0</v>
      </c>
      <c r="M157">
        <f>COUNTIFS(Tabelle1[Attached Signal],"&lt;&gt;"&amp;"",Tabelle1[Pin Name],Tabelle1[[#This Row],[Pin Name]])</f>
        <v>1</v>
      </c>
      <c r="N157" t="s">
        <v>474</v>
      </c>
    </row>
    <row r="158" spans="1:14" ht="15" hidden="1" customHeight="1" x14ac:dyDescent="0.25">
      <c r="A158">
        <v>25</v>
      </c>
      <c r="B158">
        <v>34</v>
      </c>
      <c r="C158" t="s">
        <v>129</v>
      </c>
      <c r="D158" t="s">
        <v>130</v>
      </c>
      <c r="E158">
        <v>45</v>
      </c>
      <c r="F158" t="s">
        <v>131</v>
      </c>
      <c r="G158" t="s">
        <v>7</v>
      </c>
      <c r="H158" t="s">
        <v>30</v>
      </c>
      <c r="I158" t="s">
        <v>6</v>
      </c>
      <c r="J158" t="s">
        <v>304</v>
      </c>
      <c r="L158">
        <f>COUNTIFS(Tabelle1[Attached Signal],"&lt;&gt;"&amp;"",Tabelle1[Alternate Function],Tabelle1[[#This Row],[Alternate Function]])</f>
        <v>0</v>
      </c>
      <c r="M158">
        <f>COUNTIFS(Tabelle1[Attached Signal],"&lt;&gt;"&amp;"",Tabelle1[Pin Name],Tabelle1[[#This Row],[Pin Name]])</f>
        <v>1</v>
      </c>
      <c r="N158" t="s">
        <v>474</v>
      </c>
    </row>
    <row r="159" spans="1:14" ht="15" hidden="1" customHeight="1" x14ac:dyDescent="0.25">
      <c r="A159">
        <v>25</v>
      </c>
      <c r="B159">
        <v>34</v>
      </c>
      <c r="C159" t="s">
        <v>129</v>
      </c>
      <c r="D159" t="s">
        <v>130</v>
      </c>
      <c r="E159">
        <v>45</v>
      </c>
      <c r="F159" t="s">
        <v>131</v>
      </c>
      <c r="G159" t="s">
        <v>7</v>
      </c>
      <c r="H159" t="s">
        <v>30</v>
      </c>
      <c r="I159" t="s">
        <v>6</v>
      </c>
      <c r="J159" t="s">
        <v>305</v>
      </c>
      <c r="L159">
        <f>COUNTIFS(Tabelle1[Attached Signal],"&lt;&gt;"&amp;"",Tabelle1[Alternate Function],Tabelle1[[#This Row],[Alternate Function]])</f>
        <v>0</v>
      </c>
      <c r="M159">
        <f>COUNTIFS(Tabelle1[Attached Signal],"&lt;&gt;"&amp;"",Tabelle1[Pin Name],Tabelle1[[#This Row],[Pin Name]])</f>
        <v>1</v>
      </c>
      <c r="N159" t="s">
        <v>474</v>
      </c>
    </row>
    <row r="160" spans="1:14" ht="15" hidden="1" customHeight="1" x14ac:dyDescent="0.25">
      <c r="A160">
        <v>25</v>
      </c>
      <c r="B160">
        <v>34</v>
      </c>
      <c r="C160" t="s">
        <v>129</v>
      </c>
      <c r="D160" t="s">
        <v>130</v>
      </c>
      <c r="E160">
        <v>45</v>
      </c>
      <c r="F160" t="s">
        <v>131</v>
      </c>
      <c r="G160" t="s">
        <v>7</v>
      </c>
      <c r="H160" t="s">
        <v>30</v>
      </c>
      <c r="I160" t="s">
        <v>6</v>
      </c>
      <c r="J160" t="s">
        <v>132</v>
      </c>
      <c r="L160">
        <f>COUNTIFS(Tabelle1[Attached Signal],"&lt;&gt;"&amp;"",Tabelle1[Alternate Function],Tabelle1[[#This Row],[Alternate Function]])</f>
        <v>0</v>
      </c>
      <c r="M160">
        <f>COUNTIFS(Tabelle1[Attached Signal],"&lt;&gt;"&amp;"",Tabelle1[Pin Name],Tabelle1[[#This Row],[Pin Name]])</f>
        <v>1</v>
      </c>
      <c r="N160" t="s">
        <v>474</v>
      </c>
    </row>
    <row r="161" spans="1:15" ht="15" hidden="1" customHeight="1" x14ac:dyDescent="0.25">
      <c r="A161">
        <v>25</v>
      </c>
      <c r="B161">
        <v>34</v>
      </c>
      <c r="C161" t="s">
        <v>129</v>
      </c>
      <c r="D161" t="s">
        <v>130</v>
      </c>
      <c r="E161">
        <v>45</v>
      </c>
      <c r="F161" t="s">
        <v>131</v>
      </c>
      <c r="G161" t="s">
        <v>7</v>
      </c>
      <c r="H161" t="s">
        <v>30</v>
      </c>
      <c r="I161" t="s">
        <v>6</v>
      </c>
      <c r="J161" t="s">
        <v>306</v>
      </c>
      <c r="L161">
        <f>COUNTIFS(Tabelle1[Attached Signal],"&lt;&gt;"&amp;"",Tabelle1[Alternate Function],Tabelle1[[#This Row],[Alternate Function]])</f>
        <v>0</v>
      </c>
      <c r="M161">
        <f>COUNTIFS(Tabelle1[Attached Signal],"&lt;&gt;"&amp;"",Tabelle1[Pin Name],Tabelle1[[#This Row],[Pin Name]])</f>
        <v>1</v>
      </c>
      <c r="N161" t="s">
        <v>474</v>
      </c>
    </row>
    <row r="162" spans="1:15" ht="15" hidden="1" customHeight="1" x14ac:dyDescent="0.25">
      <c r="A162">
        <v>25</v>
      </c>
      <c r="B162">
        <v>34</v>
      </c>
      <c r="C162" t="s">
        <v>129</v>
      </c>
      <c r="D162" t="s">
        <v>130</v>
      </c>
      <c r="E162">
        <v>45</v>
      </c>
      <c r="F162" t="s">
        <v>131</v>
      </c>
      <c r="G162" t="s">
        <v>7</v>
      </c>
      <c r="H162" t="s">
        <v>30</v>
      </c>
      <c r="I162" t="s">
        <v>6</v>
      </c>
      <c r="J162" t="s">
        <v>103</v>
      </c>
      <c r="L162">
        <f>COUNTIFS(Tabelle1[Attached Signal],"&lt;&gt;"&amp;"",Tabelle1[Alternate Function],Tabelle1[[#This Row],[Alternate Function]])</f>
        <v>0</v>
      </c>
      <c r="M162">
        <f>COUNTIFS(Tabelle1[Attached Signal],"&lt;&gt;"&amp;"",Tabelle1[Pin Name],Tabelle1[[#This Row],[Pin Name]])</f>
        <v>1</v>
      </c>
      <c r="N162" t="s">
        <v>474</v>
      </c>
    </row>
    <row r="163" spans="1:15" ht="15" hidden="1" customHeight="1" x14ac:dyDescent="0.25">
      <c r="A163">
        <v>25</v>
      </c>
      <c r="B163">
        <v>34</v>
      </c>
      <c r="C163" t="s">
        <v>129</v>
      </c>
      <c r="D163" t="s">
        <v>130</v>
      </c>
      <c r="E163">
        <v>45</v>
      </c>
      <c r="F163" t="s">
        <v>131</v>
      </c>
      <c r="G163" t="s">
        <v>7</v>
      </c>
      <c r="H163" t="s">
        <v>30</v>
      </c>
      <c r="I163" t="s">
        <v>6</v>
      </c>
      <c r="J163" t="s">
        <v>133</v>
      </c>
      <c r="L163">
        <f>COUNTIFS(Tabelle1[Attached Signal],"&lt;&gt;"&amp;"",Tabelle1[Alternate Function],Tabelle1[[#This Row],[Alternate Function]])</f>
        <v>0</v>
      </c>
      <c r="M163">
        <f>COUNTIFS(Tabelle1[Attached Signal],"&lt;&gt;"&amp;"",Tabelle1[Pin Name],Tabelle1[[#This Row],[Pin Name]])</f>
        <v>1</v>
      </c>
      <c r="N163" t="s">
        <v>474</v>
      </c>
    </row>
    <row r="164" spans="1:15" ht="15" hidden="1" customHeight="1" x14ac:dyDescent="0.25">
      <c r="A164">
        <v>26</v>
      </c>
      <c r="B164">
        <v>35</v>
      </c>
      <c r="C164" t="s">
        <v>134</v>
      </c>
      <c r="D164" t="s">
        <v>135</v>
      </c>
      <c r="E164">
        <v>46</v>
      </c>
      <c r="F164" t="s">
        <v>136</v>
      </c>
      <c r="G164" t="s">
        <v>7</v>
      </c>
      <c r="H164" t="s">
        <v>30</v>
      </c>
      <c r="I164" t="s">
        <v>6</v>
      </c>
      <c r="J164" t="s">
        <v>433</v>
      </c>
      <c r="K164" t="s">
        <v>563</v>
      </c>
      <c r="L164">
        <f>COUNTIFS(Tabelle1[Attached Signal],"&lt;&gt;"&amp;"",Tabelle1[Alternate Function],Tabelle1[[#This Row],[Alternate Function]])</f>
        <v>1</v>
      </c>
      <c r="M164">
        <f>COUNTIFS(Tabelle1[Attached Signal],"&lt;&gt;"&amp;"",Tabelle1[Pin Name],Tabelle1[[#This Row],[Pin Name]])</f>
        <v>1</v>
      </c>
      <c r="N164" t="s">
        <v>508</v>
      </c>
    </row>
    <row r="165" spans="1:15" ht="15" hidden="1" customHeight="1" x14ac:dyDescent="0.25">
      <c r="A165">
        <v>26</v>
      </c>
      <c r="B165">
        <v>35</v>
      </c>
      <c r="C165" t="s">
        <v>134</v>
      </c>
      <c r="D165" t="s">
        <v>135</v>
      </c>
      <c r="E165">
        <v>46</v>
      </c>
      <c r="F165" t="s">
        <v>136</v>
      </c>
      <c r="G165" t="s">
        <v>7</v>
      </c>
      <c r="H165" t="s">
        <v>30</v>
      </c>
      <c r="I165" t="s">
        <v>6</v>
      </c>
      <c r="J165" t="s">
        <v>307</v>
      </c>
      <c r="L165">
        <f>COUNTIFS(Tabelle1[Attached Signal],"&lt;&gt;"&amp;"",Tabelle1[Alternate Function],Tabelle1[[#This Row],[Alternate Function]])</f>
        <v>0</v>
      </c>
      <c r="M165">
        <f>COUNTIFS(Tabelle1[Attached Signal],"&lt;&gt;"&amp;"",Tabelle1[Pin Name],Tabelle1[[#This Row],[Pin Name]])</f>
        <v>1</v>
      </c>
      <c r="N165" t="s">
        <v>508</v>
      </c>
    </row>
    <row r="166" spans="1:15" ht="15" hidden="1" customHeight="1" x14ac:dyDescent="0.25">
      <c r="A166">
        <v>26</v>
      </c>
      <c r="B166">
        <v>35</v>
      </c>
      <c r="C166" t="s">
        <v>134</v>
      </c>
      <c r="D166" t="s">
        <v>135</v>
      </c>
      <c r="E166">
        <v>46</v>
      </c>
      <c r="F166" t="s">
        <v>136</v>
      </c>
      <c r="G166" t="s">
        <v>7</v>
      </c>
      <c r="H166" t="s">
        <v>30</v>
      </c>
      <c r="I166" t="s">
        <v>6</v>
      </c>
      <c r="J166" t="s">
        <v>308</v>
      </c>
      <c r="L166">
        <f>COUNTIFS(Tabelle1[Attached Signal],"&lt;&gt;"&amp;"",Tabelle1[Alternate Function],Tabelle1[[#This Row],[Alternate Function]])</f>
        <v>0</v>
      </c>
      <c r="M166">
        <f>COUNTIFS(Tabelle1[Attached Signal],"&lt;&gt;"&amp;"",Tabelle1[Pin Name],Tabelle1[[#This Row],[Pin Name]])</f>
        <v>1</v>
      </c>
      <c r="N166" t="s">
        <v>508</v>
      </c>
    </row>
    <row r="167" spans="1:15" ht="15" hidden="1" customHeight="1" x14ac:dyDescent="0.25">
      <c r="A167">
        <v>26</v>
      </c>
      <c r="B167">
        <v>35</v>
      </c>
      <c r="C167" t="s">
        <v>134</v>
      </c>
      <c r="D167" t="s">
        <v>135</v>
      </c>
      <c r="E167">
        <v>46</v>
      </c>
      <c r="F167" t="s">
        <v>136</v>
      </c>
      <c r="G167" t="s">
        <v>7</v>
      </c>
      <c r="H167" t="s">
        <v>30</v>
      </c>
      <c r="I167" t="s">
        <v>6</v>
      </c>
      <c r="J167" t="s">
        <v>309</v>
      </c>
      <c r="L167">
        <f>COUNTIFS(Tabelle1[Attached Signal],"&lt;&gt;"&amp;"",Tabelle1[Alternate Function],Tabelle1[[#This Row],[Alternate Function]])</f>
        <v>0</v>
      </c>
      <c r="M167">
        <f>COUNTIFS(Tabelle1[Attached Signal],"&lt;&gt;"&amp;"",Tabelle1[Pin Name],Tabelle1[[#This Row],[Pin Name]])</f>
        <v>1</v>
      </c>
      <c r="N167" t="s">
        <v>508</v>
      </c>
    </row>
    <row r="168" spans="1:15" ht="15" hidden="1" customHeight="1" x14ac:dyDescent="0.25">
      <c r="A168">
        <v>26</v>
      </c>
      <c r="B168">
        <v>35</v>
      </c>
      <c r="C168" t="s">
        <v>134</v>
      </c>
      <c r="D168" t="s">
        <v>135</v>
      </c>
      <c r="E168">
        <v>46</v>
      </c>
      <c r="F168" t="s">
        <v>136</v>
      </c>
      <c r="G168" t="s">
        <v>7</v>
      </c>
      <c r="H168" t="s">
        <v>30</v>
      </c>
      <c r="I168" t="s">
        <v>6</v>
      </c>
      <c r="J168" t="s">
        <v>310</v>
      </c>
      <c r="L168">
        <f>COUNTIFS(Tabelle1[Attached Signal],"&lt;&gt;"&amp;"",Tabelle1[Alternate Function],Tabelle1[[#This Row],[Alternate Function]])</f>
        <v>0</v>
      </c>
      <c r="M168">
        <f>COUNTIFS(Tabelle1[Attached Signal],"&lt;&gt;"&amp;"",Tabelle1[Pin Name],Tabelle1[[#This Row],[Pin Name]])</f>
        <v>1</v>
      </c>
      <c r="N168" t="s">
        <v>508</v>
      </c>
    </row>
    <row r="169" spans="1:15" ht="15" hidden="1" customHeight="1" x14ac:dyDescent="0.25">
      <c r="A169">
        <v>26</v>
      </c>
      <c r="B169">
        <v>35</v>
      </c>
      <c r="C169" t="s">
        <v>134</v>
      </c>
      <c r="D169" t="s">
        <v>135</v>
      </c>
      <c r="E169">
        <v>46</v>
      </c>
      <c r="F169" t="s">
        <v>136</v>
      </c>
      <c r="G169" t="s">
        <v>7</v>
      </c>
      <c r="H169" t="s">
        <v>30</v>
      </c>
      <c r="I169" t="s">
        <v>6</v>
      </c>
      <c r="J169" t="s">
        <v>26</v>
      </c>
      <c r="L169">
        <f>COUNTIFS(Tabelle1[Attached Signal],"&lt;&gt;"&amp;"",Tabelle1[Alternate Function],Tabelle1[[#This Row],[Alternate Function]])</f>
        <v>0</v>
      </c>
      <c r="M169">
        <f>COUNTIFS(Tabelle1[Attached Signal],"&lt;&gt;"&amp;"",Tabelle1[Pin Name],Tabelle1[[#This Row],[Pin Name]])</f>
        <v>1</v>
      </c>
      <c r="N169" t="s">
        <v>508</v>
      </c>
    </row>
    <row r="170" spans="1:15" ht="15" hidden="1" customHeight="1" x14ac:dyDescent="0.25">
      <c r="A170">
        <v>26</v>
      </c>
      <c r="B170">
        <v>35</v>
      </c>
      <c r="C170" t="s">
        <v>134</v>
      </c>
      <c r="D170" t="s">
        <v>135</v>
      </c>
      <c r="E170">
        <v>46</v>
      </c>
      <c r="F170" t="s">
        <v>136</v>
      </c>
      <c r="G170" t="s">
        <v>7</v>
      </c>
      <c r="H170" t="s">
        <v>30</v>
      </c>
      <c r="I170" t="s">
        <v>6</v>
      </c>
      <c r="J170" t="s">
        <v>311</v>
      </c>
      <c r="L170">
        <f>COUNTIFS(Tabelle1[Attached Signal],"&lt;&gt;"&amp;"",Tabelle1[Alternate Function],Tabelle1[[#This Row],[Alternate Function]])</f>
        <v>0</v>
      </c>
      <c r="M170">
        <f>COUNTIFS(Tabelle1[Attached Signal],"&lt;&gt;"&amp;"",Tabelle1[Pin Name],Tabelle1[[#This Row],[Pin Name]])</f>
        <v>1</v>
      </c>
      <c r="N170" t="s">
        <v>508</v>
      </c>
    </row>
    <row r="171" spans="1:15" ht="15" hidden="1" customHeight="1" x14ac:dyDescent="0.25">
      <c r="A171">
        <v>26</v>
      </c>
      <c r="B171">
        <v>35</v>
      </c>
      <c r="C171" t="s">
        <v>134</v>
      </c>
      <c r="D171" t="s">
        <v>135</v>
      </c>
      <c r="E171">
        <v>46</v>
      </c>
      <c r="F171" t="s">
        <v>136</v>
      </c>
      <c r="G171" t="s">
        <v>7</v>
      </c>
      <c r="H171" t="s">
        <v>30</v>
      </c>
      <c r="I171" t="s">
        <v>6</v>
      </c>
      <c r="J171" t="s">
        <v>312</v>
      </c>
      <c r="L171">
        <f>COUNTIFS(Tabelle1[Attached Signal],"&lt;&gt;"&amp;"",Tabelle1[Alternate Function],Tabelle1[[#This Row],[Alternate Function]])</f>
        <v>0</v>
      </c>
      <c r="M171">
        <f>COUNTIFS(Tabelle1[Attached Signal],"&lt;&gt;"&amp;"",Tabelle1[Pin Name],Tabelle1[[#This Row],[Pin Name]])</f>
        <v>1</v>
      </c>
      <c r="N171" t="s">
        <v>508</v>
      </c>
    </row>
    <row r="172" spans="1:15" ht="15" hidden="1" customHeight="1" x14ac:dyDescent="0.25">
      <c r="A172">
        <v>26</v>
      </c>
      <c r="B172">
        <v>35</v>
      </c>
      <c r="C172" t="s">
        <v>134</v>
      </c>
      <c r="D172" t="s">
        <v>135</v>
      </c>
      <c r="E172">
        <v>46</v>
      </c>
      <c r="F172" t="s">
        <v>136</v>
      </c>
      <c r="G172" t="s">
        <v>7</v>
      </c>
      <c r="H172" t="s">
        <v>30</v>
      </c>
      <c r="I172" t="s">
        <v>6</v>
      </c>
      <c r="J172" t="s">
        <v>123</v>
      </c>
      <c r="L172">
        <f>COUNTIFS(Tabelle1[Attached Signal],"&lt;&gt;"&amp;"",Tabelle1[Alternate Function],Tabelle1[[#This Row],[Alternate Function]])</f>
        <v>0</v>
      </c>
      <c r="M172">
        <f>COUNTIFS(Tabelle1[Attached Signal],"&lt;&gt;"&amp;"",Tabelle1[Pin Name],Tabelle1[[#This Row],[Pin Name]])</f>
        <v>1</v>
      </c>
      <c r="N172" t="s">
        <v>508</v>
      </c>
    </row>
    <row r="173" spans="1:15" ht="15" hidden="1" customHeight="1" x14ac:dyDescent="0.25">
      <c r="A173">
        <v>26</v>
      </c>
      <c r="B173">
        <v>35</v>
      </c>
      <c r="C173" t="s">
        <v>134</v>
      </c>
      <c r="D173" t="s">
        <v>135</v>
      </c>
      <c r="E173">
        <v>46</v>
      </c>
      <c r="F173" t="s">
        <v>136</v>
      </c>
      <c r="G173" t="s">
        <v>7</v>
      </c>
      <c r="H173" t="s">
        <v>30</v>
      </c>
      <c r="I173" t="s">
        <v>6</v>
      </c>
      <c r="J173" t="s">
        <v>95</v>
      </c>
      <c r="L173">
        <f>COUNTIFS(Tabelle1[Attached Signal],"&lt;&gt;"&amp;"",Tabelle1[Alternate Function],Tabelle1[[#This Row],[Alternate Function]])</f>
        <v>0</v>
      </c>
      <c r="M173">
        <f>COUNTIFS(Tabelle1[Attached Signal],"&lt;&gt;"&amp;"",Tabelle1[Pin Name],Tabelle1[[#This Row],[Pin Name]])</f>
        <v>1</v>
      </c>
      <c r="N173" t="s">
        <v>508</v>
      </c>
    </row>
    <row r="174" spans="1:15" ht="15" hidden="1" customHeight="1" x14ac:dyDescent="0.25">
      <c r="A174">
        <v>27</v>
      </c>
      <c r="B174">
        <v>36</v>
      </c>
      <c r="C174" t="s">
        <v>137</v>
      </c>
      <c r="D174" t="s">
        <v>138</v>
      </c>
      <c r="E174">
        <v>47</v>
      </c>
      <c r="F174" t="s">
        <v>139</v>
      </c>
      <c r="G174" t="s">
        <v>7</v>
      </c>
      <c r="H174" t="s">
        <v>30</v>
      </c>
      <c r="I174">
        <v>-5</v>
      </c>
      <c r="J174" t="s">
        <v>434</v>
      </c>
      <c r="L174">
        <f>COUNTIFS(Tabelle1[Attached Signal],"&lt;&gt;"&amp;"",Tabelle1[Alternate Function],Tabelle1[[#This Row],[Alternate Function]])</f>
        <v>0</v>
      </c>
      <c r="M174">
        <f>COUNTIFS(Tabelle1[Attached Signal],"&lt;&gt;"&amp;"",Tabelle1[Pin Name],Tabelle1[[#This Row],[Pin Name]])</f>
        <v>1</v>
      </c>
      <c r="N174" t="s">
        <v>503</v>
      </c>
      <c r="O174" s="12"/>
    </row>
    <row r="175" spans="1:15" ht="15" hidden="1" customHeight="1" x14ac:dyDescent="0.25">
      <c r="A175">
        <v>27</v>
      </c>
      <c r="B175">
        <v>36</v>
      </c>
      <c r="C175" t="s">
        <v>137</v>
      </c>
      <c r="D175" t="s">
        <v>138</v>
      </c>
      <c r="E175">
        <v>47</v>
      </c>
      <c r="F175" t="s">
        <v>139</v>
      </c>
      <c r="G175" t="s">
        <v>7</v>
      </c>
      <c r="H175" t="s">
        <v>30</v>
      </c>
      <c r="I175">
        <v>-5</v>
      </c>
      <c r="J175" t="s">
        <v>313</v>
      </c>
      <c r="L175">
        <f>COUNTIFS(Tabelle1[Attached Signal],"&lt;&gt;"&amp;"",Tabelle1[Alternate Function],Tabelle1[[#This Row],[Alternate Function]])</f>
        <v>0</v>
      </c>
      <c r="M175">
        <f>COUNTIFS(Tabelle1[Attached Signal],"&lt;&gt;"&amp;"",Tabelle1[Pin Name],Tabelle1[[#This Row],[Pin Name]])</f>
        <v>1</v>
      </c>
      <c r="N175" t="s">
        <v>503</v>
      </c>
      <c r="O175" s="12"/>
    </row>
    <row r="176" spans="1:15" ht="15" hidden="1" customHeight="1" x14ac:dyDescent="0.25">
      <c r="A176">
        <v>27</v>
      </c>
      <c r="B176">
        <v>36</v>
      </c>
      <c r="C176" t="s">
        <v>137</v>
      </c>
      <c r="D176" t="s">
        <v>138</v>
      </c>
      <c r="E176">
        <v>47</v>
      </c>
      <c r="F176" t="s">
        <v>139</v>
      </c>
      <c r="G176" t="s">
        <v>7</v>
      </c>
      <c r="H176" t="s">
        <v>30</v>
      </c>
      <c r="I176">
        <v>-5</v>
      </c>
      <c r="J176" t="s">
        <v>314</v>
      </c>
      <c r="L176">
        <f>COUNTIFS(Tabelle1[Attached Signal],"&lt;&gt;"&amp;"",Tabelle1[Alternate Function],Tabelle1[[#This Row],[Alternate Function]])</f>
        <v>0</v>
      </c>
      <c r="M176">
        <f>COUNTIFS(Tabelle1[Attached Signal],"&lt;&gt;"&amp;"",Tabelle1[Pin Name],Tabelle1[[#This Row],[Pin Name]])</f>
        <v>1</v>
      </c>
      <c r="N176" t="s">
        <v>503</v>
      </c>
      <c r="O176" s="12"/>
    </row>
    <row r="177" spans="1:15" ht="15" hidden="1" customHeight="1" x14ac:dyDescent="0.25">
      <c r="A177">
        <v>27</v>
      </c>
      <c r="B177">
        <v>36</v>
      </c>
      <c r="C177" t="s">
        <v>137</v>
      </c>
      <c r="D177" t="s">
        <v>138</v>
      </c>
      <c r="E177">
        <v>47</v>
      </c>
      <c r="F177" t="s">
        <v>139</v>
      </c>
      <c r="G177" t="s">
        <v>7</v>
      </c>
      <c r="H177" t="s">
        <v>30</v>
      </c>
      <c r="I177">
        <v>-5</v>
      </c>
      <c r="J177" t="s">
        <v>315</v>
      </c>
      <c r="L177">
        <f>COUNTIFS(Tabelle1[Attached Signal],"&lt;&gt;"&amp;"",Tabelle1[Alternate Function],Tabelle1[[#This Row],[Alternate Function]])</f>
        <v>0</v>
      </c>
      <c r="M177">
        <f>COUNTIFS(Tabelle1[Attached Signal],"&lt;&gt;"&amp;"",Tabelle1[Pin Name],Tabelle1[[#This Row],[Pin Name]])</f>
        <v>1</v>
      </c>
      <c r="N177" t="s">
        <v>503</v>
      </c>
      <c r="O177" s="12"/>
    </row>
    <row r="178" spans="1:15" ht="15" hidden="1" customHeight="1" x14ac:dyDescent="0.25">
      <c r="A178">
        <v>27</v>
      </c>
      <c r="B178">
        <v>36</v>
      </c>
      <c r="C178" t="s">
        <v>137</v>
      </c>
      <c r="D178" t="s">
        <v>138</v>
      </c>
      <c r="E178">
        <v>47</v>
      </c>
      <c r="F178" t="s">
        <v>139</v>
      </c>
      <c r="G178" t="s">
        <v>7</v>
      </c>
      <c r="H178" t="s">
        <v>30</v>
      </c>
      <c r="I178">
        <v>-5</v>
      </c>
      <c r="J178" t="s">
        <v>48</v>
      </c>
      <c r="L178">
        <f>COUNTIFS(Tabelle1[Attached Signal],"&lt;&gt;"&amp;"",Tabelle1[Alternate Function],Tabelle1[[#This Row],[Alternate Function]])</f>
        <v>0</v>
      </c>
      <c r="M178">
        <f>COUNTIFS(Tabelle1[Attached Signal],"&lt;&gt;"&amp;"",Tabelle1[Pin Name],Tabelle1[[#This Row],[Pin Name]])</f>
        <v>1</v>
      </c>
      <c r="N178" t="s">
        <v>503</v>
      </c>
      <c r="O178" s="12"/>
    </row>
    <row r="179" spans="1:15" ht="15" hidden="1" customHeight="1" x14ac:dyDescent="0.25">
      <c r="A179">
        <v>27</v>
      </c>
      <c r="B179">
        <v>36</v>
      </c>
      <c r="C179" t="s">
        <v>137</v>
      </c>
      <c r="D179" t="s">
        <v>138</v>
      </c>
      <c r="E179">
        <v>47</v>
      </c>
      <c r="F179" t="s">
        <v>139</v>
      </c>
      <c r="G179" t="s">
        <v>7</v>
      </c>
      <c r="H179" t="s">
        <v>30</v>
      </c>
      <c r="I179">
        <v>-5</v>
      </c>
      <c r="J179" t="s">
        <v>316</v>
      </c>
      <c r="L179">
        <f>COUNTIFS(Tabelle1[Attached Signal],"&lt;&gt;"&amp;"",Tabelle1[Alternate Function],Tabelle1[[#This Row],[Alternate Function]])</f>
        <v>0</v>
      </c>
      <c r="M179">
        <f>COUNTIFS(Tabelle1[Attached Signal],"&lt;&gt;"&amp;"",Tabelle1[Pin Name],Tabelle1[[#This Row],[Pin Name]])</f>
        <v>1</v>
      </c>
      <c r="N179" t="s">
        <v>503</v>
      </c>
      <c r="O179" s="12"/>
    </row>
    <row r="180" spans="1:15" ht="15" hidden="1" customHeight="1" x14ac:dyDescent="0.25">
      <c r="A180">
        <v>27</v>
      </c>
      <c r="B180">
        <v>36</v>
      </c>
      <c r="C180" t="s">
        <v>137</v>
      </c>
      <c r="D180" t="s">
        <v>138</v>
      </c>
      <c r="E180">
        <v>47</v>
      </c>
      <c r="F180" t="s">
        <v>139</v>
      </c>
      <c r="G180" t="s">
        <v>7</v>
      </c>
      <c r="H180" t="s">
        <v>30</v>
      </c>
      <c r="I180">
        <v>-5</v>
      </c>
      <c r="J180" t="s">
        <v>26</v>
      </c>
      <c r="L180">
        <f>COUNTIFS(Tabelle1[Attached Signal],"&lt;&gt;"&amp;"",Tabelle1[Alternate Function],Tabelle1[[#This Row],[Alternate Function]])</f>
        <v>0</v>
      </c>
      <c r="M180">
        <f>COUNTIFS(Tabelle1[Attached Signal],"&lt;&gt;"&amp;"",Tabelle1[Pin Name],Tabelle1[[#This Row],[Pin Name]])</f>
        <v>1</v>
      </c>
      <c r="N180" t="s">
        <v>503</v>
      </c>
      <c r="O180" s="12"/>
    </row>
    <row r="181" spans="1:15" ht="15" hidden="1" customHeight="1" x14ac:dyDescent="0.25">
      <c r="A181">
        <v>27</v>
      </c>
      <c r="B181">
        <v>36</v>
      </c>
      <c r="C181" t="s">
        <v>137</v>
      </c>
      <c r="D181" t="s">
        <v>138</v>
      </c>
      <c r="E181">
        <v>47</v>
      </c>
      <c r="F181" t="s">
        <v>139</v>
      </c>
      <c r="G181" t="s">
        <v>7</v>
      </c>
      <c r="H181" t="s">
        <v>30</v>
      </c>
      <c r="I181">
        <v>-5</v>
      </c>
      <c r="J181" t="s">
        <v>317</v>
      </c>
      <c r="K181" t="s">
        <v>561</v>
      </c>
      <c r="L181">
        <f>COUNTIFS(Tabelle1[Attached Signal],"&lt;&gt;"&amp;"",Tabelle1[Alternate Function],Tabelle1[[#This Row],[Alternate Function]])</f>
        <v>1</v>
      </c>
      <c r="M181">
        <f>COUNTIFS(Tabelle1[Attached Signal],"&lt;&gt;"&amp;"",Tabelle1[Pin Name],Tabelle1[[#This Row],[Pin Name]])</f>
        <v>1</v>
      </c>
      <c r="N181" t="s">
        <v>503</v>
      </c>
      <c r="O181" s="12"/>
    </row>
    <row r="182" spans="1:15" ht="15" hidden="1" customHeight="1" x14ac:dyDescent="0.25">
      <c r="A182">
        <v>27</v>
      </c>
      <c r="B182">
        <v>36</v>
      </c>
      <c r="C182" t="s">
        <v>137</v>
      </c>
      <c r="D182" t="s">
        <v>138</v>
      </c>
      <c r="E182">
        <v>47</v>
      </c>
      <c r="F182" t="s">
        <v>139</v>
      </c>
      <c r="G182" t="s">
        <v>7</v>
      </c>
      <c r="H182" t="s">
        <v>30</v>
      </c>
      <c r="I182">
        <v>-5</v>
      </c>
      <c r="J182" t="s">
        <v>140</v>
      </c>
      <c r="L182">
        <f>COUNTIFS(Tabelle1[Attached Signal],"&lt;&gt;"&amp;"",Tabelle1[Alternate Function],Tabelle1[[#This Row],[Alternate Function]])</f>
        <v>0</v>
      </c>
      <c r="M182">
        <f>COUNTIFS(Tabelle1[Attached Signal],"&lt;&gt;"&amp;"",Tabelle1[Pin Name],Tabelle1[[#This Row],[Pin Name]])</f>
        <v>1</v>
      </c>
      <c r="N182" t="s">
        <v>503</v>
      </c>
      <c r="O182" s="12"/>
    </row>
    <row r="183" spans="1:15" ht="15" hidden="1" customHeight="1" x14ac:dyDescent="0.25">
      <c r="A183">
        <v>28</v>
      </c>
      <c r="B183">
        <v>37</v>
      </c>
      <c r="C183" t="s">
        <v>141</v>
      </c>
      <c r="D183" t="s">
        <v>124</v>
      </c>
      <c r="E183">
        <v>48</v>
      </c>
      <c r="F183" t="s">
        <v>142</v>
      </c>
      <c r="G183" t="s">
        <v>7</v>
      </c>
      <c r="H183" t="s">
        <v>30</v>
      </c>
      <c r="I183" t="s">
        <v>6</v>
      </c>
      <c r="J183" t="s">
        <v>435</v>
      </c>
      <c r="L183">
        <f>COUNTIFS(Tabelle1[Attached Signal],"&lt;&gt;"&amp;"",Tabelle1[Alternate Function],Tabelle1[[#This Row],[Alternate Function]])</f>
        <v>0</v>
      </c>
      <c r="M183">
        <f>COUNTIFS(Tabelle1[Attached Signal],"&lt;&gt;"&amp;"",Tabelle1[Pin Name],Tabelle1[[#This Row],[Pin Name]])</f>
        <v>1</v>
      </c>
      <c r="N183" t="s">
        <v>504</v>
      </c>
      <c r="O183" s="12"/>
    </row>
    <row r="184" spans="1:15" ht="15" hidden="1" customHeight="1" x14ac:dyDescent="0.25">
      <c r="A184">
        <v>28</v>
      </c>
      <c r="B184">
        <v>37</v>
      </c>
      <c r="C184" t="s">
        <v>141</v>
      </c>
      <c r="D184" t="s">
        <v>124</v>
      </c>
      <c r="E184">
        <v>48</v>
      </c>
      <c r="F184" t="s">
        <v>142</v>
      </c>
      <c r="G184" t="s">
        <v>7</v>
      </c>
      <c r="H184" t="s">
        <v>30</v>
      </c>
      <c r="I184" t="s">
        <v>6</v>
      </c>
      <c r="J184" t="s">
        <v>318</v>
      </c>
      <c r="L184">
        <f>COUNTIFS(Tabelle1[Attached Signal],"&lt;&gt;"&amp;"",Tabelle1[Alternate Function],Tabelle1[[#This Row],[Alternate Function]])</f>
        <v>0</v>
      </c>
      <c r="M184">
        <f>COUNTIFS(Tabelle1[Attached Signal],"&lt;&gt;"&amp;"",Tabelle1[Pin Name],Tabelle1[[#This Row],[Pin Name]])</f>
        <v>1</v>
      </c>
      <c r="N184" t="s">
        <v>504</v>
      </c>
    </row>
    <row r="185" spans="1:15" ht="15" hidden="1" customHeight="1" x14ac:dyDescent="0.25">
      <c r="A185">
        <v>28</v>
      </c>
      <c r="B185">
        <v>37</v>
      </c>
      <c r="C185" t="s">
        <v>141</v>
      </c>
      <c r="D185" t="s">
        <v>124</v>
      </c>
      <c r="E185">
        <v>48</v>
      </c>
      <c r="F185" t="s">
        <v>142</v>
      </c>
      <c r="G185" t="s">
        <v>7</v>
      </c>
      <c r="H185" t="s">
        <v>30</v>
      </c>
      <c r="I185" t="s">
        <v>6</v>
      </c>
      <c r="J185" t="s">
        <v>26</v>
      </c>
      <c r="L185">
        <f>COUNTIFS(Tabelle1[Attached Signal],"&lt;&gt;"&amp;"",Tabelle1[Alternate Function],Tabelle1[[#This Row],[Alternate Function]])</f>
        <v>0</v>
      </c>
      <c r="M185">
        <f>COUNTIFS(Tabelle1[Attached Signal],"&lt;&gt;"&amp;"",Tabelle1[Pin Name],Tabelle1[[#This Row],[Pin Name]])</f>
        <v>1</v>
      </c>
      <c r="N185" t="s">
        <v>504</v>
      </c>
    </row>
    <row r="186" spans="1:15" ht="15" hidden="1" customHeight="1" x14ac:dyDescent="0.25">
      <c r="A186">
        <v>28</v>
      </c>
      <c r="B186">
        <v>37</v>
      </c>
      <c r="C186" t="s">
        <v>141</v>
      </c>
      <c r="D186" t="s">
        <v>124</v>
      </c>
      <c r="E186">
        <v>48</v>
      </c>
      <c r="F186" t="s">
        <v>142</v>
      </c>
      <c r="G186" t="s">
        <v>7</v>
      </c>
      <c r="H186" t="s">
        <v>30</v>
      </c>
      <c r="I186" t="s">
        <v>6</v>
      </c>
      <c r="J186" t="s">
        <v>319</v>
      </c>
      <c r="K186" t="s">
        <v>560</v>
      </c>
      <c r="L186">
        <f>COUNTIFS(Tabelle1[Attached Signal],"&lt;&gt;"&amp;"",Tabelle1[Alternate Function],Tabelle1[[#This Row],[Alternate Function]])</f>
        <v>1</v>
      </c>
      <c r="M186">
        <f>COUNTIFS(Tabelle1[Attached Signal],"&lt;&gt;"&amp;"",Tabelle1[Pin Name],Tabelle1[[#This Row],[Pin Name]])</f>
        <v>1</v>
      </c>
      <c r="N186" t="s">
        <v>504</v>
      </c>
    </row>
    <row r="187" spans="1:15" ht="15" hidden="1" customHeight="1" x14ac:dyDescent="0.25">
      <c r="A187">
        <v>28</v>
      </c>
      <c r="B187">
        <v>37</v>
      </c>
      <c r="C187" t="s">
        <v>141</v>
      </c>
      <c r="D187" t="s">
        <v>124</v>
      </c>
      <c r="E187">
        <v>48</v>
      </c>
      <c r="F187" t="s">
        <v>142</v>
      </c>
      <c r="G187" t="s">
        <v>7</v>
      </c>
      <c r="H187" t="s">
        <v>30</v>
      </c>
      <c r="I187" t="s">
        <v>6</v>
      </c>
      <c r="J187" t="s">
        <v>144</v>
      </c>
      <c r="L187">
        <f>COUNTIFS(Tabelle1[Attached Signal],"&lt;&gt;"&amp;"",Tabelle1[Alternate Function],Tabelle1[[#This Row],[Alternate Function]])</f>
        <v>0</v>
      </c>
      <c r="M187">
        <f>COUNTIFS(Tabelle1[Attached Signal],"&lt;&gt;"&amp;"",Tabelle1[Pin Name],Tabelle1[[#This Row],[Pin Name]])</f>
        <v>1</v>
      </c>
      <c r="N187" t="s">
        <v>504</v>
      </c>
    </row>
    <row r="188" spans="1:15" ht="15" hidden="1" customHeight="1" x14ac:dyDescent="0.25">
      <c r="A188">
        <v>28</v>
      </c>
      <c r="B188">
        <v>37</v>
      </c>
      <c r="C188" t="s">
        <v>141</v>
      </c>
      <c r="D188" t="s">
        <v>124</v>
      </c>
      <c r="E188">
        <v>48</v>
      </c>
      <c r="F188" t="s">
        <v>142</v>
      </c>
      <c r="G188" t="s">
        <v>7</v>
      </c>
      <c r="H188" t="s">
        <v>30</v>
      </c>
      <c r="I188" t="s">
        <v>6</v>
      </c>
      <c r="J188" t="s">
        <v>143</v>
      </c>
      <c r="L188">
        <f>COUNTIFS(Tabelle1[Attached Signal],"&lt;&gt;"&amp;"",Tabelle1[Alternate Function],Tabelle1[[#This Row],[Alternate Function]])</f>
        <v>0</v>
      </c>
      <c r="M188">
        <f>COUNTIFS(Tabelle1[Attached Signal],"&lt;&gt;"&amp;"",Tabelle1[Pin Name],Tabelle1[[#This Row],[Pin Name]])</f>
        <v>1</v>
      </c>
      <c r="N188" t="s">
        <v>504</v>
      </c>
    </row>
    <row r="189" spans="1:15" ht="15" hidden="1" customHeight="1" x14ac:dyDescent="0.25">
      <c r="A189">
        <v>29</v>
      </c>
      <c r="B189">
        <v>47</v>
      </c>
      <c r="C189" t="s">
        <v>145</v>
      </c>
      <c r="D189" t="s">
        <v>113</v>
      </c>
      <c r="E189">
        <v>69</v>
      </c>
      <c r="F189" t="s">
        <v>146</v>
      </c>
      <c r="G189" t="s">
        <v>7</v>
      </c>
      <c r="H189" t="s">
        <v>30</v>
      </c>
      <c r="I189" t="s">
        <v>6</v>
      </c>
      <c r="J189" t="s">
        <v>436</v>
      </c>
      <c r="L189">
        <f>COUNTIFS(Tabelle1[Attached Signal],"&lt;&gt;"&amp;"",Tabelle1[Alternate Function],Tabelle1[[#This Row],[Alternate Function]])</f>
        <v>0</v>
      </c>
      <c r="M189">
        <f>COUNTIFS(Tabelle1[Attached Signal],"&lt;&gt;"&amp;"",Tabelle1[Pin Name],Tabelle1[[#This Row],[Pin Name]])</f>
        <v>0</v>
      </c>
      <c r="N189" t="s">
        <v>515</v>
      </c>
    </row>
    <row r="190" spans="1:15" ht="15" hidden="1" customHeight="1" x14ac:dyDescent="0.25">
      <c r="A190">
        <v>29</v>
      </c>
      <c r="B190">
        <v>47</v>
      </c>
      <c r="C190" t="s">
        <v>145</v>
      </c>
      <c r="D190" t="s">
        <v>113</v>
      </c>
      <c r="E190">
        <v>69</v>
      </c>
      <c r="F190" t="s">
        <v>146</v>
      </c>
      <c r="G190" t="s">
        <v>7</v>
      </c>
      <c r="H190" t="s">
        <v>30</v>
      </c>
      <c r="I190" t="s">
        <v>6</v>
      </c>
      <c r="J190" t="s">
        <v>267</v>
      </c>
      <c r="L190">
        <f>COUNTIFS(Tabelle1[Attached Signal],"&lt;&gt;"&amp;"",Tabelle1[Alternate Function],Tabelle1[[#This Row],[Alternate Function]])</f>
        <v>0</v>
      </c>
      <c r="M190">
        <f>COUNTIFS(Tabelle1[Attached Signal],"&lt;&gt;"&amp;"",Tabelle1[Pin Name],Tabelle1[[#This Row],[Pin Name]])</f>
        <v>0</v>
      </c>
      <c r="N190" t="s">
        <v>515</v>
      </c>
    </row>
    <row r="191" spans="1:15" ht="15" hidden="1" customHeight="1" x14ac:dyDescent="0.25">
      <c r="A191">
        <v>29</v>
      </c>
      <c r="B191">
        <v>47</v>
      </c>
      <c r="C191" t="s">
        <v>145</v>
      </c>
      <c r="D191" t="s">
        <v>113</v>
      </c>
      <c r="E191">
        <v>69</v>
      </c>
      <c r="F191" t="s">
        <v>146</v>
      </c>
      <c r="G191" t="s">
        <v>7</v>
      </c>
      <c r="H191" t="s">
        <v>30</v>
      </c>
      <c r="I191" t="s">
        <v>6</v>
      </c>
      <c r="J191" t="s">
        <v>320</v>
      </c>
      <c r="L191">
        <f>COUNTIFS(Tabelle1[Attached Signal],"&lt;&gt;"&amp;"",Tabelle1[Alternate Function],Tabelle1[[#This Row],[Alternate Function]])</f>
        <v>0</v>
      </c>
      <c r="M191">
        <f>COUNTIFS(Tabelle1[Attached Signal],"&lt;&gt;"&amp;"",Tabelle1[Pin Name],Tabelle1[[#This Row],[Pin Name]])</f>
        <v>0</v>
      </c>
      <c r="N191" t="s">
        <v>515</v>
      </c>
    </row>
    <row r="192" spans="1:15" ht="15" hidden="1" customHeight="1" x14ac:dyDescent="0.25">
      <c r="A192">
        <v>29</v>
      </c>
      <c r="B192">
        <v>47</v>
      </c>
      <c r="C192" t="s">
        <v>145</v>
      </c>
      <c r="D192" t="s">
        <v>113</v>
      </c>
      <c r="E192">
        <v>69</v>
      </c>
      <c r="F192" t="s">
        <v>146</v>
      </c>
      <c r="G192" t="s">
        <v>7</v>
      </c>
      <c r="H192" t="s">
        <v>30</v>
      </c>
      <c r="I192" t="s">
        <v>6</v>
      </c>
      <c r="J192" t="s">
        <v>203</v>
      </c>
      <c r="L192">
        <f>COUNTIFS(Tabelle1[Attached Signal],"&lt;&gt;"&amp;"",Tabelle1[Alternate Function],Tabelle1[[#This Row],[Alternate Function]])</f>
        <v>0</v>
      </c>
      <c r="M192">
        <f>COUNTIFS(Tabelle1[Attached Signal],"&lt;&gt;"&amp;"",Tabelle1[Pin Name],Tabelle1[[#This Row],[Pin Name]])</f>
        <v>0</v>
      </c>
      <c r="N192" t="s">
        <v>515</v>
      </c>
    </row>
    <row r="193" spans="1:14" ht="15" hidden="1" customHeight="1" x14ac:dyDescent="0.25">
      <c r="A193">
        <v>29</v>
      </c>
      <c r="B193">
        <v>47</v>
      </c>
      <c r="C193" t="s">
        <v>145</v>
      </c>
      <c r="D193" t="s">
        <v>113</v>
      </c>
      <c r="E193">
        <v>69</v>
      </c>
      <c r="F193" t="s">
        <v>146</v>
      </c>
      <c r="G193" t="s">
        <v>7</v>
      </c>
      <c r="H193" t="s">
        <v>30</v>
      </c>
      <c r="I193" t="s">
        <v>6</v>
      </c>
      <c r="J193" t="s">
        <v>26</v>
      </c>
      <c r="L193">
        <f>COUNTIFS(Tabelle1[Attached Signal],"&lt;&gt;"&amp;"",Tabelle1[Alternate Function],Tabelle1[[#This Row],[Alternate Function]])</f>
        <v>0</v>
      </c>
      <c r="M193">
        <f>COUNTIFS(Tabelle1[Attached Signal],"&lt;&gt;"&amp;"",Tabelle1[Pin Name],Tabelle1[[#This Row],[Pin Name]])</f>
        <v>0</v>
      </c>
      <c r="N193" t="s">
        <v>515</v>
      </c>
    </row>
    <row r="194" spans="1:14" ht="15" hidden="1" customHeight="1" x14ac:dyDescent="0.25">
      <c r="A194">
        <v>29</v>
      </c>
      <c r="B194">
        <v>47</v>
      </c>
      <c r="C194" t="s">
        <v>145</v>
      </c>
      <c r="D194" t="s">
        <v>113</v>
      </c>
      <c r="E194">
        <v>69</v>
      </c>
      <c r="F194" t="s">
        <v>146</v>
      </c>
      <c r="G194" t="s">
        <v>7</v>
      </c>
      <c r="H194" t="s">
        <v>30</v>
      </c>
      <c r="I194" t="s">
        <v>6</v>
      </c>
      <c r="J194" t="s">
        <v>287</v>
      </c>
      <c r="L194">
        <f>COUNTIFS(Tabelle1[Attached Signal],"&lt;&gt;"&amp;"",Tabelle1[Alternate Function],Tabelle1[[#This Row],[Alternate Function]])</f>
        <v>0</v>
      </c>
      <c r="M194">
        <f>COUNTIFS(Tabelle1[Attached Signal],"&lt;&gt;"&amp;"",Tabelle1[Pin Name],Tabelle1[[#This Row],[Pin Name]])</f>
        <v>0</v>
      </c>
      <c r="N194" t="s">
        <v>515</v>
      </c>
    </row>
    <row r="195" spans="1:14" ht="15" hidden="1" customHeight="1" x14ac:dyDescent="0.25">
      <c r="A195">
        <v>29</v>
      </c>
      <c r="B195">
        <v>47</v>
      </c>
      <c r="C195" t="s">
        <v>145</v>
      </c>
      <c r="D195" t="s">
        <v>113</v>
      </c>
      <c r="E195">
        <v>69</v>
      </c>
      <c r="F195" t="s">
        <v>146</v>
      </c>
      <c r="G195" t="s">
        <v>7</v>
      </c>
      <c r="H195" t="s">
        <v>30</v>
      </c>
      <c r="I195" t="s">
        <v>6</v>
      </c>
      <c r="J195" t="s">
        <v>143</v>
      </c>
      <c r="L195">
        <f>COUNTIFS(Tabelle1[Attached Signal],"&lt;&gt;"&amp;"",Tabelle1[Alternate Function],Tabelle1[[#This Row],[Alternate Function]])</f>
        <v>0</v>
      </c>
      <c r="M195">
        <f>COUNTIFS(Tabelle1[Attached Signal],"&lt;&gt;"&amp;"",Tabelle1[Pin Name],Tabelle1[[#This Row],[Pin Name]])</f>
        <v>0</v>
      </c>
      <c r="N195" t="s">
        <v>515</v>
      </c>
    </row>
    <row r="196" spans="1:14" ht="15" hidden="1" customHeight="1" x14ac:dyDescent="0.25">
      <c r="A196">
        <v>29</v>
      </c>
      <c r="B196">
        <v>47</v>
      </c>
      <c r="C196" t="s">
        <v>145</v>
      </c>
      <c r="D196" t="s">
        <v>113</v>
      </c>
      <c r="E196">
        <v>69</v>
      </c>
      <c r="F196" t="s">
        <v>146</v>
      </c>
      <c r="G196" t="s">
        <v>7</v>
      </c>
      <c r="H196" t="s">
        <v>30</v>
      </c>
      <c r="I196" t="s">
        <v>6</v>
      </c>
      <c r="J196" t="s">
        <v>147</v>
      </c>
      <c r="L196">
        <f>COUNTIFS(Tabelle1[Attached Signal],"&lt;&gt;"&amp;"",Tabelle1[Alternate Function],Tabelle1[[#This Row],[Alternate Function]])</f>
        <v>0</v>
      </c>
      <c r="M196">
        <f>COUNTIFS(Tabelle1[Attached Signal],"&lt;&gt;"&amp;"",Tabelle1[Pin Name],Tabelle1[[#This Row],[Pin Name]])</f>
        <v>0</v>
      </c>
      <c r="N196" t="s">
        <v>515</v>
      </c>
    </row>
    <row r="197" spans="1:14" ht="15" hidden="1" customHeight="1" x14ac:dyDescent="0.25">
      <c r="A197">
        <v>30</v>
      </c>
      <c r="B197">
        <v>48</v>
      </c>
      <c r="C197" t="s">
        <v>148</v>
      </c>
      <c r="D197" t="s">
        <v>96</v>
      </c>
      <c r="E197">
        <v>70</v>
      </c>
      <c r="F197" t="s">
        <v>149</v>
      </c>
      <c r="G197" t="s">
        <v>7</v>
      </c>
      <c r="H197" t="s">
        <v>30</v>
      </c>
      <c r="I197" t="s">
        <v>6</v>
      </c>
      <c r="J197" t="s">
        <v>437</v>
      </c>
      <c r="L197">
        <f>COUNTIFS(Tabelle1[Attached Signal],"&lt;&gt;"&amp;"",Tabelle1[Alternate Function],Tabelle1[[#This Row],[Alternate Function]])</f>
        <v>0</v>
      </c>
      <c r="M197">
        <f>COUNTIFS(Tabelle1[Attached Signal],"&lt;&gt;"&amp;"",Tabelle1[Pin Name],Tabelle1[[#This Row],[Pin Name]])</f>
        <v>1</v>
      </c>
      <c r="N197" t="s">
        <v>516</v>
      </c>
    </row>
    <row r="198" spans="1:14" ht="15" hidden="1" customHeight="1" x14ac:dyDescent="0.25">
      <c r="A198">
        <v>30</v>
      </c>
      <c r="B198">
        <v>48</v>
      </c>
      <c r="C198" t="s">
        <v>148</v>
      </c>
      <c r="D198" t="s">
        <v>96</v>
      </c>
      <c r="E198">
        <v>70</v>
      </c>
      <c r="F198" t="s">
        <v>149</v>
      </c>
      <c r="G198" t="s">
        <v>7</v>
      </c>
      <c r="H198" t="s">
        <v>30</v>
      </c>
      <c r="I198" t="s">
        <v>6</v>
      </c>
      <c r="J198" t="s">
        <v>274</v>
      </c>
      <c r="L198">
        <f>COUNTIFS(Tabelle1[Attached Signal],"&lt;&gt;"&amp;"",Tabelle1[Alternate Function],Tabelle1[[#This Row],[Alternate Function]])</f>
        <v>0</v>
      </c>
      <c r="M198">
        <f>COUNTIFS(Tabelle1[Attached Signal],"&lt;&gt;"&amp;"",Tabelle1[Pin Name],Tabelle1[[#This Row],[Pin Name]])</f>
        <v>1</v>
      </c>
      <c r="N198" t="s">
        <v>516</v>
      </c>
    </row>
    <row r="199" spans="1:14" ht="15" hidden="1" customHeight="1" x14ac:dyDescent="0.25">
      <c r="A199">
        <v>30</v>
      </c>
      <c r="B199">
        <v>48</v>
      </c>
      <c r="C199" t="s">
        <v>148</v>
      </c>
      <c r="D199" t="s">
        <v>96</v>
      </c>
      <c r="E199">
        <v>70</v>
      </c>
      <c r="F199" t="s">
        <v>149</v>
      </c>
      <c r="G199" t="s">
        <v>7</v>
      </c>
      <c r="H199" t="s">
        <v>30</v>
      </c>
      <c r="I199" t="s">
        <v>6</v>
      </c>
      <c r="J199" t="s">
        <v>321</v>
      </c>
      <c r="L199">
        <f>COUNTIFS(Tabelle1[Attached Signal],"&lt;&gt;"&amp;"",Tabelle1[Alternate Function],Tabelle1[[#This Row],[Alternate Function]])</f>
        <v>0</v>
      </c>
      <c r="M199">
        <f>COUNTIFS(Tabelle1[Attached Signal],"&lt;&gt;"&amp;"",Tabelle1[Pin Name],Tabelle1[[#This Row],[Pin Name]])</f>
        <v>1</v>
      </c>
      <c r="N199" t="s">
        <v>516</v>
      </c>
    </row>
    <row r="200" spans="1:14" ht="15" hidden="1" customHeight="1" x14ac:dyDescent="0.25">
      <c r="A200">
        <v>30</v>
      </c>
      <c r="B200">
        <v>48</v>
      </c>
      <c r="C200" t="s">
        <v>148</v>
      </c>
      <c r="D200" t="s">
        <v>96</v>
      </c>
      <c r="E200">
        <v>70</v>
      </c>
      <c r="F200" t="s">
        <v>149</v>
      </c>
      <c r="G200" t="s">
        <v>7</v>
      </c>
      <c r="H200" t="s">
        <v>30</v>
      </c>
      <c r="I200" t="s">
        <v>6</v>
      </c>
      <c r="J200" t="s">
        <v>205</v>
      </c>
      <c r="L200">
        <f>COUNTIFS(Tabelle1[Attached Signal],"&lt;&gt;"&amp;"",Tabelle1[Alternate Function],Tabelle1[[#This Row],[Alternate Function]])</f>
        <v>0</v>
      </c>
      <c r="M200">
        <f>COUNTIFS(Tabelle1[Attached Signal],"&lt;&gt;"&amp;"",Tabelle1[Pin Name],Tabelle1[[#This Row],[Pin Name]])</f>
        <v>1</v>
      </c>
      <c r="N200" t="s">
        <v>516</v>
      </c>
    </row>
    <row r="201" spans="1:14" ht="15" hidden="1" customHeight="1" x14ac:dyDescent="0.25">
      <c r="A201">
        <v>30</v>
      </c>
      <c r="B201">
        <v>48</v>
      </c>
      <c r="C201" t="s">
        <v>148</v>
      </c>
      <c r="D201" t="s">
        <v>96</v>
      </c>
      <c r="E201">
        <v>70</v>
      </c>
      <c r="F201" t="s">
        <v>149</v>
      </c>
      <c r="G201" t="s">
        <v>7</v>
      </c>
      <c r="H201" t="s">
        <v>30</v>
      </c>
      <c r="I201" t="s">
        <v>6</v>
      </c>
      <c r="J201" t="s">
        <v>26</v>
      </c>
      <c r="L201">
        <f>COUNTIFS(Tabelle1[Attached Signal],"&lt;&gt;"&amp;"",Tabelle1[Alternate Function],Tabelle1[[#This Row],[Alternate Function]])</f>
        <v>0</v>
      </c>
      <c r="M201">
        <f>COUNTIFS(Tabelle1[Attached Signal],"&lt;&gt;"&amp;"",Tabelle1[Pin Name],Tabelle1[[#This Row],[Pin Name]])</f>
        <v>1</v>
      </c>
      <c r="N201" t="s">
        <v>516</v>
      </c>
    </row>
    <row r="202" spans="1:14" ht="15" hidden="1" customHeight="1" x14ac:dyDescent="0.25">
      <c r="A202">
        <v>30</v>
      </c>
      <c r="B202">
        <v>48</v>
      </c>
      <c r="C202" t="s">
        <v>148</v>
      </c>
      <c r="D202" t="s">
        <v>96</v>
      </c>
      <c r="E202">
        <v>70</v>
      </c>
      <c r="F202" t="s">
        <v>149</v>
      </c>
      <c r="G202" t="s">
        <v>7</v>
      </c>
      <c r="H202" t="s">
        <v>30</v>
      </c>
      <c r="I202" t="s">
        <v>6</v>
      </c>
      <c r="J202" t="s">
        <v>322</v>
      </c>
      <c r="K202" t="s">
        <v>559</v>
      </c>
      <c r="L202">
        <f>COUNTIFS(Tabelle1[Attached Signal],"&lt;&gt;"&amp;"",Tabelle1[Alternate Function],Tabelle1[[#This Row],[Alternate Function]])</f>
        <v>1</v>
      </c>
      <c r="M202">
        <f>COUNTIFS(Tabelle1[Attached Signal],"&lt;&gt;"&amp;"",Tabelle1[Pin Name],Tabelle1[[#This Row],[Pin Name]])</f>
        <v>1</v>
      </c>
      <c r="N202" t="s">
        <v>516</v>
      </c>
    </row>
    <row r="203" spans="1:14" ht="15" hidden="1" customHeight="1" x14ac:dyDescent="0.25">
      <c r="A203">
        <v>30</v>
      </c>
      <c r="B203">
        <v>48</v>
      </c>
      <c r="C203" t="s">
        <v>148</v>
      </c>
      <c r="D203" t="s">
        <v>96</v>
      </c>
      <c r="E203">
        <v>70</v>
      </c>
      <c r="F203" t="s">
        <v>149</v>
      </c>
      <c r="G203" t="s">
        <v>7</v>
      </c>
      <c r="H203" t="s">
        <v>30</v>
      </c>
      <c r="I203" t="s">
        <v>6</v>
      </c>
      <c r="J203" t="s">
        <v>323</v>
      </c>
      <c r="L203">
        <f>COUNTIFS(Tabelle1[Attached Signal],"&lt;&gt;"&amp;"",Tabelle1[Alternate Function],Tabelle1[[#This Row],[Alternate Function]])</f>
        <v>0</v>
      </c>
      <c r="M203">
        <f>COUNTIFS(Tabelle1[Attached Signal],"&lt;&gt;"&amp;"",Tabelle1[Pin Name],Tabelle1[[#This Row],[Pin Name]])</f>
        <v>1</v>
      </c>
      <c r="N203" t="s">
        <v>516</v>
      </c>
    </row>
    <row r="204" spans="1:14" ht="15" hidden="1" customHeight="1" x14ac:dyDescent="0.25">
      <c r="A204">
        <v>30</v>
      </c>
      <c r="B204">
        <v>48</v>
      </c>
      <c r="C204" t="s">
        <v>148</v>
      </c>
      <c r="D204" t="s">
        <v>96</v>
      </c>
      <c r="E204">
        <v>70</v>
      </c>
      <c r="F204" t="s">
        <v>149</v>
      </c>
      <c r="G204" t="s">
        <v>7</v>
      </c>
      <c r="H204" t="s">
        <v>30</v>
      </c>
      <c r="I204" t="s">
        <v>6</v>
      </c>
      <c r="J204" t="s">
        <v>111</v>
      </c>
      <c r="L204">
        <f>COUNTIFS(Tabelle1[Attached Signal],"&lt;&gt;"&amp;"",Tabelle1[Alternate Function],Tabelle1[[#This Row],[Alternate Function]])</f>
        <v>0</v>
      </c>
      <c r="M204">
        <f>COUNTIFS(Tabelle1[Attached Signal],"&lt;&gt;"&amp;"",Tabelle1[Pin Name],Tabelle1[[#This Row],[Pin Name]])</f>
        <v>1</v>
      </c>
      <c r="N204" t="s">
        <v>516</v>
      </c>
    </row>
    <row r="205" spans="1:14" ht="15" hidden="1" customHeight="1" x14ac:dyDescent="0.25">
      <c r="A205">
        <v>31</v>
      </c>
      <c r="B205">
        <v>49</v>
      </c>
      <c r="C205" t="s">
        <v>150</v>
      </c>
      <c r="D205" t="s">
        <v>164</v>
      </c>
      <c r="E205">
        <v>71</v>
      </c>
      <c r="F205" t="s">
        <v>38</v>
      </c>
      <c r="G205" t="s">
        <v>16</v>
      </c>
      <c r="H205" t="s">
        <v>6</v>
      </c>
      <c r="I205" t="s">
        <v>6</v>
      </c>
      <c r="J205" t="s">
        <v>6</v>
      </c>
      <c r="K205" t="s">
        <v>38</v>
      </c>
      <c r="L205">
        <f>COUNTIFS(Tabelle1[Attached Signal],"&lt;&gt;"&amp;"",Tabelle1[Alternate Function],Tabelle1[[#This Row],[Alternate Function]])</f>
        <v>12</v>
      </c>
      <c r="M205">
        <f>COUNTIFS(Tabelle1[Attached Signal],"&lt;&gt;"&amp;"",Tabelle1[Pin Name],Tabelle1[[#This Row],[Pin Name]])</f>
        <v>4</v>
      </c>
    </row>
    <row r="206" spans="1:14" ht="15" hidden="1" customHeight="1" x14ac:dyDescent="0.25">
      <c r="A206">
        <v>32</v>
      </c>
      <c r="B206">
        <v>50</v>
      </c>
      <c r="C206" t="s">
        <v>151</v>
      </c>
      <c r="D206" t="s">
        <v>152</v>
      </c>
      <c r="E206">
        <v>72</v>
      </c>
      <c r="F206" t="s">
        <v>39</v>
      </c>
      <c r="G206" t="s">
        <v>16</v>
      </c>
      <c r="H206" t="s">
        <v>6</v>
      </c>
      <c r="I206" t="s">
        <v>6</v>
      </c>
      <c r="J206" t="s">
        <v>6</v>
      </c>
      <c r="K206" t="s">
        <v>39</v>
      </c>
      <c r="L206">
        <f>COUNTIFS(Tabelle1[Attached Signal],"&lt;&gt;"&amp;"",Tabelle1[Alternate Function],Tabelle1[[#This Row],[Alternate Function]])</f>
        <v>12</v>
      </c>
      <c r="M206">
        <f>COUNTIFS(Tabelle1[Attached Signal],"&lt;&gt;"&amp;"",Tabelle1[Pin Name],Tabelle1[[#This Row],[Pin Name]])</f>
        <v>4</v>
      </c>
    </row>
    <row r="207" spans="1:14" ht="15" hidden="1" customHeight="1" x14ac:dyDescent="0.25">
      <c r="A207">
        <v>33</v>
      </c>
      <c r="B207">
        <v>51</v>
      </c>
      <c r="C207" t="s">
        <v>153</v>
      </c>
      <c r="D207" t="s">
        <v>154</v>
      </c>
      <c r="E207">
        <v>73</v>
      </c>
      <c r="F207" t="s">
        <v>155</v>
      </c>
      <c r="G207" t="s">
        <v>7</v>
      </c>
      <c r="H207" t="s">
        <v>30</v>
      </c>
      <c r="I207">
        <v>-5</v>
      </c>
      <c r="J207" t="s">
        <v>438</v>
      </c>
      <c r="L207">
        <f>COUNTIFS(Tabelle1[Attached Signal],"&lt;&gt;"&amp;"",Tabelle1[Alternate Function],Tabelle1[[#This Row],[Alternate Function]])</f>
        <v>0</v>
      </c>
      <c r="M207">
        <f>COUNTIFS(Tabelle1[Attached Signal],"&lt;&gt;"&amp;"",Tabelle1[Pin Name],Tabelle1[[#This Row],[Pin Name]])</f>
        <v>1</v>
      </c>
      <c r="N207" t="s">
        <v>517</v>
      </c>
    </row>
    <row r="208" spans="1:14" ht="15" hidden="1" customHeight="1" x14ac:dyDescent="0.25">
      <c r="A208">
        <v>33</v>
      </c>
      <c r="B208">
        <v>51</v>
      </c>
      <c r="C208" t="s">
        <v>153</v>
      </c>
      <c r="D208" t="s">
        <v>154</v>
      </c>
      <c r="E208">
        <v>73</v>
      </c>
      <c r="F208" t="s">
        <v>155</v>
      </c>
      <c r="G208" t="s">
        <v>7</v>
      </c>
      <c r="H208" t="s">
        <v>30</v>
      </c>
      <c r="I208">
        <v>-5</v>
      </c>
      <c r="J208" t="s">
        <v>324</v>
      </c>
      <c r="L208">
        <f>COUNTIFS(Tabelle1[Attached Signal],"&lt;&gt;"&amp;"",Tabelle1[Alternate Function],Tabelle1[[#This Row],[Alternate Function]])</f>
        <v>0</v>
      </c>
      <c r="M208">
        <f>COUNTIFS(Tabelle1[Attached Signal],"&lt;&gt;"&amp;"",Tabelle1[Pin Name],Tabelle1[[#This Row],[Pin Name]])</f>
        <v>1</v>
      </c>
      <c r="N208" t="s">
        <v>517</v>
      </c>
    </row>
    <row r="209" spans="1:15" ht="15" hidden="1" customHeight="1" x14ac:dyDescent="0.25">
      <c r="A209">
        <v>33</v>
      </c>
      <c r="B209">
        <v>51</v>
      </c>
      <c r="C209" t="s">
        <v>153</v>
      </c>
      <c r="D209" t="s">
        <v>154</v>
      </c>
      <c r="E209">
        <v>73</v>
      </c>
      <c r="F209" t="s">
        <v>155</v>
      </c>
      <c r="G209" t="s">
        <v>7</v>
      </c>
      <c r="H209" t="s">
        <v>30</v>
      </c>
      <c r="I209">
        <v>-5</v>
      </c>
      <c r="J209" t="s">
        <v>325</v>
      </c>
      <c r="L209">
        <f>COUNTIFS(Tabelle1[Attached Signal],"&lt;&gt;"&amp;"",Tabelle1[Alternate Function],Tabelle1[[#This Row],[Alternate Function]])</f>
        <v>0</v>
      </c>
      <c r="M209">
        <f>COUNTIFS(Tabelle1[Attached Signal],"&lt;&gt;"&amp;"",Tabelle1[Pin Name],Tabelle1[[#This Row],[Pin Name]])</f>
        <v>1</v>
      </c>
      <c r="N209" t="s">
        <v>517</v>
      </c>
    </row>
    <row r="210" spans="1:15" ht="15" hidden="1" customHeight="1" x14ac:dyDescent="0.25">
      <c r="A210">
        <v>33</v>
      </c>
      <c r="B210">
        <v>51</v>
      </c>
      <c r="C210" t="s">
        <v>153</v>
      </c>
      <c r="D210" t="s">
        <v>154</v>
      </c>
      <c r="E210">
        <v>73</v>
      </c>
      <c r="F210" t="s">
        <v>155</v>
      </c>
      <c r="G210" t="s">
        <v>7</v>
      </c>
      <c r="H210" t="s">
        <v>30</v>
      </c>
      <c r="I210">
        <v>-5</v>
      </c>
      <c r="J210" t="s">
        <v>244</v>
      </c>
      <c r="L210">
        <f>COUNTIFS(Tabelle1[Attached Signal],"&lt;&gt;"&amp;"",Tabelle1[Alternate Function],Tabelle1[[#This Row],[Alternate Function]])</f>
        <v>0</v>
      </c>
      <c r="M210">
        <f>COUNTIFS(Tabelle1[Attached Signal],"&lt;&gt;"&amp;"",Tabelle1[Pin Name],Tabelle1[[#This Row],[Pin Name]])</f>
        <v>1</v>
      </c>
      <c r="N210" t="s">
        <v>517</v>
      </c>
    </row>
    <row r="211" spans="1:15" ht="15" hidden="1" customHeight="1" x14ac:dyDescent="0.25">
      <c r="A211">
        <v>33</v>
      </c>
      <c r="B211">
        <v>51</v>
      </c>
      <c r="C211" t="s">
        <v>153</v>
      </c>
      <c r="D211" t="s">
        <v>154</v>
      </c>
      <c r="E211">
        <v>73</v>
      </c>
      <c r="F211" t="s">
        <v>155</v>
      </c>
      <c r="G211" t="s">
        <v>7</v>
      </c>
      <c r="H211" t="s">
        <v>30</v>
      </c>
      <c r="I211">
        <v>-5</v>
      </c>
      <c r="J211" t="s">
        <v>295</v>
      </c>
      <c r="L211">
        <f>COUNTIFS(Tabelle1[Attached Signal],"&lt;&gt;"&amp;"",Tabelle1[Alternate Function],Tabelle1[[#This Row],[Alternate Function]])</f>
        <v>0</v>
      </c>
      <c r="M211">
        <f>COUNTIFS(Tabelle1[Attached Signal],"&lt;&gt;"&amp;"",Tabelle1[Pin Name],Tabelle1[[#This Row],[Pin Name]])</f>
        <v>1</v>
      </c>
      <c r="N211" t="s">
        <v>517</v>
      </c>
    </row>
    <row r="212" spans="1:15" ht="15" hidden="1" customHeight="1" x14ac:dyDescent="0.25">
      <c r="A212">
        <v>33</v>
      </c>
      <c r="B212">
        <v>51</v>
      </c>
      <c r="C212" t="s">
        <v>153</v>
      </c>
      <c r="D212" t="s">
        <v>154</v>
      </c>
      <c r="E212">
        <v>73</v>
      </c>
      <c r="F212" t="s">
        <v>155</v>
      </c>
      <c r="G212" t="s">
        <v>7</v>
      </c>
      <c r="H212" t="s">
        <v>30</v>
      </c>
      <c r="I212">
        <v>-5</v>
      </c>
      <c r="J212" t="s">
        <v>210</v>
      </c>
      <c r="L212">
        <f>COUNTIFS(Tabelle1[Attached Signal],"&lt;&gt;"&amp;"",Tabelle1[Alternate Function],Tabelle1[[#This Row],[Alternate Function]])</f>
        <v>0</v>
      </c>
      <c r="M212">
        <f>COUNTIFS(Tabelle1[Attached Signal],"&lt;&gt;"&amp;"",Tabelle1[Pin Name],Tabelle1[[#This Row],[Pin Name]])</f>
        <v>1</v>
      </c>
      <c r="N212" t="s">
        <v>517</v>
      </c>
    </row>
    <row r="213" spans="1:15" ht="15" hidden="1" customHeight="1" x14ac:dyDescent="0.25">
      <c r="A213">
        <v>33</v>
      </c>
      <c r="B213">
        <v>51</v>
      </c>
      <c r="C213" t="s">
        <v>153</v>
      </c>
      <c r="D213" t="s">
        <v>154</v>
      </c>
      <c r="E213">
        <v>73</v>
      </c>
      <c r="F213" t="s">
        <v>155</v>
      </c>
      <c r="G213" t="s">
        <v>7</v>
      </c>
      <c r="H213" t="s">
        <v>30</v>
      </c>
      <c r="I213">
        <v>-5</v>
      </c>
      <c r="J213" t="s">
        <v>26</v>
      </c>
      <c r="L213">
        <f>COUNTIFS(Tabelle1[Attached Signal],"&lt;&gt;"&amp;"",Tabelle1[Alternate Function],Tabelle1[[#This Row],[Alternate Function]])</f>
        <v>0</v>
      </c>
      <c r="M213">
        <f>COUNTIFS(Tabelle1[Attached Signal],"&lt;&gt;"&amp;"",Tabelle1[Pin Name],Tabelle1[[#This Row],[Pin Name]])</f>
        <v>1</v>
      </c>
      <c r="N213" t="s">
        <v>517</v>
      </c>
    </row>
    <row r="214" spans="1:15" ht="15" hidden="1" customHeight="1" x14ac:dyDescent="0.25">
      <c r="A214">
        <v>33</v>
      </c>
      <c r="B214">
        <v>51</v>
      </c>
      <c r="C214" t="s">
        <v>153</v>
      </c>
      <c r="D214" t="s">
        <v>154</v>
      </c>
      <c r="E214">
        <v>73</v>
      </c>
      <c r="F214" t="s">
        <v>155</v>
      </c>
      <c r="G214" t="s">
        <v>7</v>
      </c>
      <c r="H214" t="s">
        <v>30</v>
      </c>
      <c r="I214">
        <v>-5</v>
      </c>
      <c r="J214" t="s">
        <v>239</v>
      </c>
      <c r="K214" t="s">
        <v>465</v>
      </c>
      <c r="L214">
        <f>COUNTIFS(Tabelle1[Attached Signal],"&lt;&gt;"&amp;"",Tabelle1[Alternate Function],Tabelle1[[#This Row],[Alternate Function]])</f>
        <v>1</v>
      </c>
      <c r="M214">
        <f>COUNTIFS(Tabelle1[Attached Signal],"&lt;&gt;"&amp;"",Tabelle1[Pin Name],Tabelle1[[#This Row],[Pin Name]])</f>
        <v>1</v>
      </c>
      <c r="N214" t="s">
        <v>517</v>
      </c>
      <c r="O214" s="12"/>
    </row>
    <row r="215" spans="1:15" ht="15" hidden="1" customHeight="1" x14ac:dyDescent="0.25">
      <c r="A215">
        <v>33</v>
      </c>
      <c r="B215">
        <v>51</v>
      </c>
      <c r="C215" t="s">
        <v>153</v>
      </c>
      <c r="D215" t="s">
        <v>154</v>
      </c>
      <c r="E215">
        <v>73</v>
      </c>
      <c r="F215" t="s">
        <v>155</v>
      </c>
      <c r="G215" t="s">
        <v>7</v>
      </c>
      <c r="H215" t="s">
        <v>30</v>
      </c>
      <c r="I215">
        <v>-5</v>
      </c>
      <c r="J215" t="s">
        <v>286</v>
      </c>
      <c r="L215">
        <f>COUNTIFS(Tabelle1[Attached Signal],"&lt;&gt;"&amp;"",Tabelle1[Alternate Function],Tabelle1[[#This Row],[Alternate Function]])</f>
        <v>0</v>
      </c>
      <c r="M215">
        <f>COUNTIFS(Tabelle1[Attached Signal],"&lt;&gt;"&amp;"",Tabelle1[Pin Name],Tabelle1[[#This Row],[Pin Name]])</f>
        <v>1</v>
      </c>
      <c r="N215" t="s">
        <v>517</v>
      </c>
      <c r="O215" s="12"/>
    </row>
    <row r="216" spans="1:15" ht="15" hidden="1" customHeight="1" x14ac:dyDescent="0.25">
      <c r="A216">
        <v>33</v>
      </c>
      <c r="B216">
        <v>51</v>
      </c>
      <c r="C216" t="s">
        <v>153</v>
      </c>
      <c r="D216" t="s">
        <v>154</v>
      </c>
      <c r="E216">
        <v>73</v>
      </c>
      <c r="F216" t="s">
        <v>155</v>
      </c>
      <c r="G216" t="s">
        <v>7</v>
      </c>
      <c r="H216" t="s">
        <v>30</v>
      </c>
      <c r="I216">
        <v>-5</v>
      </c>
      <c r="J216" t="s">
        <v>156</v>
      </c>
      <c r="L216">
        <f>COUNTIFS(Tabelle1[Attached Signal],"&lt;&gt;"&amp;"",Tabelle1[Alternate Function],Tabelle1[[#This Row],[Alternate Function]])</f>
        <v>0</v>
      </c>
      <c r="M216">
        <f>COUNTIFS(Tabelle1[Attached Signal],"&lt;&gt;"&amp;"",Tabelle1[Pin Name],Tabelle1[[#This Row],[Pin Name]])</f>
        <v>1</v>
      </c>
      <c r="N216" t="s">
        <v>517</v>
      </c>
      <c r="O216" s="12"/>
    </row>
    <row r="217" spans="1:15" ht="15" hidden="1" customHeight="1" x14ac:dyDescent="0.25">
      <c r="A217">
        <v>34</v>
      </c>
      <c r="B217">
        <v>52</v>
      </c>
      <c r="C217" t="s">
        <v>157</v>
      </c>
      <c r="D217" t="s">
        <v>70</v>
      </c>
      <c r="E217">
        <v>74</v>
      </c>
      <c r="F217" t="s">
        <v>158</v>
      </c>
      <c r="G217" t="s">
        <v>7</v>
      </c>
      <c r="H217" t="s">
        <v>30</v>
      </c>
      <c r="I217" t="s">
        <v>6</v>
      </c>
      <c r="J217" t="s">
        <v>439</v>
      </c>
      <c r="K217" t="s">
        <v>565</v>
      </c>
      <c r="L217">
        <f>COUNTIFS(Tabelle1[Attached Signal],"&lt;&gt;"&amp;"",Tabelle1[Alternate Function],Tabelle1[[#This Row],[Alternate Function]])</f>
        <v>1</v>
      </c>
      <c r="M217">
        <f>COUNTIFS(Tabelle1[Attached Signal],"&lt;&gt;"&amp;"",Tabelle1[Pin Name],Tabelle1[[#This Row],[Pin Name]])</f>
        <v>1</v>
      </c>
      <c r="N217" t="s">
        <v>518</v>
      </c>
      <c r="O217" s="12"/>
    </row>
    <row r="218" spans="1:15" ht="15" hidden="1" customHeight="1" x14ac:dyDescent="0.25">
      <c r="A218">
        <v>34</v>
      </c>
      <c r="B218">
        <v>52</v>
      </c>
      <c r="C218" t="s">
        <v>157</v>
      </c>
      <c r="D218" t="s">
        <v>70</v>
      </c>
      <c r="E218">
        <v>74</v>
      </c>
      <c r="F218" t="s">
        <v>158</v>
      </c>
      <c r="G218" t="s">
        <v>7</v>
      </c>
      <c r="H218" t="s">
        <v>30</v>
      </c>
      <c r="I218" t="s">
        <v>6</v>
      </c>
      <c r="J218" t="s">
        <v>326</v>
      </c>
      <c r="L218">
        <f>COUNTIFS(Tabelle1[Attached Signal],"&lt;&gt;"&amp;"",Tabelle1[Alternate Function],Tabelle1[[#This Row],[Alternate Function]])</f>
        <v>0</v>
      </c>
      <c r="M218">
        <f>COUNTIFS(Tabelle1[Attached Signal],"&lt;&gt;"&amp;"",Tabelle1[Pin Name],Tabelle1[[#This Row],[Pin Name]])</f>
        <v>1</v>
      </c>
      <c r="N218" t="s">
        <v>518</v>
      </c>
      <c r="O218" s="12"/>
    </row>
    <row r="219" spans="1:15" ht="15" hidden="1" customHeight="1" x14ac:dyDescent="0.25">
      <c r="A219">
        <v>34</v>
      </c>
      <c r="B219">
        <v>52</v>
      </c>
      <c r="C219" t="s">
        <v>157</v>
      </c>
      <c r="D219" t="s">
        <v>70</v>
      </c>
      <c r="E219">
        <v>74</v>
      </c>
      <c r="F219" t="s">
        <v>158</v>
      </c>
      <c r="G219" t="s">
        <v>7</v>
      </c>
      <c r="H219" t="s">
        <v>30</v>
      </c>
      <c r="I219" t="s">
        <v>6</v>
      </c>
      <c r="J219" t="s">
        <v>54</v>
      </c>
      <c r="L219">
        <f>COUNTIFS(Tabelle1[Attached Signal],"&lt;&gt;"&amp;"",Tabelle1[Alternate Function],Tabelle1[[#This Row],[Alternate Function]])</f>
        <v>0</v>
      </c>
      <c r="M219">
        <f>COUNTIFS(Tabelle1[Attached Signal],"&lt;&gt;"&amp;"",Tabelle1[Pin Name],Tabelle1[[#This Row],[Pin Name]])</f>
        <v>1</v>
      </c>
      <c r="N219" t="s">
        <v>518</v>
      </c>
      <c r="O219" s="12"/>
    </row>
    <row r="220" spans="1:15" ht="15" hidden="1" customHeight="1" x14ac:dyDescent="0.25">
      <c r="A220">
        <v>34</v>
      </c>
      <c r="B220">
        <v>52</v>
      </c>
      <c r="C220" t="s">
        <v>157</v>
      </c>
      <c r="D220" t="s">
        <v>70</v>
      </c>
      <c r="E220">
        <v>74</v>
      </c>
      <c r="F220" t="s">
        <v>158</v>
      </c>
      <c r="G220" t="s">
        <v>7</v>
      </c>
      <c r="H220" t="s">
        <v>30</v>
      </c>
      <c r="I220" t="s">
        <v>6</v>
      </c>
      <c r="J220" t="s">
        <v>21</v>
      </c>
      <c r="L220">
        <f>COUNTIFS(Tabelle1[Attached Signal],"&lt;&gt;"&amp;"",Tabelle1[Alternate Function],Tabelle1[[#This Row],[Alternate Function]])</f>
        <v>0</v>
      </c>
      <c r="M220">
        <f>COUNTIFS(Tabelle1[Attached Signal],"&lt;&gt;"&amp;"",Tabelle1[Pin Name],Tabelle1[[#This Row],[Pin Name]])</f>
        <v>1</v>
      </c>
      <c r="N220" t="s">
        <v>518</v>
      </c>
      <c r="O220" s="12"/>
    </row>
    <row r="221" spans="1:15" ht="15" hidden="1" customHeight="1" x14ac:dyDescent="0.25">
      <c r="A221">
        <v>34</v>
      </c>
      <c r="B221">
        <v>52</v>
      </c>
      <c r="C221" t="s">
        <v>157</v>
      </c>
      <c r="D221" t="s">
        <v>70</v>
      </c>
      <c r="E221">
        <v>74</v>
      </c>
      <c r="F221" t="s">
        <v>158</v>
      </c>
      <c r="G221" t="s">
        <v>7</v>
      </c>
      <c r="H221" t="s">
        <v>30</v>
      </c>
      <c r="I221" t="s">
        <v>6</v>
      </c>
      <c r="J221" t="s">
        <v>327</v>
      </c>
      <c r="L221">
        <f>COUNTIFS(Tabelle1[Attached Signal],"&lt;&gt;"&amp;"",Tabelle1[Alternate Function],Tabelle1[[#This Row],[Alternate Function]])</f>
        <v>0</v>
      </c>
      <c r="M221">
        <f>COUNTIFS(Tabelle1[Attached Signal],"&lt;&gt;"&amp;"",Tabelle1[Pin Name],Tabelle1[[#This Row],[Pin Name]])</f>
        <v>1</v>
      </c>
      <c r="N221" t="s">
        <v>518</v>
      </c>
      <c r="O221" s="12"/>
    </row>
    <row r="222" spans="1:15" ht="15" hidden="1" customHeight="1" x14ac:dyDescent="0.25">
      <c r="A222">
        <v>34</v>
      </c>
      <c r="B222">
        <v>52</v>
      </c>
      <c r="C222" t="s">
        <v>157</v>
      </c>
      <c r="D222" t="s">
        <v>70</v>
      </c>
      <c r="E222">
        <v>74</v>
      </c>
      <c r="F222" t="s">
        <v>158</v>
      </c>
      <c r="G222" t="s">
        <v>7</v>
      </c>
      <c r="H222" t="s">
        <v>30</v>
      </c>
      <c r="I222" t="s">
        <v>6</v>
      </c>
      <c r="J222" t="s">
        <v>26</v>
      </c>
      <c r="L222">
        <f>COUNTIFS(Tabelle1[Attached Signal],"&lt;&gt;"&amp;"",Tabelle1[Alternate Function],Tabelle1[[#This Row],[Alternate Function]])</f>
        <v>0</v>
      </c>
      <c r="M222">
        <f>COUNTIFS(Tabelle1[Attached Signal],"&lt;&gt;"&amp;"",Tabelle1[Pin Name],Tabelle1[[#This Row],[Pin Name]])</f>
        <v>1</v>
      </c>
      <c r="N222" t="s">
        <v>518</v>
      </c>
      <c r="O222" s="12"/>
    </row>
    <row r="223" spans="1:15" ht="15" hidden="1" customHeight="1" x14ac:dyDescent="0.25">
      <c r="A223">
        <v>34</v>
      </c>
      <c r="B223">
        <v>52</v>
      </c>
      <c r="C223" t="s">
        <v>157</v>
      </c>
      <c r="D223" t="s">
        <v>70</v>
      </c>
      <c r="E223">
        <v>74</v>
      </c>
      <c r="F223" t="s">
        <v>158</v>
      </c>
      <c r="G223" t="s">
        <v>7</v>
      </c>
      <c r="H223" t="s">
        <v>30</v>
      </c>
      <c r="I223" t="s">
        <v>6</v>
      </c>
      <c r="J223" t="s">
        <v>238</v>
      </c>
      <c r="L223">
        <f>COUNTIFS(Tabelle1[Attached Signal],"&lt;&gt;"&amp;"",Tabelle1[Alternate Function],Tabelle1[[#This Row],[Alternate Function]])</f>
        <v>0</v>
      </c>
      <c r="M223">
        <f>COUNTIFS(Tabelle1[Attached Signal],"&lt;&gt;"&amp;"",Tabelle1[Pin Name],Tabelle1[[#This Row],[Pin Name]])</f>
        <v>1</v>
      </c>
      <c r="N223" t="s">
        <v>518</v>
      </c>
      <c r="O223" s="12"/>
    </row>
    <row r="224" spans="1:15" ht="15" hidden="1" customHeight="1" x14ac:dyDescent="0.25">
      <c r="A224">
        <v>34</v>
      </c>
      <c r="B224">
        <v>52</v>
      </c>
      <c r="C224" t="s">
        <v>157</v>
      </c>
      <c r="D224" t="s">
        <v>70</v>
      </c>
      <c r="E224">
        <v>74</v>
      </c>
      <c r="F224" t="s">
        <v>158</v>
      </c>
      <c r="G224" t="s">
        <v>7</v>
      </c>
      <c r="H224" t="s">
        <v>30</v>
      </c>
      <c r="I224" t="s">
        <v>6</v>
      </c>
      <c r="J224" t="s">
        <v>328</v>
      </c>
      <c r="L224">
        <f>COUNTIFS(Tabelle1[Attached Signal],"&lt;&gt;"&amp;"",Tabelle1[Alternate Function],Tabelle1[[#This Row],[Alternate Function]])</f>
        <v>0</v>
      </c>
      <c r="M224">
        <f>COUNTIFS(Tabelle1[Attached Signal],"&lt;&gt;"&amp;"",Tabelle1[Pin Name],Tabelle1[[#This Row],[Pin Name]])</f>
        <v>1</v>
      </c>
      <c r="N224" t="s">
        <v>518</v>
      </c>
    </row>
    <row r="225" spans="1:14" ht="15" hidden="1" customHeight="1" x14ac:dyDescent="0.25">
      <c r="A225">
        <v>34</v>
      </c>
      <c r="B225">
        <v>52</v>
      </c>
      <c r="C225" t="s">
        <v>157</v>
      </c>
      <c r="D225" t="s">
        <v>70</v>
      </c>
      <c r="E225">
        <v>74</v>
      </c>
      <c r="F225" t="s">
        <v>158</v>
      </c>
      <c r="G225" t="s">
        <v>7</v>
      </c>
      <c r="H225" t="s">
        <v>30</v>
      </c>
      <c r="I225" t="s">
        <v>6</v>
      </c>
      <c r="J225" t="s">
        <v>95</v>
      </c>
      <c r="L225">
        <f>COUNTIFS(Tabelle1[Attached Signal],"&lt;&gt;"&amp;"",Tabelle1[Alternate Function],Tabelle1[[#This Row],[Alternate Function]])</f>
        <v>0</v>
      </c>
      <c r="M225">
        <f>COUNTIFS(Tabelle1[Attached Signal],"&lt;&gt;"&amp;"",Tabelle1[Pin Name],Tabelle1[[#This Row],[Pin Name]])</f>
        <v>1</v>
      </c>
      <c r="N225" t="s">
        <v>518</v>
      </c>
    </row>
    <row r="226" spans="1:14" ht="15" hidden="1" customHeight="1" x14ac:dyDescent="0.25">
      <c r="A226">
        <v>34</v>
      </c>
      <c r="B226">
        <v>52</v>
      </c>
      <c r="C226" t="s">
        <v>157</v>
      </c>
      <c r="D226" t="s">
        <v>70</v>
      </c>
      <c r="E226">
        <v>74</v>
      </c>
      <c r="F226" t="s">
        <v>158</v>
      </c>
      <c r="G226" t="s">
        <v>7</v>
      </c>
      <c r="H226" t="s">
        <v>30</v>
      </c>
      <c r="I226" t="s">
        <v>6</v>
      </c>
      <c r="J226" t="s">
        <v>111</v>
      </c>
      <c r="L226">
        <f>COUNTIFS(Tabelle1[Attached Signal],"&lt;&gt;"&amp;"",Tabelle1[Alternate Function],Tabelle1[[#This Row],[Alternate Function]])</f>
        <v>0</v>
      </c>
      <c r="M226">
        <f>COUNTIFS(Tabelle1[Attached Signal],"&lt;&gt;"&amp;"",Tabelle1[Pin Name],Tabelle1[[#This Row],[Pin Name]])</f>
        <v>1</v>
      </c>
      <c r="N226" t="s">
        <v>518</v>
      </c>
    </row>
    <row r="227" spans="1:14" ht="15" hidden="1" customHeight="1" x14ac:dyDescent="0.25">
      <c r="A227">
        <v>35</v>
      </c>
      <c r="B227">
        <v>53</v>
      </c>
      <c r="C227" t="s">
        <v>159</v>
      </c>
      <c r="D227" t="s">
        <v>65</v>
      </c>
      <c r="E227">
        <v>75</v>
      </c>
      <c r="F227" t="s">
        <v>160</v>
      </c>
      <c r="G227" t="s">
        <v>7</v>
      </c>
      <c r="H227" t="s">
        <v>30</v>
      </c>
      <c r="I227" t="s">
        <v>6</v>
      </c>
      <c r="J227" t="s">
        <v>440</v>
      </c>
      <c r="L227">
        <f>COUNTIFS(Tabelle1[Attached Signal],"&lt;&gt;"&amp;"",Tabelle1[Alternate Function],Tabelle1[[#This Row],[Alternate Function]])</f>
        <v>0</v>
      </c>
      <c r="M227">
        <f>COUNTIFS(Tabelle1[Attached Signal],"&lt;&gt;"&amp;"",Tabelle1[Pin Name],Tabelle1[[#This Row],[Pin Name]])</f>
        <v>1</v>
      </c>
      <c r="N227" t="s">
        <v>519</v>
      </c>
    </row>
    <row r="228" spans="1:14" ht="15" hidden="1" customHeight="1" x14ac:dyDescent="0.25">
      <c r="A228">
        <v>35</v>
      </c>
      <c r="B228">
        <v>53</v>
      </c>
      <c r="C228" t="s">
        <v>159</v>
      </c>
      <c r="D228" t="s">
        <v>65</v>
      </c>
      <c r="E228">
        <v>75</v>
      </c>
      <c r="F228" t="s">
        <v>160</v>
      </c>
      <c r="G228" t="s">
        <v>7</v>
      </c>
      <c r="H228" t="s">
        <v>30</v>
      </c>
      <c r="I228" t="s">
        <v>6</v>
      </c>
      <c r="J228" t="s">
        <v>271</v>
      </c>
      <c r="L228">
        <f>COUNTIFS(Tabelle1[Attached Signal],"&lt;&gt;"&amp;"",Tabelle1[Alternate Function],Tabelle1[[#This Row],[Alternate Function]])</f>
        <v>0</v>
      </c>
      <c r="M228">
        <f>COUNTIFS(Tabelle1[Attached Signal],"&lt;&gt;"&amp;"",Tabelle1[Pin Name],Tabelle1[[#This Row],[Pin Name]])</f>
        <v>1</v>
      </c>
      <c r="N228" t="s">
        <v>519</v>
      </c>
    </row>
    <row r="229" spans="1:14" ht="15" hidden="1" customHeight="1" x14ac:dyDescent="0.25">
      <c r="A229">
        <v>35</v>
      </c>
      <c r="B229">
        <v>53</v>
      </c>
      <c r="C229" t="s">
        <v>159</v>
      </c>
      <c r="D229" t="s">
        <v>65</v>
      </c>
      <c r="E229">
        <v>75</v>
      </c>
      <c r="F229" t="s">
        <v>160</v>
      </c>
      <c r="G229" t="s">
        <v>7</v>
      </c>
      <c r="H229" t="s">
        <v>30</v>
      </c>
      <c r="I229" t="s">
        <v>6</v>
      </c>
      <c r="J229" t="s">
        <v>329</v>
      </c>
      <c r="L229">
        <f>COUNTIFS(Tabelle1[Attached Signal],"&lt;&gt;"&amp;"",Tabelle1[Alternate Function],Tabelle1[[#This Row],[Alternate Function]])</f>
        <v>0</v>
      </c>
      <c r="M229">
        <f>COUNTIFS(Tabelle1[Attached Signal],"&lt;&gt;"&amp;"",Tabelle1[Pin Name],Tabelle1[[#This Row],[Pin Name]])</f>
        <v>1</v>
      </c>
      <c r="N229" t="s">
        <v>519</v>
      </c>
    </row>
    <row r="230" spans="1:14" ht="15" hidden="1" customHeight="1" x14ac:dyDescent="0.25">
      <c r="A230">
        <v>35</v>
      </c>
      <c r="B230">
        <v>53</v>
      </c>
      <c r="C230" t="s">
        <v>159</v>
      </c>
      <c r="D230" t="s">
        <v>65</v>
      </c>
      <c r="E230">
        <v>75</v>
      </c>
      <c r="F230" t="s">
        <v>160</v>
      </c>
      <c r="G230" t="s">
        <v>7</v>
      </c>
      <c r="H230" t="s">
        <v>30</v>
      </c>
      <c r="I230" t="s">
        <v>6</v>
      </c>
      <c r="J230" t="s">
        <v>330</v>
      </c>
      <c r="L230">
        <f>COUNTIFS(Tabelle1[Attached Signal],"&lt;&gt;"&amp;"",Tabelle1[Alternate Function],Tabelle1[[#This Row],[Alternate Function]])</f>
        <v>0</v>
      </c>
      <c r="M230">
        <f>COUNTIFS(Tabelle1[Attached Signal],"&lt;&gt;"&amp;"",Tabelle1[Pin Name],Tabelle1[[#This Row],[Pin Name]])</f>
        <v>1</v>
      </c>
      <c r="N230" t="s">
        <v>519</v>
      </c>
    </row>
    <row r="231" spans="1:14" ht="15" hidden="1" customHeight="1" x14ac:dyDescent="0.25">
      <c r="A231">
        <v>35</v>
      </c>
      <c r="B231">
        <v>53</v>
      </c>
      <c r="C231" t="s">
        <v>159</v>
      </c>
      <c r="D231" t="s">
        <v>65</v>
      </c>
      <c r="E231">
        <v>75</v>
      </c>
      <c r="F231" t="s">
        <v>160</v>
      </c>
      <c r="G231" t="s">
        <v>7</v>
      </c>
      <c r="H231" t="s">
        <v>30</v>
      </c>
      <c r="I231" t="s">
        <v>6</v>
      </c>
      <c r="J231" t="s">
        <v>310</v>
      </c>
      <c r="L231">
        <f>COUNTIFS(Tabelle1[Attached Signal],"&lt;&gt;"&amp;"",Tabelle1[Alternate Function],Tabelle1[[#This Row],[Alternate Function]])</f>
        <v>0</v>
      </c>
      <c r="M231">
        <f>COUNTIFS(Tabelle1[Attached Signal],"&lt;&gt;"&amp;"",Tabelle1[Pin Name],Tabelle1[[#This Row],[Pin Name]])</f>
        <v>1</v>
      </c>
      <c r="N231" t="s">
        <v>519</v>
      </c>
    </row>
    <row r="232" spans="1:14" ht="15" hidden="1" customHeight="1" x14ac:dyDescent="0.25">
      <c r="A232">
        <v>35</v>
      </c>
      <c r="B232">
        <v>53</v>
      </c>
      <c r="C232" t="s">
        <v>159</v>
      </c>
      <c r="D232" t="s">
        <v>65</v>
      </c>
      <c r="E232">
        <v>75</v>
      </c>
      <c r="F232" t="s">
        <v>160</v>
      </c>
      <c r="G232" t="s">
        <v>7</v>
      </c>
      <c r="H232" t="s">
        <v>30</v>
      </c>
      <c r="I232" t="s">
        <v>6</v>
      </c>
      <c r="J232" t="s">
        <v>331</v>
      </c>
      <c r="L232">
        <f>COUNTIFS(Tabelle1[Attached Signal],"&lt;&gt;"&amp;"",Tabelle1[Alternate Function],Tabelle1[[#This Row],[Alternate Function]])</f>
        <v>0</v>
      </c>
      <c r="M232">
        <f>COUNTIFS(Tabelle1[Attached Signal],"&lt;&gt;"&amp;"",Tabelle1[Pin Name],Tabelle1[[#This Row],[Pin Name]])</f>
        <v>1</v>
      </c>
      <c r="N232" t="s">
        <v>519</v>
      </c>
    </row>
    <row r="233" spans="1:14" ht="15" hidden="1" customHeight="1" x14ac:dyDescent="0.25">
      <c r="A233">
        <v>35</v>
      </c>
      <c r="B233">
        <v>53</v>
      </c>
      <c r="C233" t="s">
        <v>159</v>
      </c>
      <c r="D233" t="s">
        <v>65</v>
      </c>
      <c r="E233">
        <v>75</v>
      </c>
      <c r="F233" t="s">
        <v>160</v>
      </c>
      <c r="G233" t="s">
        <v>7</v>
      </c>
      <c r="H233" t="s">
        <v>30</v>
      </c>
      <c r="I233" t="s">
        <v>6</v>
      </c>
      <c r="J233" t="s">
        <v>26</v>
      </c>
      <c r="L233">
        <f>COUNTIFS(Tabelle1[Attached Signal],"&lt;&gt;"&amp;"",Tabelle1[Alternate Function],Tabelle1[[#This Row],[Alternate Function]])</f>
        <v>0</v>
      </c>
      <c r="M233">
        <f>COUNTIFS(Tabelle1[Attached Signal],"&lt;&gt;"&amp;"",Tabelle1[Pin Name],Tabelle1[[#This Row],[Pin Name]])</f>
        <v>1</v>
      </c>
      <c r="N233" t="s">
        <v>519</v>
      </c>
    </row>
    <row r="234" spans="1:14" ht="15" hidden="1" customHeight="1" x14ac:dyDescent="0.25">
      <c r="A234">
        <v>35</v>
      </c>
      <c r="B234">
        <v>53</v>
      </c>
      <c r="C234" t="s">
        <v>159</v>
      </c>
      <c r="D234" t="s">
        <v>65</v>
      </c>
      <c r="E234">
        <v>75</v>
      </c>
      <c r="F234" t="s">
        <v>160</v>
      </c>
      <c r="G234" t="s">
        <v>7</v>
      </c>
      <c r="H234" t="s">
        <v>30</v>
      </c>
      <c r="I234" t="s">
        <v>6</v>
      </c>
      <c r="J234" t="s">
        <v>237</v>
      </c>
      <c r="K234" t="s">
        <v>412</v>
      </c>
      <c r="L234">
        <f>COUNTIFS(Tabelle1[Attached Signal],"&lt;&gt;"&amp;"",Tabelle1[Alternate Function],Tabelle1[[#This Row],[Alternate Function]])</f>
        <v>1</v>
      </c>
      <c r="M234">
        <f>COUNTIFS(Tabelle1[Attached Signal],"&lt;&gt;"&amp;"",Tabelle1[Pin Name],Tabelle1[[#This Row],[Pin Name]])</f>
        <v>1</v>
      </c>
      <c r="N234" t="s">
        <v>519</v>
      </c>
    </row>
    <row r="235" spans="1:14" ht="15" hidden="1" customHeight="1" x14ac:dyDescent="0.25">
      <c r="A235">
        <v>35</v>
      </c>
      <c r="B235">
        <v>53</v>
      </c>
      <c r="C235" t="s">
        <v>159</v>
      </c>
      <c r="D235" t="s">
        <v>65</v>
      </c>
      <c r="E235">
        <v>75</v>
      </c>
      <c r="F235" t="s">
        <v>160</v>
      </c>
      <c r="G235" t="s">
        <v>7</v>
      </c>
      <c r="H235" t="s">
        <v>30</v>
      </c>
      <c r="I235" t="s">
        <v>6</v>
      </c>
      <c r="J235" t="s">
        <v>332</v>
      </c>
      <c r="L235">
        <f>COUNTIFS(Tabelle1[Attached Signal],"&lt;&gt;"&amp;"",Tabelle1[Alternate Function],Tabelle1[[#This Row],[Alternate Function]])</f>
        <v>0</v>
      </c>
      <c r="M235">
        <f>COUNTIFS(Tabelle1[Attached Signal],"&lt;&gt;"&amp;"",Tabelle1[Pin Name],Tabelle1[[#This Row],[Pin Name]])</f>
        <v>1</v>
      </c>
      <c r="N235" t="s">
        <v>519</v>
      </c>
    </row>
    <row r="236" spans="1:14" ht="15" hidden="1" customHeight="1" x14ac:dyDescent="0.25">
      <c r="A236">
        <v>35</v>
      </c>
      <c r="B236">
        <v>53</v>
      </c>
      <c r="C236" t="s">
        <v>159</v>
      </c>
      <c r="D236" t="s">
        <v>65</v>
      </c>
      <c r="E236">
        <v>75</v>
      </c>
      <c r="F236" t="s">
        <v>160</v>
      </c>
      <c r="G236" t="s">
        <v>7</v>
      </c>
      <c r="H236" t="s">
        <v>30</v>
      </c>
      <c r="I236" t="s">
        <v>6</v>
      </c>
      <c r="J236" t="s">
        <v>123</v>
      </c>
      <c r="L236">
        <f>COUNTIFS(Tabelle1[Attached Signal],"&lt;&gt;"&amp;"",Tabelle1[Alternate Function],Tabelle1[[#This Row],[Alternate Function]])</f>
        <v>0</v>
      </c>
      <c r="M236">
        <f>COUNTIFS(Tabelle1[Attached Signal],"&lt;&gt;"&amp;"",Tabelle1[Pin Name],Tabelle1[[#This Row],[Pin Name]])</f>
        <v>1</v>
      </c>
      <c r="N236" t="s">
        <v>519</v>
      </c>
    </row>
    <row r="237" spans="1:14" ht="15" hidden="1" customHeight="1" x14ac:dyDescent="0.25">
      <c r="A237">
        <v>36</v>
      </c>
      <c r="B237">
        <v>54</v>
      </c>
      <c r="C237" t="s">
        <v>105</v>
      </c>
      <c r="D237" t="s">
        <v>161</v>
      </c>
      <c r="E237">
        <v>76</v>
      </c>
      <c r="F237" t="s">
        <v>162</v>
      </c>
      <c r="G237" t="s">
        <v>7</v>
      </c>
      <c r="H237" t="s">
        <v>30</v>
      </c>
      <c r="I237" t="s">
        <v>6</v>
      </c>
      <c r="J237" t="s">
        <v>441</v>
      </c>
      <c r="L237">
        <f>COUNTIFS(Tabelle1[Attached Signal],"&lt;&gt;"&amp;"",Tabelle1[Alternate Function],Tabelle1[[#This Row],[Alternate Function]])</f>
        <v>0</v>
      </c>
      <c r="M237">
        <f>COUNTIFS(Tabelle1[Attached Signal],"&lt;&gt;"&amp;"",Tabelle1[Pin Name],Tabelle1[[#This Row],[Pin Name]])</f>
        <v>1</v>
      </c>
      <c r="N237" t="s">
        <v>520</v>
      </c>
    </row>
    <row r="238" spans="1:14" ht="15" hidden="1" customHeight="1" x14ac:dyDescent="0.25">
      <c r="A238">
        <v>36</v>
      </c>
      <c r="B238">
        <v>54</v>
      </c>
      <c r="C238" t="s">
        <v>105</v>
      </c>
      <c r="D238" t="s">
        <v>161</v>
      </c>
      <c r="E238">
        <v>76</v>
      </c>
      <c r="F238" t="s">
        <v>162</v>
      </c>
      <c r="G238" t="s">
        <v>7</v>
      </c>
      <c r="H238" t="s">
        <v>30</v>
      </c>
      <c r="I238" t="s">
        <v>6</v>
      </c>
      <c r="J238" t="s">
        <v>259</v>
      </c>
      <c r="L238">
        <f>COUNTIFS(Tabelle1[Attached Signal],"&lt;&gt;"&amp;"",Tabelle1[Alternate Function],Tabelle1[[#This Row],[Alternate Function]])</f>
        <v>0</v>
      </c>
      <c r="M238">
        <f>COUNTIFS(Tabelle1[Attached Signal],"&lt;&gt;"&amp;"",Tabelle1[Pin Name],Tabelle1[[#This Row],[Pin Name]])</f>
        <v>1</v>
      </c>
      <c r="N238" t="s">
        <v>520</v>
      </c>
    </row>
    <row r="239" spans="1:14" ht="15" hidden="1" customHeight="1" x14ac:dyDescent="0.25">
      <c r="A239">
        <v>36</v>
      </c>
      <c r="B239">
        <v>54</v>
      </c>
      <c r="C239" t="s">
        <v>105</v>
      </c>
      <c r="D239" t="s">
        <v>161</v>
      </c>
      <c r="E239">
        <v>76</v>
      </c>
      <c r="F239" t="s">
        <v>162</v>
      </c>
      <c r="G239" t="s">
        <v>7</v>
      </c>
      <c r="H239" t="s">
        <v>30</v>
      </c>
      <c r="I239" t="s">
        <v>6</v>
      </c>
      <c r="J239" t="s">
        <v>277</v>
      </c>
      <c r="L239">
        <f>COUNTIFS(Tabelle1[Attached Signal],"&lt;&gt;"&amp;"",Tabelle1[Alternate Function],Tabelle1[[#This Row],[Alternate Function]])</f>
        <v>0</v>
      </c>
      <c r="M239">
        <f>COUNTIFS(Tabelle1[Attached Signal],"&lt;&gt;"&amp;"",Tabelle1[Pin Name],Tabelle1[[#This Row],[Pin Name]])</f>
        <v>1</v>
      </c>
      <c r="N239" t="s">
        <v>520</v>
      </c>
    </row>
    <row r="240" spans="1:14" ht="15" hidden="1" customHeight="1" x14ac:dyDescent="0.25">
      <c r="A240">
        <v>36</v>
      </c>
      <c r="B240">
        <v>54</v>
      </c>
      <c r="C240" t="s">
        <v>105</v>
      </c>
      <c r="D240" t="s">
        <v>161</v>
      </c>
      <c r="E240">
        <v>76</v>
      </c>
      <c r="F240" t="s">
        <v>162</v>
      </c>
      <c r="G240" t="s">
        <v>7</v>
      </c>
      <c r="H240" t="s">
        <v>30</v>
      </c>
      <c r="I240" t="s">
        <v>6</v>
      </c>
      <c r="J240" t="s">
        <v>263</v>
      </c>
      <c r="L240">
        <f>COUNTIFS(Tabelle1[Attached Signal],"&lt;&gt;"&amp;"",Tabelle1[Alternate Function],Tabelle1[[#This Row],[Alternate Function]])</f>
        <v>0</v>
      </c>
      <c r="M240">
        <f>COUNTIFS(Tabelle1[Attached Signal],"&lt;&gt;"&amp;"",Tabelle1[Pin Name],Tabelle1[[#This Row],[Pin Name]])</f>
        <v>1</v>
      </c>
      <c r="N240" t="s">
        <v>520</v>
      </c>
    </row>
    <row r="241" spans="1:14" ht="15" hidden="1" customHeight="1" x14ac:dyDescent="0.25">
      <c r="A241">
        <v>36</v>
      </c>
      <c r="B241">
        <v>54</v>
      </c>
      <c r="C241" t="s">
        <v>105</v>
      </c>
      <c r="D241" t="s">
        <v>161</v>
      </c>
      <c r="E241">
        <v>76</v>
      </c>
      <c r="F241" t="s">
        <v>162</v>
      </c>
      <c r="G241" t="s">
        <v>7</v>
      </c>
      <c r="H241" t="s">
        <v>30</v>
      </c>
      <c r="I241" t="s">
        <v>6</v>
      </c>
      <c r="J241" t="s">
        <v>48</v>
      </c>
      <c r="L241">
        <f>COUNTIFS(Tabelle1[Attached Signal],"&lt;&gt;"&amp;"",Tabelle1[Alternate Function],Tabelle1[[#This Row],[Alternate Function]])</f>
        <v>0</v>
      </c>
      <c r="M241">
        <f>COUNTIFS(Tabelle1[Attached Signal],"&lt;&gt;"&amp;"",Tabelle1[Pin Name],Tabelle1[[#This Row],[Pin Name]])</f>
        <v>1</v>
      </c>
      <c r="N241" t="s">
        <v>520</v>
      </c>
    </row>
    <row r="242" spans="1:14" ht="15" hidden="1" customHeight="1" x14ac:dyDescent="0.25">
      <c r="A242">
        <v>36</v>
      </c>
      <c r="B242">
        <v>54</v>
      </c>
      <c r="C242" t="s">
        <v>105</v>
      </c>
      <c r="D242" t="s">
        <v>161</v>
      </c>
      <c r="E242">
        <v>76</v>
      </c>
      <c r="F242" t="s">
        <v>162</v>
      </c>
      <c r="G242" t="s">
        <v>7</v>
      </c>
      <c r="H242" t="s">
        <v>30</v>
      </c>
      <c r="I242" t="s">
        <v>6</v>
      </c>
      <c r="J242" t="s">
        <v>333</v>
      </c>
      <c r="L242">
        <f>COUNTIFS(Tabelle1[Attached Signal],"&lt;&gt;"&amp;"",Tabelle1[Alternate Function],Tabelle1[[#This Row],[Alternate Function]])</f>
        <v>0</v>
      </c>
      <c r="M242">
        <f>COUNTIFS(Tabelle1[Attached Signal],"&lt;&gt;"&amp;"",Tabelle1[Pin Name],Tabelle1[[#This Row],[Pin Name]])</f>
        <v>1</v>
      </c>
      <c r="N242" t="s">
        <v>520</v>
      </c>
    </row>
    <row r="243" spans="1:14" ht="15" hidden="1" customHeight="1" x14ac:dyDescent="0.25">
      <c r="A243">
        <v>36</v>
      </c>
      <c r="B243">
        <v>54</v>
      </c>
      <c r="C243" t="s">
        <v>105</v>
      </c>
      <c r="D243" t="s">
        <v>161</v>
      </c>
      <c r="E243">
        <v>76</v>
      </c>
      <c r="F243" t="s">
        <v>162</v>
      </c>
      <c r="G243" t="s">
        <v>7</v>
      </c>
      <c r="H243" t="s">
        <v>30</v>
      </c>
      <c r="I243" t="s">
        <v>6</v>
      </c>
      <c r="J243" t="s">
        <v>26</v>
      </c>
      <c r="L243">
        <f>COUNTIFS(Tabelle1[Attached Signal],"&lt;&gt;"&amp;"",Tabelle1[Alternate Function],Tabelle1[[#This Row],[Alternate Function]])</f>
        <v>0</v>
      </c>
      <c r="M243">
        <f>COUNTIFS(Tabelle1[Attached Signal],"&lt;&gt;"&amp;"",Tabelle1[Pin Name],Tabelle1[[#This Row],[Pin Name]])</f>
        <v>1</v>
      </c>
      <c r="N243" t="s">
        <v>520</v>
      </c>
    </row>
    <row r="244" spans="1:14" ht="15" hidden="1" customHeight="1" x14ac:dyDescent="0.25">
      <c r="A244">
        <v>36</v>
      </c>
      <c r="B244">
        <v>54</v>
      </c>
      <c r="C244" t="s">
        <v>105</v>
      </c>
      <c r="D244" t="s">
        <v>161</v>
      </c>
      <c r="E244">
        <v>76</v>
      </c>
      <c r="F244" t="s">
        <v>162</v>
      </c>
      <c r="G244" t="s">
        <v>7</v>
      </c>
      <c r="H244" t="s">
        <v>30</v>
      </c>
      <c r="I244" t="s">
        <v>6</v>
      </c>
      <c r="J244" t="s">
        <v>236</v>
      </c>
      <c r="K244" t="s">
        <v>562</v>
      </c>
      <c r="L244">
        <f>COUNTIFS(Tabelle1[Attached Signal],"&lt;&gt;"&amp;"",Tabelle1[Alternate Function],Tabelle1[[#This Row],[Alternate Function]])</f>
        <v>1</v>
      </c>
      <c r="M244">
        <f>COUNTIFS(Tabelle1[Attached Signal],"&lt;&gt;"&amp;"",Tabelle1[Pin Name],Tabelle1[[#This Row],[Pin Name]])</f>
        <v>1</v>
      </c>
      <c r="N244" t="s">
        <v>520</v>
      </c>
    </row>
    <row r="245" spans="1:14" ht="15" hidden="1" customHeight="1" x14ac:dyDescent="0.25">
      <c r="A245">
        <v>36</v>
      </c>
      <c r="B245">
        <v>54</v>
      </c>
      <c r="C245" t="s">
        <v>105</v>
      </c>
      <c r="D245" t="s">
        <v>161</v>
      </c>
      <c r="E245">
        <v>76</v>
      </c>
      <c r="F245" t="s">
        <v>162</v>
      </c>
      <c r="G245" t="s">
        <v>7</v>
      </c>
      <c r="H245" t="s">
        <v>30</v>
      </c>
      <c r="I245" t="s">
        <v>6</v>
      </c>
      <c r="J245" t="s">
        <v>163</v>
      </c>
      <c r="L245">
        <f>COUNTIFS(Tabelle1[Attached Signal],"&lt;&gt;"&amp;"",Tabelle1[Alternate Function],Tabelle1[[#This Row],[Alternate Function]])</f>
        <v>0</v>
      </c>
      <c r="M245">
        <f>COUNTIFS(Tabelle1[Attached Signal],"&lt;&gt;"&amp;"",Tabelle1[Pin Name],Tabelle1[[#This Row],[Pin Name]])</f>
        <v>1</v>
      </c>
      <c r="N245" t="s">
        <v>520</v>
      </c>
    </row>
    <row r="246" spans="1:14" ht="15" hidden="1" customHeight="1" x14ac:dyDescent="0.25">
      <c r="A246">
        <v>37</v>
      </c>
      <c r="B246">
        <v>63</v>
      </c>
      <c r="C246" t="s">
        <v>165</v>
      </c>
      <c r="D246" t="s">
        <v>166</v>
      </c>
      <c r="E246">
        <v>96</v>
      </c>
      <c r="F246" t="s">
        <v>167</v>
      </c>
      <c r="G246" t="s">
        <v>7</v>
      </c>
      <c r="H246" t="s">
        <v>9</v>
      </c>
      <c r="I246" t="s">
        <v>6</v>
      </c>
      <c r="J246" t="s">
        <v>442</v>
      </c>
      <c r="K246" t="s">
        <v>558</v>
      </c>
      <c r="L246">
        <f>COUNTIFS(Tabelle1[Attached Signal],"&lt;&gt;"&amp;"",Tabelle1[Alternate Function],Tabelle1[[#This Row],[Alternate Function]])</f>
        <v>1</v>
      </c>
      <c r="M246">
        <f>COUNTIFS(Tabelle1[Attached Signal],"&lt;&gt;"&amp;"",Tabelle1[Pin Name],Tabelle1[[#This Row],[Pin Name]])</f>
        <v>1</v>
      </c>
      <c r="N246" t="s">
        <v>475</v>
      </c>
    </row>
    <row r="247" spans="1:14" ht="15" hidden="1" customHeight="1" x14ac:dyDescent="0.25">
      <c r="A247">
        <v>37</v>
      </c>
      <c r="B247">
        <v>63</v>
      </c>
      <c r="C247" t="s">
        <v>165</v>
      </c>
      <c r="D247" t="s">
        <v>166</v>
      </c>
      <c r="E247">
        <v>96</v>
      </c>
      <c r="F247" t="s">
        <v>167</v>
      </c>
      <c r="G247" t="s">
        <v>7</v>
      </c>
      <c r="H247" t="s">
        <v>9</v>
      </c>
      <c r="I247" t="s">
        <v>6</v>
      </c>
      <c r="J247" t="s">
        <v>26</v>
      </c>
      <c r="L247">
        <f>COUNTIFS(Tabelle1[Attached Signal],"&lt;&gt;"&amp;"",Tabelle1[Alternate Function],Tabelle1[[#This Row],[Alternate Function]])</f>
        <v>0</v>
      </c>
      <c r="M247">
        <f>COUNTIFS(Tabelle1[Attached Signal],"&lt;&gt;"&amp;"",Tabelle1[Pin Name],Tabelle1[[#This Row],[Pin Name]])</f>
        <v>1</v>
      </c>
      <c r="N247" t="s">
        <v>475</v>
      </c>
    </row>
    <row r="248" spans="1:14" ht="15" hidden="1" customHeight="1" x14ac:dyDescent="0.25">
      <c r="A248">
        <v>37</v>
      </c>
      <c r="B248">
        <v>63</v>
      </c>
      <c r="C248" t="s">
        <v>165</v>
      </c>
      <c r="D248" t="s">
        <v>166</v>
      </c>
      <c r="E248">
        <v>96</v>
      </c>
      <c r="F248" t="s">
        <v>167</v>
      </c>
      <c r="G248" t="s">
        <v>7</v>
      </c>
      <c r="H248" t="s">
        <v>9</v>
      </c>
      <c r="I248" t="s">
        <v>6</v>
      </c>
      <c r="J248" t="s">
        <v>35</v>
      </c>
      <c r="L248">
        <f>COUNTIFS(Tabelle1[Attached Signal],"&lt;&gt;"&amp;"",Tabelle1[Alternate Function],Tabelle1[[#This Row],[Alternate Function]])</f>
        <v>0</v>
      </c>
      <c r="M248">
        <f>COUNTIFS(Tabelle1[Attached Signal],"&lt;&gt;"&amp;"",Tabelle1[Pin Name],Tabelle1[[#This Row],[Pin Name]])</f>
        <v>1</v>
      </c>
      <c r="N248" t="s">
        <v>475</v>
      </c>
    </row>
    <row r="249" spans="1:14" ht="15" hidden="1" customHeight="1" x14ac:dyDescent="0.25">
      <c r="A249">
        <v>37</v>
      </c>
      <c r="B249">
        <v>63</v>
      </c>
      <c r="C249" t="s">
        <v>165</v>
      </c>
      <c r="D249" t="s">
        <v>166</v>
      </c>
      <c r="E249">
        <v>96</v>
      </c>
      <c r="F249" t="s">
        <v>167</v>
      </c>
      <c r="G249" t="s">
        <v>7</v>
      </c>
      <c r="H249" t="s">
        <v>9</v>
      </c>
      <c r="I249" t="s">
        <v>6</v>
      </c>
      <c r="J249" t="s">
        <v>334</v>
      </c>
      <c r="L249">
        <f>COUNTIFS(Tabelle1[Attached Signal],"&lt;&gt;"&amp;"",Tabelle1[Alternate Function],Tabelle1[[#This Row],[Alternate Function]])</f>
        <v>0</v>
      </c>
      <c r="M249">
        <f>COUNTIFS(Tabelle1[Attached Signal],"&lt;&gt;"&amp;"",Tabelle1[Pin Name],Tabelle1[[#This Row],[Pin Name]])</f>
        <v>1</v>
      </c>
      <c r="N249" t="s">
        <v>475</v>
      </c>
    </row>
    <row r="250" spans="1:14" ht="15" hidden="1" customHeight="1" x14ac:dyDescent="0.25">
      <c r="A250">
        <v>37</v>
      </c>
      <c r="B250">
        <v>63</v>
      </c>
      <c r="C250" t="s">
        <v>165</v>
      </c>
      <c r="D250" t="s">
        <v>166</v>
      </c>
      <c r="E250">
        <v>96</v>
      </c>
      <c r="F250" t="s">
        <v>167</v>
      </c>
      <c r="G250" t="s">
        <v>7</v>
      </c>
      <c r="H250" t="s">
        <v>9</v>
      </c>
      <c r="I250" t="s">
        <v>6</v>
      </c>
      <c r="J250" t="s">
        <v>335</v>
      </c>
      <c r="L250">
        <f>COUNTIFS(Tabelle1[Attached Signal],"&lt;&gt;"&amp;"",Tabelle1[Alternate Function],Tabelle1[[#This Row],[Alternate Function]])</f>
        <v>0</v>
      </c>
      <c r="M250">
        <f>COUNTIFS(Tabelle1[Attached Signal],"&lt;&gt;"&amp;"",Tabelle1[Pin Name],Tabelle1[[#This Row],[Pin Name]])</f>
        <v>1</v>
      </c>
      <c r="N250" t="s">
        <v>475</v>
      </c>
    </row>
    <row r="251" spans="1:14" ht="15" hidden="1" customHeight="1" x14ac:dyDescent="0.25">
      <c r="A251">
        <v>37</v>
      </c>
      <c r="B251">
        <v>63</v>
      </c>
      <c r="C251" t="s">
        <v>165</v>
      </c>
      <c r="D251" t="s">
        <v>166</v>
      </c>
      <c r="E251">
        <v>96</v>
      </c>
      <c r="F251" t="s">
        <v>167</v>
      </c>
      <c r="G251" t="s">
        <v>7</v>
      </c>
      <c r="H251" t="s">
        <v>9</v>
      </c>
      <c r="I251" t="s">
        <v>6</v>
      </c>
      <c r="J251" t="s">
        <v>168</v>
      </c>
      <c r="L251">
        <f>COUNTIFS(Tabelle1[Attached Signal],"&lt;&gt;"&amp;"",Tabelle1[Alternate Function],Tabelle1[[#This Row],[Alternate Function]])</f>
        <v>0</v>
      </c>
      <c r="M251">
        <f>COUNTIFS(Tabelle1[Attached Signal],"&lt;&gt;"&amp;"",Tabelle1[Pin Name],Tabelle1[[#This Row],[Pin Name]])</f>
        <v>1</v>
      </c>
      <c r="N251" t="s">
        <v>475</v>
      </c>
    </row>
    <row r="252" spans="1:14" ht="15" hidden="1" customHeight="1" x14ac:dyDescent="0.25">
      <c r="A252">
        <v>38</v>
      </c>
      <c r="B252">
        <v>64</v>
      </c>
      <c r="C252" t="s">
        <v>169</v>
      </c>
      <c r="D252" t="s">
        <v>41</v>
      </c>
      <c r="E252">
        <v>97</v>
      </c>
      <c r="F252" t="s">
        <v>170</v>
      </c>
      <c r="G252" t="s">
        <v>7</v>
      </c>
      <c r="H252" t="s">
        <v>9</v>
      </c>
      <c r="I252" t="s">
        <v>6</v>
      </c>
      <c r="J252" t="s">
        <v>443</v>
      </c>
      <c r="L252">
        <f>COUNTIFS(Tabelle1[Attached Signal],"&lt;&gt;"&amp;"",Tabelle1[Alternate Function],Tabelle1[[#This Row],[Alternate Function]])</f>
        <v>0</v>
      </c>
      <c r="M252">
        <f>COUNTIFS(Tabelle1[Attached Signal],"&lt;&gt;"&amp;"",Tabelle1[Pin Name],Tabelle1[[#This Row],[Pin Name]])</f>
        <v>0</v>
      </c>
      <c r="N252" t="s">
        <v>485</v>
      </c>
    </row>
    <row r="253" spans="1:14" ht="15" hidden="1" customHeight="1" x14ac:dyDescent="0.25">
      <c r="A253">
        <v>38</v>
      </c>
      <c r="B253">
        <v>64</v>
      </c>
      <c r="C253" t="s">
        <v>169</v>
      </c>
      <c r="D253" t="s">
        <v>41</v>
      </c>
      <c r="E253">
        <v>97</v>
      </c>
      <c r="F253" t="s">
        <v>170</v>
      </c>
      <c r="G253" t="s">
        <v>7</v>
      </c>
      <c r="H253" t="s">
        <v>9</v>
      </c>
      <c r="I253" t="s">
        <v>6</v>
      </c>
      <c r="J253" t="s">
        <v>26</v>
      </c>
      <c r="L253">
        <f>COUNTIFS(Tabelle1[Attached Signal],"&lt;&gt;"&amp;"",Tabelle1[Alternate Function],Tabelle1[[#This Row],[Alternate Function]])</f>
        <v>0</v>
      </c>
      <c r="M253">
        <f>COUNTIFS(Tabelle1[Attached Signal],"&lt;&gt;"&amp;"",Tabelle1[Pin Name],Tabelle1[[#This Row],[Pin Name]])</f>
        <v>0</v>
      </c>
      <c r="N253" t="s">
        <v>485</v>
      </c>
    </row>
    <row r="254" spans="1:14" ht="15" hidden="1" customHeight="1" x14ac:dyDescent="0.25">
      <c r="A254">
        <v>38</v>
      </c>
      <c r="B254">
        <v>64</v>
      </c>
      <c r="C254" t="s">
        <v>169</v>
      </c>
      <c r="D254" t="s">
        <v>41</v>
      </c>
      <c r="E254">
        <v>97</v>
      </c>
      <c r="F254" t="s">
        <v>170</v>
      </c>
      <c r="G254" t="s">
        <v>7</v>
      </c>
      <c r="H254" t="s">
        <v>9</v>
      </c>
      <c r="I254" t="s">
        <v>6</v>
      </c>
      <c r="J254" t="s">
        <v>279</v>
      </c>
      <c r="L254">
        <f>COUNTIFS(Tabelle1[Attached Signal],"&lt;&gt;"&amp;"",Tabelle1[Alternate Function],Tabelle1[[#This Row],[Alternate Function]])</f>
        <v>0</v>
      </c>
      <c r="M254">
        <f>COUNTIFS(Tabelle1[Attached Signal],"&lt;&gt;"&amp;"",Tabelle1[Pin Name],Tabelle1[[#This Row],[Pin Name]])</f>
        <v>0</v>
      </c>
      <c r="N254" t="s">
        <v>485</v>
      </c>
    </row>
    <row r="255" spans="1:14" ht="15" hidden="1" customHeight="1" x14ac:dyDescent="0.25">
      <c r="A255">
        <v>38</v>
      </c>
      <c r="B255">
        <v>64</v>
      </c>
      <c r="C255" t="s">
        <v>169</v>
      </c>
      <c r="D255" t="s">
        <v>41</v>
      </c>
      <c r="E255">
        <v>97</v>
      </c>
      <c r="F255" t="s">
        <v>170</v>
      </c>
      <c r="G255" t="s">
        <v>7</v>
      </c>
      <c r="H255" t="s">
        <v>9</v>
      </c>
      <c r="I255" t="s">
        <v>6</v>
      </c>
      <c r="J255" t="s">
        <v>336</v>
      </c>
      <c r="L255">
        <f>COUNTIFS(Tabelle1[Attached Signal],"&lt;&gt;"&amp;"",Tabelle1[Alternate Function],Tabelle1[[#This Row],[Alternate Function]])</f>
        <v>0</v>
      </c>
      <c r="M255">
        <f>COUNTIFS(Tabelle1[Attached Signal],"&lt;&gt;"&amp;"",Tabelle1[Pin Name],Tabelle1[[#This Row],[Pin Name]])</f>
        <v>0</v>
      </c>
      <c r="N255" t="s">
        <v>485</v>
      </c>
    </row>
    <row r="256" spans="1:14" ht="15" hidden="1" customHeight="1" x14ac:dyDescent="0.25">
      <c r="A256">
        <v>38</v>
      </c>
      <c r="B256">
        <v>64</v>
      </c>
      <c r="C256" t="s">
        <v>169</v>
      </c>
      <c r="D256" t="s">
        <v>41</v>
      </c>
      <c r="E256">
        <v>97</v>
      </c>
      <c r="F256" t="s">
        <v>170</v>
      </c>
      <c r="G256" t="s">
        <v>7</v>
      </c>
      <c r="H256" t="s">
        <v>9</v>
      </c>
      <c r="I256" t="s">
        <v>6</v>
      </c>
      <c r="J256" t="s">
        <v>337</v>
      </c>
      <c r="L256">
        <f>COUNTIFS(Tabelle1[Attached Signal],"&lt;&gt;"&amp;"",Tabelle1[Alternate Function],Tabelle1[[#This Row],[Alternate Function]])</f>
        <v>0</v>
      </c>
      <c r="M256">
        <f>COUNTIFS(Tabelle1[Attached Signal],"&lt;&gt;"&amp;"",Tabelle1[Pin Name],Tabelle1[[#This Row],[Pin Name]])</f>
        <v>0</v>
      </c>
      <c r="N256" t="s">
        <v>485</v>
      </c>
    </row>
    <row r="257" spans="1:14" ht="15" hidden="1" customHeight="1" x14ac:dyDescent="0.25">
      <c r="A257">
        <v>38</v>
      </c>
      <c r="B257">
        <v>64</v>
      </c>
      <c r="C257" t="s">
        <v>169</v>
      </c>
      <c r="D257" t="s">
        <v>41</v>
      </c>
      <c r="E257">
        <v>97</v>
      </c>
      <c r="F257" t="s">
        <v>170</v>
      </c>
      <c r="G257" t="s">
        <v>7</v>
      </c>
      <c r="H257" t="s">
        <v>9</v>
      </c>
      <c r="I257" t="s">
        <v>6</v>
      </c>
      <c r="J257" t="s">
        <v>171</v>
      </c>
      <c r="L257">
        <f>COUNTIFS(Tabelle1[Attached Signal],"&lt;&gt;"&amp;"",Tabelle1[Alternate Function],Tabelle1[[#This Row],[Alternate Function]])</f>
        <v>0</v>
      </c>
      <c r="M257">
        <f>COUNTIFS(Tabelle1[Attached Signal],"&lt;&gt;"&amp;"",Tabelle1[Pin Name],Tabelle1[[#This Row],[Pin Name]])</f>
        <v>0</v>
      </c>
      <c r="N257" t="s">
        <v>485</v>
      </c>
    </row>
    <row r="258" spans="1:14" ht="15" hidden="1" customHeight="1" x14ac:dyDescent="0.25">
      <c r="A258">
        <v>39</v>
      </c>
      <c r="B258">
        <v>65</v>
      </c>
      <c r="C258" t="s">
        <v>43</v>
      </c>
      <c r="D258" t="s">
        <v>44</v>
      </c>
      <c r="E258">
        <v>98</v>
      </c>
      <c r="F258" t="s">
        <v>172</v>
      </c>
      <c r="G258" t="s">
        <v>7</v>
      </c>
      <c r="H258" t="s">
        <v>9</v>
      </c>
      <c r="I258" t="s">
        <v>6</v>
      </c>
      <c r="J258" t="s">
        <v>444</v>
      </c>
      <c r="K258" t="s">
        <v>553</v>
      </c>
      <c r="L258">
        <f>COUNTIFS(Tabelle1[Attached Signal],"&lt;&gt;"&amp;"",Tabelle1[Alternate Function],Tabelle1[[#This Row],[Alternate Function]])</f>
        <v>1</v>
      </c>
      <c r="M258">
        <f>COUNTIFS(Tabelle1[Attached Signal],"&lt;&gt;"&amp;"",Tabelle1[Pin Name],Tabelle1[[#This Row],[Pin Name]])</f>
        <v>1</v>
      </c>
      <c r="N258" t="s">
        <v>472</v>
      </c>
    </row>
    <row r="259" spans="1:14" ht="15" hidden="1" customHeight="1" x14ac:dyDescent="0.25">
      <c r="A259">
        <v>39</v>
      </c>
      <c r="B259">
        <v>65</v>
      </c>
      <c r="C259" t="s">
        <v>43</v>
      </c>
      <c r="D259" t="s">
        <v>44</v>
      </c>
      <c r="E259">
        <v>98</v>
      </c>
      <c r="F259" t="s">
        <v>172</v>
      </c>
      <c r="G259" t="s">
        <v>7</v>
      </c>
      <c r="H259" t="s">
        <v>9</v>
      </c>
      <c r="I259" t="s">
        <v>6</v>
      </c>
      <c r="J259" t="s">
        <v>26</v>
      </c>
      <c r="L259">
        <f>COUNTIFS(Tabelle1[Attached Signal],"&lt;&gt;"&amp;"",Tabelle1[Alternate Function],Tabelle1[[#This Row],[Alternate Function]])</f>
        <v>0</v>
      </c>
      <c r="M259">
        <f>COUNTIFS(Tabelle1[Attached Signal],"&lt;&gt;"&amp;"",Tabelle1[Pin Name],Tabelle1[[#This Row],[Pin Name]])</f>
        <v>1</v>
      </c>
      <c r="N259" t="s">
        <v>472</v>
      </c>
    </row>
    <row r="260" spans="1:14" ht="15" hidden="1" customHeight="1" x14ac:dyDescent="0.25">
      <c r="A260">
        <v>39</v>
      </c>
      <c r="B260">
        <v>65</v>
      </c>
      <c r="C260" t="s">
        <v>43</v>
      </c>
      <c r="D260" t="s">
        <v>44</v>
      </c>
      <c r="E260">
        <v>98</v>
      </c>
      <c r="F260" t="s">
        <v>172</v>
      </c>
      <c r="G260" t="s">
        <v>7</v>
      </c>
      <c r="H260" t="s">
        <v>9</v>
      </c>
      <c r="I260" t="s">
        <v>6</v>
      </c>
      <c r="J260" t="s">
        <v>307</v>
      </c>
      <c r="L260">
        <f>COUNTIFS(Tabelle1[Attached Signal],"&lt;&gt;"&amp;"",Tabelle1[Alternate Function],Tabelle1[[#This Row],[Alternate Function]])</f>
        <v>0</v>
      </c>
      <c r="M260">
        <f>COUNTIFS(Tabelle1[Attached Signal],"&lt;&gt;"&amp;"",Tabelle1[Pin Name],Tabelle1[[#This Row],[Pin Name]])</f>
        <v>1</v>
      </c>
      <c r="N260" t="s">
        <v>472</v>
      </c>
    </row>
    <row r="261" spans="1:14" ht="15" hidden="1" customHeight="1" x14ac:dyDescent="0.25">
      <c r="A261">
        <v>39</v>
      </c>
      <c r="B261">
        <v>65</v>
      </c>
      <c r="C261" t="s">
        <v>43</v>
      </c>
      <c r="D261" t="s">
        <v>44</v>
      </c>
      <c r="E261">
        <v>98</v>
      </c>
      <c r="F261" t="s">
        <v>172</v>
      </c>
      <c r="G261" t="s">
        <v>7</v>
      </c>
      <c r="H261" t="s">
        <v>9</v>
      </c>
      <c r="I261" t="s">
        <v>6</v>
      </c>
      <c r="J261" t="s">
        <v>338</v>
      </c>
      <c r="L261">
        <f>COUNTIFS(Tabelle1[Attached Signal],"&lt;&gt;"&amp;"",Tabelle1[Alternate Function],Tabelle1[[#This Row],[Alternate Function]])</f>
        <v>0</v>
      </c>
      <c r="M261">
        <f>COUNTIFS(Tabelle1[Attached Signal],"&lt;&gt;"&amp;"",Tabelle1[Pin Name],Tabelle1[[#This Row],[Pin Name]])</f>
        <v>1</v>
      </c>
      <c r="N261" t="s">
        <v>472</v>
      </c>
    </row>
    <row r="262" spans="1:14" ht="15" hidden="1" customHeight="1" x14ac:dyDescent="0.25">
      <c r="A262">
        <v>39</v>
      </c>
      <c r="B262">
        <v>65</v>
      </c>
      <c r="C262" t="s">
        <v>43</v>
      </c>
      <c r="D262" t="s">
        <v>44</v>
      </c>
      <c r="E262">
        <v>98</v>
      </c>
      <c r="F262" t="s">
        <v>172</v>
      </c>
      <c r="G262" t="s">
        <v>7</v>
      </c>
      <c r="H262" t="s">
        <v>9</v>
      </c>
      <c r="I262" t="s">
        <v>6</v>
      </c>
      <c r="J262" t="s">
        <v>173</v>
      </c>
      <c r="L262">
        <f>COUNTIFS(Tabelle1[Attached Signal],"&lt;&gt;"&amp;"",Tabelle1[Alternate Function],Tabelle1[[#This Row],[Alternate Function]])</f>
        <v>0</v>
      </c>
      <c r="M262">
        <f>COUNTIFS(Tabelle1[Attached Signal],"&lt;&gt;"&amp;"",Tabelle1[Pin Name],Tabelle1[[#This Row],[Pin Name]])</f>
        <v>1</v>
      </c>
      <c r="N262" t="s">
        <v>472</v>
      </c>
    </row>
    <row r="263" spans="1:14" ht="15" hidden="1" customHeight="1" x14ac:dyDescent="0.25">
      <c r="A263">
        <v>40</v>
      </c>
      <c r="B263">
        <v>66</v>
      </c>
      <c r="C263" t="s">
        <v>174</v>
      </c>
      <c r="D263" t="s">
        <v>175</v>
      </c>
      <c r="E263">
        <v>99</v>
      </c>
      <c r="F263" t="s">
        <v>176</v>
      </c>
      <c r="G263" t="s">
        <v>7</v>
      </c>
      <c r="H263" t="s">
        <v>40</v>
      </c>
      <c r="I263" t="s">
        <v>6</v>
      </c>
      <c r="J263" t="s">
        <v>445</v>
      </c>
      <c r="K263" t="s">
        <v>554</v>
      </c>
      <c r="L263">
        <f>COUNTIFS(Tabelle1[Attached Signal],"&lt;&gt;"&amp;"",Tabelle1[Alternate Function],Tabelle1[[#This Row],[Alternate Function]])</f>
        <v>1</v>
      </c>
      <c r="M263">
        <f>COUNTIFS(Tabelle1[Attached Signal],"&lt;&gt;"&amp;"",Tabelle1[Pin Name],Tabelle1[[#This Row],[Pin Name]])</f>
        <v>1</v>
      </c>
      <c r="N263" t="s">
        <v>473</v>
      </c>
    </row>
    <row r="264" spans="1:14" ht="15" hidden="1" customHeight="1" x14ac:dyDescent="0.25">
      <c r="A264">
        <v>40</v>
      </c>
      <c r="B264">
        <v>66</v>
      </c>
      <c r="C264" t="s">
        <v>174</v>
      </c>
      <c r="D264" t="s">
        <v>175</v>
      </c>
      <c r="E264">
        <v>99</v>
      </c>
      <c r="F264" t="s">
        <v>176</v>
      </c>
      <c r="G264" t="s">
        <v>7</v>
      </c>
      <c r="H264" t="s">
        <v>40</v>
      </c>
      <c r="I264" t="s">
        <v>6</v>
      </c>
      <c r="J264" t="s">
        <v>26</v>
      </c>
      <c r="L264">
        <f>COUNTIFS(Tabelle1[Attached Signal],"&lt;&gt;"&amp;"",Tabelle1[Alternate Function],Tabelle1[[#This Row],[Alternate Function]])</f>
        <v>0</v>
      </c>
      <c r="M264">
        <f>COUNTIFS(Tabelle1[Attached Signal],"&lt;&gt;"&amp;"",Tabelle1[Pin Name],Tabelle1[[#This Row],[Pin Name]])</f>
        <v>1</v>
      </c>
      <c r="N264" t="s">
        <v>473</v>
      </c>
    </row>
    <row r="265" spans="1:14" ht="15" hidden="1" customHeight="1" x14ac:dyDescent="0.25">
      <c r="A265">
        <v>40</v>
      </c>
      <c r="B265">
        <v>66</v>
      </c>
      <c r="C265" t="s">
        <v>174</v>
      </c>
      <c r="D265" t="s">
        <v>175</v>
      </c>
      <c r="E265">
        <v>99</v>
      </c>
      <c r="F265" t="s">
        <v>176</v>
      </c>
      <c r="G265" t="s">
        <v>7</v>
      </c>
      <c r="H265" t="s">
        <v>40</v>
      </c>
      <c r="I265" t="s">
        <v>6</v>
      </c>
      <c r="J265" t="s">
        <v>313</v>
      </c>
      <c r="L265">
        <f>COUNTIFS(Tabelle1[Attached Signal],"&lt;&gt;"&amp;"",Tabelle1[Alternate Function],Tabelle1[[#This Row],[Alternate Function]])</f>
        <v>0</v>
      </c>
      <c r="M265">
        <f>COUNTIFS(Tabelle1[Attached Signal],"&lt;&gt;"&amp;"",Tabelle1[Pin Name],Tabelle1[[#This Row],[Pin Name]])</f>
        <v>1</v>
      </c>
      <c r="N265" t="s">
        <v>473</v>
      </c>
    </row>
    <row r="266" spans="1:14" ht="15" hidden="1" customHeight="1" x14ac:dyDescent="0.25">
      <c r="A266">
        <v>40</v>
      </c>
      <c r="B266">
        <v>66</v>
      </c>
      <c r="C266" t="s">
        <v>174</v>
      </c>
      <c r="D266" t="s">
        <v>175</v>
      </c>
      <c r="E266">
        <v>99</v>
      </c>
      <c r="F266" t="s">
        <v>176</v>
      </c>
      <c r="G266" t="s">
        <v>7</v>
      </c>
      <c r="H266" t="s">
        <v>40</v>
      </c>
      <c r="I266" t="s">
        <v>6</v>
      </c>
      <c r="J266" t="s">
        <v>339</v>
      </c>
      <c r="L266">
        <f>COUNTIFS(Tabelle1[Attached Signal],"&lt;&gt;"&amp;"",Tabelle1[Alternate Function],Tabelle1[[#This Row],[Alternate Function]])</f>
        <v>0</v>
      </c>
      <c r="M266">
        <f>COUNTIFS(Tabelle1[Attached Signal],"&lt;&gt;"&amp;"",Tabelle1[Pin Name],Tabelle1[[#This Row],[Pin Name]])</f>
        <v>1</v>
      </c>
      <c r="N266" t="s">
        <v>473</v>
      </c>
    </row>
    <row r="267" spans="1:14" ht="15" hidden="1" customHeight="1" x14ac:dyDescent="0.25">
      <c r="A267">
        <v>40</v>
      </c>
      <c r="B267">
        <v>66</v>
      </c>
      <c r="C267" t="s">
        <v>174</v>
      </c>
      <c r="D267" t="s">
        <v>175</v>
      </c>
      <c r="E267">
        <v>99</v>
      </c>
      <c r="F267" t="s">
        <v>176</v>
      </c>
      <c r="G267" t="s">
        <v>7</v>
      </c>
      <c r="H267" t="s">
        <v>40</v>
      </c>
      <c r="I267" t="s">
        <v>6</v>
      </c>
      <c r="J267" t="s">
        <v>340</v>
      </c>
      <c r="L267">
        <f>COUNTIFS(Tabelle1[Attached Signal],"&lt;&gt;"&amp;"",Tabelle1[Alternate Function],Tabelle1[[#This Row],[Alternate Function]])</f>
        <v>0</v>
      </c>
      <c r="M267">
        <f>COUNTIFS(Tabelle1[Attached Signal],"&lt;&gt;"&amp;"",Tabelle1[Pin Name],Tabelle1[[#This Row],[Pin Name]])</f>
        <v>1</v>
      </c>
      <c r="N267" t="s">
        <v>473</v>
      </c>
    </row>
    <row r="268" spans="1:14" ht="15" hidden="1" customHeight="1" x14ac:dyDescent="0.25">
      <c r="A268">
        <v>40</v>
      </c>
      <c r="B268">
        <v>66</v>
      </c>
      <c r="C268" t="s">
        <v>174</v>
      </c>
      <c r="D268" t="s">
        <v>175</v>
      </c>
      <c r="E268">
        <v>99</v>
      </c>
      <c r="F268" t="s">
        <v>176</v>
      </c>
      <c r="G268" t="s">
        <v>7</v>
      </c>
      <c r="H268" t="s">
        <v>40</v>
      </c>
      <c r="I268" t="s">
        <v>6</v>
      </c>
      <c r="J268" t="s">
        <v>341</v>
      </c>
      <c r="L268">
        <f>COUNTIFS(Tabelle1[Attached Signal],"&lt;&gt;"&amp;"",Tabelle1[Alternate Function],Tabelle1[[#This Row],[Alternate Function]])</f>
        <v>0</v>
      </c>
      <c r="M268">
        <f>COUNTIFS(Tabelle1[Attached Signal],"&lt;&gt;"&amp;"",Tabelle1[Pin Name],Tabelle1[[#This Row],[Pin Name]])</f>
        <v>1</v>
      </c>
      <c r="N268" t="s">
        <v>473</v>
      </c>
    </row>
    <row r="269" spans="1:14" ht="15" hidden="1" customHeight="1" x14ac:dyDescent="0.25">
      <c r="A269">
        <v>40</v>
      </c>
      <c r="B269">
        <v>66</v>
      </c>
      <c r="C269" t="s">
        <v>174</v>
      </c>
      <c r="D269" t="s">
        <v>175</v>
      </c>
      <c r="E269">
        <v>99</v>
      </c>
      <c r="F269" t="s">
        <v>176</v>
      </c>
      <c r="G269" t="s">
        <v>7</v>
      </c>
      <c r="H269" t="s">
        <v>40</v>
      </c>
      <c r="I269" t="s">
        <v>6</v>
      </c>
      <c r="J269" t="s">
        <v>177</v>
      </c>
      <c r="L269">
        <f>COUNTIFS(Tabelle1[Attached Signal],"&lt;&gt;"&amp;"",Tabelle1[Alternate Function],Tabelle1[[#This Row],[Alternate Function]])</f>
        <v>0</v>
      </c>
      <c r="M269">
        <f>COUNTIFS(Tabelle1[Attached Signal],"&lt;&gt;"&amp;"",Tabelle1[Pin Name],Tabelle1[[#This Row],[Pin Name]])</f>
        <v>1</v>
      </c>
      <c r="N269" t="s">
        <v>473</v>
      </c>
    </row>
    <row r="270" spans="1:14" ht="15" hidden="1" customHeight="1" x14ac:dyDescent="0.25">
      <c r="A270">
        <v>41</v>
      </c>
      <c r="B270">
        <v>67</v>
      </c>
      <c r="C270" t="s">
        <v>178</v>
      </c>
      <c r="D270" t="s">
        <v>179</v>
      </c>
      <c r="E270">
        <v>100</v>
      </c>
      <c r="F270" t="s">
        <v>180</v>
      </c>
      <c r="G270" t="s">
        <v>7</v>
      </c>
      <c r="H270" t="s">
        <v>40</v>
      </c>
      <c r="I270" t="s">
        <v>6</v>
      </c>
      <c r="J270" t="s">
        <v>446</v>
      </c>
      <c r="L270">
        <f>COUNTIFS(Tabelle1[Attached Signal],"&lt;&gt;"&amp;"",Tabelle1[Alternate Function],Tabelle1[[#This Row],[Alternate Function]])</f>
        <v>0</v>
      </c>
      <c r="M270">
        <f>COUNTIFS(Tabelle1[Attached Signal],"&lt;&gt;"&amp;"",Tabelle1[Pin Name],Tabelle1[[#This Row],[Pin Name]])</f>
        <v>0</v>
      </c>
      <c r="N270" t="s">
        <v>495</v>
      </c>
    </row>
    <row r="271" spans="1:14" ht="15" hidden="1" customHeight="1" x14ac:dyDescent="0.25">
      <c r="A271">
        <v>41</v>
      </c>
      <c r="B271">
        <v>67</v>
      </c>
      <c r="C271" t="s">
        <v>178</v>
      </c>
      <c r="D271" t="s">
        <v>179</v>
      </c>
      <c r="E271">
        <v>100</v>
      </c>
      <c r="F271" t="s">
        <v>180</v>
      </c>
      <c r="G271" t="s">
        <v>7</v>
      </c>
      <c r="H271" t="s">
        <v>40</v>
      </c>
      <c r="I271" t="s">
        <v>6</v>
      </c>
      <c r="J271" t="s">
        <v>342</v>
      </c>
      <c r="L271">
        <f>COUNTIFS(Tabelle1[Attached Signal],"&lt;&gt;"&amp;"",Tabelle1[Alternate Function],Tabelle1[[#This Row],[Alternate Function]])</f>
        <v>0</v>
      </c>
      <c r="M271">
        <f>COUNTIFS(Tabelle1[Attached Signal],"&lt;&gt;"&amp;"",Tabelle1[Pin Name],Tabelle1[[#This Row],[Pin Name]])</f>
        <v>0</v>
      </c>
      <c r="N271" t="s">
        <v>495</v>
      </c>
    </row>
    <row r="272" spans="1:14" ht="15" hidden="1" customHeight="1" x14ac:dyDescent="0.25">
      <c r="A272">
        <v>41</v>
      </c>
      <c r="B272">
        <v>67</v>
      </c>
      <c r="C272" t="s">
        <v>178</v>
      </c>
      <c r="D272" t="s">
        <v>179</v>
      </c>
      <c r="E272">
        <v>100</v>
      </c>
      <c r="F272" t="s">
        <v>180</v>
      </c>
      <c r="G272" t="s">
        <v>7</v>
      </c>
      <c r="H272" t="s">
        <v>40</v>
      </c>
      <c r="I272" t="s">
        <v>6</v>
      </c>
      <c r="J272" t="s">
        <v>343</v>
      </c>
      <c r="L272">
        <f>COUNTIFS(Tabelle1[Attached Signal],"&lt;&gt;"&amp;"",Tabelle1[Alternate Function],Tabelle1[[#This Row],[Alternate Function]])</f>
        <v>0</v>
      </c>
      <c r="M272">
        <f>COUNTIFS(Tabelle1[Attached Signal],"&lt;&gt;"&amp;"",Tabelle1[Pin Name],Tabelle1[[#This Row],[Pin Name]])</f>
        <v>0</v>
      </c>
      <c r="N272" t="s">
        <v>495</v>
      </c>
    </row>
    <row r="273" spans="1:15" ht="15" hidden="1" customHeight="1" x14ac:dyDescent="0.25">
      <c r="A273">
        <v>41</v>
      </c>
      <c r="B273">
        <v>67</v>
      </c>
      <c r="C273" t="s">
        <v>178</v>
      </c>
      <c r="D273" t="s">
        <v>179</v>
      </c>
      <c r="E273">
        <v>100</v>
      </c>
      <c r="F273" t="s">
        <v>180</v>
      </c>
      <c r="G273" t="s">
        <v>7</v>
      </c>
      <c r="H273" t="s">
        <v>40</v>
      </c>
      <c r="I273" t="s">
        <v>6</v>
      </c>
      <c r="J273" t="s">
        <v>325</v>
      </c>
      <c r="L273">
        <f>COUNTIFS(Tabelle1[Attached Signal],"&lt;&gt;"&amp;"",Tabelle1[Alternate Function],Tabelle1[[#This Row],[Alternate Function]])</f>
        <v>0</v>
      </c>
      <c r="M273">
        <f>COUNTIFS(Tabelle1[Attached Signal],"&lt;&gt;"&amp;"",Tabelle1[Pin Name],Tabelle1[[#This Row],[Pin Name]])</f>
        <v>0</v>
      </c>
      <c r="N273" t="s">
        <v>495</v>
      </c>
    </row>
    <row r="274" spans="1:15" ht="15" hidden="1" customHeight="1" x14ac:dyDescent="0.25">
      <c r="A274">
        <v>41</v>
      </c>
      <c r="B274">
        <v>67</v>
      </c>
      <c r="C274" t="s">
        <v>178</v>
      </c>
      <c r="D274" t="s">
        <v>179</v>
      </c>
      <c r="E274">
        <v>100</v>
      </c>
      <c r="F274" t="s">
        <v>180</v>
      </c>
      <c r="G274" t="s">
        <v>7</v>
      </c>
      <c r="H274" t="s">
        <v>40</v>
      </c>
      <c r="I274" t="s">
        <v>6</v>
      </c>
      <c r="J274" t="s">
        <v>335</v>
      </c>
      <c r="L274">
        <f>COUNTIFS(Tabelle1[Attached Signal],"&lt;&gt;"&amp;"",Tabelle1[Alternate Function],Tabelle1[[#This Row],[Alternate Function]])</f>
        <v>0</v>
      </c>
      <c r="M274">
        <f>COUNTIFS(Tabelle1[Attached Signal],"&lt;&gt;"&amp;"",Tabelle1[Pin Name],Tabelle1[[#This Row],[Pin Name]])</f>
        <v>0</v>
      </c>
      <c r="N274" t="s">
        <v>495</v>
      </c>
    </row>
    <row r="275" spans="1:15" ht="15" hidden="1" customHeight="1" x14ac:dyDescent="0.25">
      <c r="A275">
        <v>41</v>
      </c>
      <c r="B275">
        <v>67</v>
      </c>
      <c r="C275" t="s">
        <v>178</v>
      </c>
      <c r="D275" t="s">
        <v>179</v>
      </c>
      <c r="E275">
        <v>100</v>
      </c>
      <c r="F275" t="s">
        <v>180</v>
      </c>
      <c r="G275" t="s">
        <v>7</v>
      </c>
      <c r="H275" t="s">
        <v>40</v>
      </c>
      <c r="I275" t="s">
        <v>6</v>
      </c>
      <c r="J275" t="s">
        <v>63</v>
      </c>
      <c r="L275">
        <f>COUNTIFS(Tabelle1[Attached Signal],"&lt;&gt;"&amp;"",Tabelle1[Alternate Function],Tabelle1[[#This Row],[Alternate Function]])</f>
        <v>0</v>
      </c>
      <c r="M275">
        <f>COUNTIFS(Tabelle1[Attached Signal],"&lt;&gt;"&amp;"",Tabelle1[Pin Name],Tabelle1[[#This Row],[Pin Name]])</f>
        <v>0</v>
      </c>
      <c r="N275" t="s">
        <v>495</v>
      </c>
    </row>
    <row r="276" spans="1:15" ht="15" hidden="1" customHeight="1" x14ac:dyDescent="0.25">
      <c r="A276">
        <v>41</v>
      </c>
      <c r="B276">
        <v>67</v>
      </c>
      <c r="C276" t="s">
        <v>178</v>
      </c>
      <c r="D276" t="s">
        <v>179</v>
      </c>
      <c r="E276">
        <v>100</v>
      </c>
      <c r="F276" t="s">
        <v>180</v>
      </c>
      <c r="G276" t="s">
        <v>7</v>
      </c>
      <c r="H276" t="s">
        <v>40</v>
      </c>
      <c r="I276" t="s">
        <v>6</v>
      </c>
      <c r="J276" t="s">
        <v>344</v>
      </c>
      <c r="L276">
        <f>COUNTIFS(Tabelle1[Attached Signal],"&lt;&gt;"&amp;"",Tabelle1[Alternate Function],Tabelle1[[#This Row],[Alternate Function]])</f>
        <v>0</v>
      </c>
      <c r="M276">
        <f>COUNTIFS(Tabelle1[Attached Signal],"&lt;&gt;"&amp;"",Tabelle1[Pin Name],Tabelle1[[#This Row],[Pin Name]])</f>
        <v>0</v>
      </c>
      <c r="N276" t="s">
        <v>495</v>
      </c>
    </row>
    <row r="277" spans="1:15" ht="15" hidden="1" customHeight="1" x14ac:dyDescent="0.25">
      <c r="A277">
        <v>41</v>
      </c>
      <c r="B277">
        <v>67</v>
      </c>
      <c r="C277" t="s">
        <v>178</v>
      </c>
      <c r="D277" t="s">
        <v>179</v>
      </c>
      <c r="E277">
        <v>100</v>
      </c>
      <c r="F277" t="s">
        <v>180</v>
      </c>
      <c r="G277" t="s">
        <v>7</v>
      </c>
      <c r="H277" t="s">
        <v>40</v>
      </c>
      <c r="I277" t="s">
        <v>6</v>
      </c>
      <c r="J277" t="s">
        <v>173</v>
      </c>
      <c r="L277">
        <f>COUNTIFS(Tabelle1[Attached Signal],"&lt;&gt;"&amp;"",Tabelle1[Alternate Function],Tabelle1[[#This Row],[Alternate Function]])</f>
        <v>0</v>
      </c>
      <c r="M277">
        <f>COUNTIFS(Tabelle1[Attached Signal],"&lt;&gt;"&amp;"",Tabelle1[Pin Name],Tabelle1[[#This Row],[Pin Name]])</f>
        <v>0</v>
      </c>
      <c r="N277" t="s">
        <v>495</v>
      </c>
    </row>
    <row r="278" spans="1:15" ht="15" hidden="1" customHeight="1" x14ac:dyDescent="0.25">
      <c r="A278">
        <v>41</v>
      </c>
      <c r="B278">
        <v>67</v>
      </c>
      <c r="C278" t="s">
        <v>178</v>
      </c>
      <c r="D278" t="s">
        <v>179</v>
      </c>
      <c r="E278">
        <v>100</v>
      </c>
      <c r="F278" t="s">
        <v>180</v>
      </c>
      <c r="G278" t="s">
        <v>7</v>
      </c>
      <c r="H278" t="s">
        <v>40</v>
      </c>
      <c r="I278" t="s">
        <v>6</v>
      </c>
      <c r="J278" t="s">
        <v>345</v>
      </c>
      <c r="L278">
        <f>COUNTIFS(Tabelle1[Attached Signal],"&lt;&gt;"&amp;"",Tabelle1[Alternate Function],Tabelle1[[#This Row],[Alternate Function]])</f>
        <v>0</v>
      </c>
      <c r="M278">
        <f>COUNTIFS(Tabelle1[Attached Signal],"&lt;&gt;"&amp;"",Tabelle1[Pin Name],Tabelle1[[#This Row],[Pin Name]])</f>
        <v>0</v>
      </c>
      <c r="N278" t="s">
        <v>495</v>
      </c>
    </row>
    <row r="279" spans="1:15" ht="15" hidden="1" customHeight="1" x14ac:dyDescent="0.25">
      <c r="A279">
        <v>41</v>
      </c>
      <c r="B279">
        <v>67</v>
      </c>
      <c r="C279" t="s">
        <v>178</v>
      </c>
      <c r="D279" t="s">
        <v>179</v>
      </c>
      <c r="E279">
        <v>100</v>
      </c>
      <c r="F279" t="s">
        <v>180</v>
      </c>
      <c r="G279" t="s">
        <v>7</v>
      </c>
      <c r="H279" t="s">
        <v>40</v>
      </c>
      <c r="I279" t="s">
        <v>6</v>
      </c>
      <c r="J279" t="s">
        <v>26</v>
      </c>
      <c r="L279">
        <f>COUNTIFS(Tabelle1[Attached Signal],"&lt;&gt;"&amp;"",Tabelle1[Alternate Function],Tabelle1[[#This Row],[Alternate Function]])</f>
        <v>0</v>
      </c>
      <c r="M279">
        <f>COUNTIFS(Tabelle1[Attached Signal],"&lt;&gt;"&amp;"",Tabelle1[Pin Name],Tabelle1[[#This Row],[Pin Name]])</f>
        <v>0</v>
      </c>
      <c r="N279" t="s">
        <v>495</v>
      </c>
    </row>
    <row r="280" spans="1:15" ht="15" hidden="1" customHeight="1" x14ac:dyDescent="0.25">
      <c r="A280">
        <v>42</v>
      </c>
      <c r="B280">
        <v>68</v>
      </c>
      <c r="C280" t="s">
        <v>42</v>
      </c>
      <c r="D280" t="s">
        <v>181</v>
      </c>
      <c r="E280">
        <v>101</v>
      </c>
      <c r="F280" t="s">
        <v>182</v>
      </c>
      <c r="G280" t="s">
        <v>7</v>
      </c>
      <c r="H280" t="s">
        <v>40</v>
      </c>
      <c r="I280" t="s">
        <v>6</v>
      </c>
      <c r="J280" t="s">
        <v>447</v>
      </c>
      <c r="L280">
        <f>COUNTIFS(Tabelle1[Attached Signal],"&lt;&gt;"&amp;"",Tabelle1[Alternate Function],Tabelle1[[#This Row],[Alternate Function]])</f>
        <v>0</v>
      </c>
      <c r="M280">
        <f>COUNTIFS(Tabelle1[Attached Signal],"&lt;&gt;"&amp;"",Tabelle1[Pin Name],Tabelle1[[#This Row],[Pin Name]])</f>
        <v>0</v>
      </c>
      <c r="N280" t="s">
        <v>496</v>
      </c>
      <c r="O280" s="12"/>
    </row>
    <row r="281" spans="1:15" ht="15" hidden="1" customHeight="1" x14ac:dyDescent="0.25">
      <c r="A281">
        <v>42</v>
      </c>
      <c r="B281">
        <v>68</v>
      </c>
      <c r="C281" t="s">
        <v>42</v>
      </c>
      <c r="D281" t="s">
        <v>181</v>
      </c>
      <c r="E281">
        <v>101</v>
      </c>
      <c r="F281" t="s">
        <v>182</v>
      </c>
      <c r="G281" t="s">
        <v>7</v>
      </c>
      <c r="H281" t="s">
        <v>40</v>
      </c>
      <c r="I281" t="s">
        <v>6</v>
      </c>
      <c r="J281" t="s">
        <v>346</v>
      </c>
      <c r="L281">
        <f>COUNTIFS(Tabelle1[Attached Signal],"&lt;&gt;"&amp;"",Tabelle1[Alternate Function],Tabelle1[[#This Row],[Alternate Function]])</f>
        <v>0</v>
      </c>
      <c r="M281">
        <f>COUNTIFS(Tabelle1[Attached Signal],"&lt;&gt;"&amp;"",Tabelle1[Pin Name],Tabelle1[[#This Row],[Pin Name]])</f>
        <v>0</v>
      </c>
      <c r="N281" t="s">
        <v>496</v>
      </c>
    </row>
    <row r="282" spans="1:15" ht="15" hidden="1" customHeight="1" x14ac:dyDescent="0.25">
      <c r="A282">
        <v>42</v>
      </c>
      <c r="B282">
        <v>68</v>
      </c>
      <c r="C282" t="s">
        <v>42</v>
      </c>
      <c r="D282" t="s">
        <v>181</v>
      </c>
      <c r="E282">
        <v>101</v>
      </c>
      <c r="F282" t="s">
        <v>182</v>
      </c>
      <c r="G282" t="s">
        <v>7</v>
      </c>
      <c r="H282" t="s">
        <v>40</v>
      </c>
      <c r="I282" t="s">
        <v>6</v>
      </c>
      <c r="J282" t="s">
        <v>347</v>
      </c>
      <c r="L282">
        <f>COUNTIFS(Tabelle1[Attached Signal],"&lt;&gt;"&amp;"",Tabelle1[Alternate Function],Tabelle1[[#This Row],[Alternate Function]])</f>
        <v>0</v>
      </c>
      <c r="M282">
        <f>COUNTIFS(Tabelle1[Attached Signal],"&lt;&gt;"&amp;"",Tabelle1[Pin Name],Tabelle1[[#This Row],[Pin Name]])</f>
        <v>0</v>
      </c>
      <c r="N282" t="s">
        <v>496</v>
      </c>
    </row>
    <row r="283" spans="1:15" ht="15" hidden="1" customHeight="1" x14ac:dyDescent="0.25">
      <c r="A283">
        <v>42</v>
      </c>
      <c r="B283">
        <v>68</v>
      </c>
      <c r="C283" t="s">
        <v>42</v>
      </c>
      <c r="D283" t="s">
        <v>181</v>
      </c>
      <c r="E283">
        <v>101</v>
      </c>
      <c r="F283" t="s">
        <v>182</v>
      </c>
      <c r="G283" t="s">
        <v>7</v>
      </c>
      <c r="H283" t="s">
        <v>40</v>
      </c>
      <c r="I283" t="s">
        <v>6</v>
      </c>
      <c r="J283" t="s">
        <v>245</v>
      </c>
      <c r="L283">
        <f>COUNTIFS(Tabelle1[Attached Signal],"&lt;&gt;"&amp;"",Tabelle1[Alternate Function],Tabelle1[[#This Row],[Alternate Function]])</f>
        <v>0</v>
      </c>
      <c r="M283">
        <f>COUNTIFS(Tabelle1[Attached Signal],"&lt;&gt;"&amp;"",Tabelle1[Pin Name],Tabelle1[[#This Row],[Pin Name]])</f>
        <v>0</v>
      </c>
      <c r="N283" t="s">
        <v>496</v>
      </c>
    </row>
    <row r="284" spans="1:15" ht="15" hidden="1" customHeight="1" x14ac:dyDescent="0.25">
      <c r="A284">
        <v>42</v>
      </c>
      <c r="B284">
        <v>68</v>
      </c>
      <c r="C284" t="s">
        <v>42</v>
      </c>
      <c r="D284" t="s">
        <v>181</v>
      </c>
      <c r="E284">
        <v>101</v>
      </c>
      <c r="F284" t="s">
        <v>182</v>
      </c>
      <c r="G284" t="s">
        <v>7</v>
      </c>
      <c r="H284" t="s">
        <v>40</v>
      </c>
      <c r="I284" t="s">
        <v>6</v>
      </c>
      <c r="J284" t="s">
        <v>337</v>
      </c>
      <c r="L284">
        <f>COUNTIFS(Tabelle1[Attached Signal],"&lt;&gt;"&amp;"",Tabelle1[Alternate Function],Tabelle1[[#This Row],[Alternate Function]])</f>
        <v>0</v>
      </c>
      <c r="M284">
        <f>COUNTIFS(Tabelle1[Attached Signal],"&lt;&gt;"&amp;"",Tabelle1[Pin Name],Tabelle1[[#This Row],[Pin Name]])</f>
        <v>0</v>
      </c>
      <c r="N284" t="s">
        <v>496</v>
      </c>
    </row>
    <row r="285" spans="1:15" ht="15" hidden="1" customHeight="1" x14ac:dyDescent="0.25">
      <c r="A285">
        <v>42</v>
      </c>
      <c r="B285">
        <v>68</v>
      </c>
      <c r="C285" t="s">
        <v>42</v>
      </c>
      <c r="D285" t="s">
        <v>181</v>
      </c>
      <c r="E285">
        <v>101</v>
      </c>
      <c r="F285" t="s">
        <v>182</v>
      </c>
      <c r="G285" t="s">
        <v>7</v>
      </c>
      <c r="H285" t="s">
        <v>40</v>
      </c>
      <c r="I285" t="s">
        <v>6</v>
      </c>
      <c r="J285" t="s">
        <v>68</v>
      </c>
      <c r="L285">
        <f>COUNTIFS(Tabelle1[Attached Signal],"&lt;&gt;"&amp;"",Tabelle1[Alternate Function],Tabelle1[[#This Row],[Alternate Function]])</f>
        <v>0</v>
      </c>
      <c r="M285">
        <f>COUNTIFS(Tabelle1[Attached Signal],"&lt;&gt;"&amp;"",Tabelle1[Pin Name],Tabelle1[[#This Row],[Pin Name]])</f>
        <v>0</v>
      </c>
      <c r="N285" t="s">
        <v>496</v>
      </c>
    </row>
    <row r="286" spans="1:15" ht="15" hidden="1" customHeight="1" x14ac:dyDescent="0.25">
      <c r="A286">
        <v>42</v>
      </c>
      <c r="B286">
        <v>68</v>
      </c>
      <c r="C286" t="s">
        <v>42</v>
      </c>
      <c r="D286" t="s">
        <v>181</v>
      </c>
      <c r="E286">
        <v>101</v>
      </c>
      <c r="F286" t="s">
        <v>182</v>
      </c>
      <c r="G286" t="s">
        <v>7</v>
      </c>
      <c r="H286" t="s">
        <v>40</v>
      </c>
      <c r="I286" t="s">
        <v>6</v>
      </c>
      <c r="J286" t="s">
        <v>127</v>
      </c>
      <c r="L286">
        <f>COUNTIFS(Tabelle1[Attached Signal],"&lt;&gt;"&amp;"",Tabelle1[Alternate Function],Tabelle1[[#This Row],[Alternate Function]])</f>
        <v>0</v>
      </c>
      <c r="M286">
        <f>COUNTIFS(Tabelle1[Attached Signal],"&lt;&gt;"&amp;"",Tabelle1[Pin Name],Tabelle1[[#This Row],[Pin Name]])</f>
        <v>0</v>
      </c>
      <c r="N286" t="s">
        <v>496</v>
      </c>
    </row>
    <row r="287" spans="1:15" ht="15" hidden="1" customHeight="1" x14ac:dyDescent="0.25">
      <c r="A287">
        <v>42</v>
      </c>
      <c r="B287">
        <v>68</v>
      </c>
      <c r="C287" t="s">
        <v>42</v>
      </c>
      <c r="D287" t="s">
        <v>181</v>
      </c>
      <c r="E287">
        <v>101</v>
      </c>
      <c r="F287" t="s">
        <v>182</v>
      </c>
      <c r="G287" t="s">
        <v>7</v>
      </c>
      <c r="H287" t="s">
        <v>40</v>
      </c>
      <c r="I287" t="s">
        <v>6</v>
      </c>
      <c r="J287" t="s">
        <v>171</v>
      </c>
      <c r="L287">
        <f>COUNTIFS(Tabelle1[Attached Signal],"&lt;&gt;"&amp;"",Tabelle1[Alternate Function],Tabelle1[[#This Row],[Alternate Function]])</f>
        <v>0</v>
      </c>
      <c r="M287">
        <f>COUNTIFS(Tabelle1[Attached Signal],"&lt;&gt;"&amp;"",Tabelle1[Pin Name],Tabelle1[[#This Row],[Pin Name]])</f>
        <v>0</v>
      </c>
      <c r="N287" t="s">
        <v>496</v>
      </c>
    </row>
    <row r="288" spans="1:15" ht="15" hidden="1" customHeight="1" x14ac:dyDescent="0.25">
      <c r="A288">
        <v>42</v>
      </c>
      <c r="B288">
        <v>68</v>
      </c>
      <c r="C288" t="s">
        <v>42</v>
      </c>
      <c r="D288" t="s">
        <v>181</v>
      </c>
      <c r="E288">
        <v>101</v>
      </c>
      <c r="F288" t="s">
        <v>182</v>
      </c>
      <c r="G288" t="s">
        <v>7</v>
      </c>
      <c r="H288" t="s">
        <v>40</v>
      </c>
      <c r="I288" t="s">
        <v>6</v>
      </c>
      <c r="J288" t="s">
        <v>304</v>
      </c>
      <c r="L288">
        <f>COUNTIFS(Tabelle1[Attached Signal],"&lt;&gt;"&amp;"",Tabelle1[Alternate Function],Tabelle1[[#This Row],[Alternate Function]])</f>
        <v>0</v>
      </c>
      <c r="M288">
        <f>COUNTIFS(Tabelle1[Attached Signal],"&lt;&gt;"&amp;"",Tabelle1[Pin Name],Tabelle1[[#This Row],[Pin Name]])</f>
        <v>0</v>
      </c>
      <c r="N288" t="s">
        <v>496</v>
      </c>
    </row>
    <row r="289" spans="1:15" ht="15" hidden="1" customHeight="1" x14ac:dyDescent="0.25">
      <c r="A289">
        <v>42</v>
      </c>
      <c r="B289">
        <v>68</v>
      </c>
      <c r="C289" t="s">
        <v>42</v>
      </c>
      <c r="D289" t="s">
        <v>181</v>
      </c>
      <c r="E289">
        <v>101</v>
      </c>
      <c r="F289" t="s">
        <v>182</v>
      </c>
      <c r="G289" t="s">
        <v>7</v>
      </c>
      <c r="H289" t="s">
        <v>40</v>
      </c>
      <c r="I289" t="s">
        <v>6</v>
      </c>
      <c r="J289" t="s">
        <v>267</v>
      </c>
      <c r="L289">
        <f>COUNTIFS(Tabelle1[Attached Signal],"&lt;&gt;"&amp;"",Tabelle1[Alternate Function],Tabelle1[[#This Row],[Alternate Function]])</f>
        <v>0</v>
      </c>
      <c r="M289">
        <f>COUNTIFS(Tabelle1[Attached Signal],"&lt;&gt;"&amp;"",Tabelle1[Pin Name],Tabelle1[[#This Row],[Pin Name]])</f>
        <v>0</v>
      </c>
      <c r="N289" t="s">
        <v>496</v>
      </c>
    </row>
    <row r="290" spans="1:15" ht="15" hidden="1" customHeight="1" x14ac:dyDescent="0.25">
      <c r="A290">
        <v>42</v>
      </c>
      <c r="B290">
        <v>68</v>
      </c>
      <c r="C290" t="s">
        <v>42</v>
      </c>
      <c r="D290" t="s">
        <v>181</v>
      </c>
      <c r="E290">
        <v>101</v>
      </c>
      <c r="F290" t="s">
        <v>182</v>
      </c>
      <c r="G290" t="s">
        <v>7</v>
      </c>
      <c r="H290" t="s">
        <v>40</v>
      </c>
      <c r="I290" t="s">
        <v>6</v>
      </c>
      <c r="J290" t="s">
        <v>26</v>
      </c>
      <c r="L290">
        <f>COUNTIFS(Tabelle1[Attached Signal],"&lt;&gt;"&amp;"",Tabelle1[Alternate Function],Tabelle1[[#This Row],[Alternate Function]])</f>
        <v>0</v>
      </c>
      <c r="M290">
        <f>COUNTIFS(Tabelle1[Attached Signal],"&lt;&gt;"&amp;"",Tabelle1[Pin Name],Tabelle1[[#This Row],[Pin Name]])</f>
        <v>0</v>
      </c>
      <c r="N290" t="s">
        <v>496</v>
      </c>
    </row>
    <row r="291" spans="1:15" ht="15" hidden="1" customHeight="1" x14ac:dyDescent="0.25">
      <c r="A291">
        <v>43</v>
      </c>
      <c r="B291">
        <v>69</v>
      </c>
      <c r="C291" t="s">
        <v>183</v>
      </c>
      <c r="D291" t="s">
        <v>27</v>
      </c>
      <c r="E291">
        <v>102</v>
      </c>
      <c r="F291" t="s">
        <v>184</v>
      </c>
      <c r="G291" t="s">
        <v>7</v>
      </c>
      <c r="H291" t="s">
        <v>40</v>
      </c>
      <c r="I291" t="s">
        <v>6</v>
      </c>
      <c r="J291" t="s">
        <v>448</v>
      </c>
      <c r="K291" t="s">
        <v>566</v>
      </c>
      <c r="L291">
        <f>COUNTIFS(Tabelle1[Attached Signal],"&lt;&gt;"&amp;"",Tabelle1[Alternate Function],Tabelle1[[#This Row],[Alternate Function]])</f>
        <v>1</v>
      </c>
      <c r="M291">
        <f>COUNTIFS(Tabelle1[Attached Signal],"&lt;&gt;"&amp;"",Tabelle1[Pin Name],Tabelle1[[#This Row],[Pin Name]])</f>
        <v>1</v>
      </c>
      <c r="N291" t="s">
        <v>497</v>
      </c>
    </row>
    <row r="292" spans="1:15" ht="15" hidden="1" customHeight="1" x14ac:dyDescent="0.25">
      <c r="A292">
        <v>43</v>
      </c>
      <c r="B292">
        <v>69</v>
      </c>
      <c r="C292" t="s">
        <v>183</v>
      </c>
      <c r="D292" t="s">
        <v>27</v>
      </c>
      <c r="E292">
        <v>102</v>
      </c>
      <c r="F292" t="s">
        <v>184</v>
      </c>
      <c r="G292" t="s">
        <v>7</v>
      </c>
      <c r="H292" t="s">
        <v>40</v>
      </c>
      <c r="I292" t="s">
        <v>6</v>
      </c>
      <c r="J292" t="s">
        <v>348</v>
      </c>
      <c r="L292">
        <f>COUNTIFS(Tabelle1[Attached Signal],"&lt;&gt;"&amp;"",Tabelle1[Alternate Function],Tabelle1[[#This Row],[Alternate Function]])</f>
        <v>0</v>
      </c>
      <c r="M292">
        <f>COUNTIFS(Tabelle1[Attached Signal],"&lt;&gt;"&amp;"",Tabelle1[Pin Name],Tabelle1[[#This Row],[Pin Name]])</f>
        <v>1</v>
      </c>
      <c r="N292" t="s">
        <v>497</v>
      </c>
    </row>
    <row r="293" spans="1:15" ht="15" hidden="1" customHeight="1" x14ac:dyDescent="0.25">
      <c r="A293">
        <v>43</v>
      </c>
      <c r="B293">
        <v>69</v>
      </c>
      <c r="C293" t="s">
        <v>183</v>
      </c>
      <c r="D293" t="s">
        <v>27</v>
      </c>
      <c r="E293">
        <v>102</v>
      </c>
      <c r="F293" t="s">
        <v>184</v>
      </c>
      <c r="G293" t="s">
        <v>7</v>
      </c>
      <c r="H293" t="s">
        <v>40</v>
      </c>
      <c r="I293" t="s">
        <v>6</v>
      </c>
      <c r="J293" t="s">
        <v>349</v>
      </c>
      <c r="L293">
        <f>COUNTIFS(Tabelle1[Attached Signal],"&lt;&gt;"&amp;"",Tabelle1[Alternate Function],Tabelle1[[#This Row],[Alternate Function]])</f>
        <v>0</v>
      </c>
      <c r="M293">
        <f>COUNTIFS(Tabelle1[Attached Signal],"&lt;&gt;"&amp;"",Tabelle1[Pin Name],Tabelle1[[#This Row],[Pin Name]])</f>
        <v>1</v>
      </c>
      <c r="N293" t="s">
        <v>497</v>
      </c>
    </row>
    <row r="294" spans="1:15" ht="15" hidden="1" customHeight="1" x14ac:dyDescent="0.25">
      <c r="A294">
        <v>43</v>
      </c>
      <c r="B294">
        <v>69</v>
      </c>
      <c r="C294" t="s">
        <v>183</v>
      </c>
      <c r="D294" t="s">
        <v>27</v>
      </c>
      <c r="E294">
        <v>102</v>
      </c>
      <c r="F294" t="s">
        <v>184</v>
      </c>
      <c r="G294" t="s">
        <v>7</v>
      </c>
      <c r="H294" t="s">
        <v>40</v>
      </c>
      <c r="I294" t="s">
        <v>6</v>
      </c>
      <c r="J294" t="s">
        <v>243</v>
      </c>
      <c r="L294">
        <f>COUNTIFS(Tabelle1[Attached Signal],"&lt;&gt;"&amp;"",Tabelle1[Alternate Function],Tabelle1[[#This Row],[Alternate Function]])</f>
        <v>0</v>
      </c>
      <c r="M294">
        <f>COUNTIFS(Tabelle1[Attached Signal],"&lt;&gt;"&amp;"",Tabelle1[Pin Name],Tabelle1[[#This Row],[Pin Name]])</f>
        <v>1</v>
      </c>
      <c r="N294" t="s">
        <v>497</v>
      </c>
    </row>
    <row r="295" spans="1:15" ht="15" hidden="1" customHeight="1" x14ac:dyDescent="0.25">
      <c r="A295">
        <v>43</v>
      </c>
      <c r="B295">
        <v>69</v>
      </c>
      <c r="C295" t="s">
        <v>183</v>
      </c>
      <c r="D295" t="s">
        <v>27</v>
      </c>
      <c r="E295">
        <v>102</v>
      </c>
      <c r="F295" t="s">
        <v>184</v>
      </c>
      <c r="G295" t="s">
        <v>7</v>
      </c>
      <c r="H295" t="s">
        <v>40</v>
      </c>
      <c r="I295" t="s">
        <v>6</v>
      </c>
      <c r="J295" t="s">
        <v>330</v>
      </c>
      <c r="L295">
        <f>COUNTIFS(Tabelle1[Attached Signal],"&lt;&gt;"&amp;"",Tabelle1[Alternate Function],Tabelle1[[#This Row],[Alternate Function]])</f>
        <v>0</v>
      </c>
      <c r="M295">
        <f>COUNTIFS(Tabelle1[Attached Signal],"&lt;&gt;"&amp;"",Tabelle1[Pin Name],Tabelle1[[#This Row],[Pin Name]])</f>
        <v>1</v>
      </c>
      <c r="N295" t="s">
        <v>497</v>
      </c>
    </row>
    <row r="296" spans="1:15" ht="15" hidden="1" customHeight="1" x14ac:dyDescent="0.25">
      <c r="A296">
        <v>43</v>
      </c>
      <c r="B296">
        <v>69</v>
      </c>
      <c r="C296" t="s">
        <v>183</v>
      </c>
      <c r="D296" t="s">
        <v>27</v>
      </c>
      <c r="E296">
        <v>102</v>
      </c>
      <c r="F296" t="s">
        <v>184</v>
      </c>
      <c r="G296" t="s">
        <v>7</v>
      </c>
      <c r="H296" t="s">
        <v>40</v>
      </c>
      <c r="I296" t="s">
        <v>6</v>
      </c>
      <c r="J296" t="s">
        <v>248</v>
      </c>
      <c r="L296">
        <f>COUNTIFS(Tabelle1[Attached Signal],"&lt;&gt;"&amp;"",Tabelle1[Alternate Function],Tabelle1[[#This Row],[Alternate Function]])</f>
        <v>0</v>
      </c>
      <c r="M296">
        <f>COUNTIFS(Tabelle1[Attached Signal],"&lt;&gt;"&amp;"",Tabelle1[Pin Name],Tabelle1[[#This Row],[Pin Name]])</f>
        <v>1</v>
      </c>
      <c r="N296" t="s">
        <v>497</v>
      </c>
      <c r="O296" s="12"/>
    </row>
    <row r="297" spans="1:15" ht="15" hidden="1" customHeight="1" x14ac:dyDescent="0.25">
      <c r="A297">
        <v>43</v>
      </c>
      <c r="B297">
        <v>69</v>
      </c>
      <c r="C297" t="s">
        <v>183</v>
      </c>
      <c r="D297" t="s">
        <v>27</v>
      </c>
      <c r="E297">
        <v>102</v>
      </c>
      <c r="F297" t="s">
        <v>184</v>
      </c>
      <c r="G297" t="s">
        <v>7</v>
      </c>
      <c r="H297" t="s">
        <v>40</v>
      </c>
      <c r="I297" t="s">
        <v>6</v>
      </c>
      <c r="J297" t="s">
        <v>132</v>
      </c>
      <c r="L297">
        <f>COUNTIFS(Tabelle1[Attached Signal],"&lt;&gt;"&amp;"",Tabelle1[Alternate Function],Tabelle1[[#This Row],[Alternate Function]])</f>
        <v>0</v>
      </c>
      <c r="M297">
        <f>COUNTIFS(Tabelle1[Attached Signal],"&lt;&gt;"&amp;"",Tabelle1[Pin Name],Tabelle1[[#This Row],[Pin Name]])</f>
        <v>1</v>
      </c>
      <c r="N297" t="s">
        <v>497</v>
      </c>
    </row>
    <row r="298" spans="1:15" ht="15" hidden="1" customHeight="1" x14ac:dyDescent="0.25">
      <c r="A298">
        <v>43</v>
      </c>
      <c r="B298">
        <v>69</v>
      </c>
      <c r="C298" t="s">
        <v>183</v>
      </c>
      <c r="D298" t="s">
        <v>27</v>
      </c>
      <c r="E298">
        <v>102</v>
      </c>
      <c r="F298" t="s">
        <v>184</v>
      </c>
      <c r="G298" t="s">
        <v>7</v>
      </c>
      <c r="H298" t="s">
        <v>40</v>
      </c>
      <c r="I298" t="s">
        <v>6</v>
      </c>
      <c r="J298" t="s">
        <v>168</v>
      </c>
      <c r="L298">
        <f>COUNTIFS(Tabelle1[Attached Signal],"&lt;&gt;"&amp;"",Tabelle1[Alternate Function],Tabelle1[[#This Row],[Alternate Function]])</f>
        <v>0</v>
      </c>
      <c r="M298">
        <f>COUNTIFS(Tabelle1[Attached Signal],"&lt;&gt;"&amp;"",Tabelle1[Pin Name],Tabelle1[[#This Row],[Pin Name]])</f>
        <v>1</v>
      </c>
      <c r="N298" t="s">
        <v>497</v>
      </c>
    </row>
    <row r="299" spans="1:15" ht="15" hidden="1" customHeight="1" x14ac:dyDescent="0.25">
      <c r="A299">
        <v>43</v>
      </c>
      <c r="B299">
        <v>69</v>
      </c>
      <c r="C299" t="s">
        <v>183</v>
      </c>
      <c r="D299" t="s">
        <v>27</v>
      </c>
      <c r="E299">
        <v>102</v>
      </c>
      <c r="F299" t="s">
        <v>184</v>
      </c>
      <c r="G299" t="s">
        <v>7</v>
      </c>
      <c r="H299" t="s">
        <v>40</v>
      </c>
      <c r="I299" t="s">
        <v>6</v>
      </c>
      <c r="J299" t="s">
        <v>274</v>
      </c>
      <c r="L299">
        <f>COUNTIFS(Tabelle1[Attached Signal],"&lt;&gt;"&amp;"",Tabelle1[Alternate Function],Tabelle1[[#This Row],[Alternate Function]])</f>
        <v>0</v>
      </c>
      <c r="M299">
        <f>COUNTIFS(Tabelle1[Attached Signal],"&lt;&gt;"&amp;"",Tabelle1[Pin Name],Tabelle1[[#This Row],[Pin Name]])</f>
        <v>1</v>
      </c>
      <c r="N299" t="s">
        <v>497</v>
      </c>
    </row>
    <row r="300" spans="1:15" ht="15" hidden="1" customHeight="1" x14ac:dyDescent="0.25">
      <c r="A300">
        <v>43</v>
      </c>
      <c r="B300">
        <v>69</v>
      </c>
      <c r="C300" t="s">
        <v>183</v>
      </c>
      <c r="D300" t="s">
        <v>27</v>
      </c>
      <c r="E300">
        <v>102</v>
      </c>
      <c r="F300" t="s">
        <v>184</v>
      </c>
      <c r="G300" t="s">
        <v>7</v>
      </c>
      <c r="H300" t="s">
        <v>40</v>
      </c>
      <c r="I300" t="s">
        <v>6</v>
      </c>
      <c r="J300" t="s">
        <v>254</v>
      </c>
      <c r="L300">
        <f>COUNTIFS(Tabelle1[Attached Signal],"&lt;&gt;"&amp;"",Tabelle1[Alternate Function],Tabelle1[[#This Row],[Alternate Function]])</f>
        <v>0</v>
      </c>
      <c r="M300">
        <f>COUNTIFS(Tabelle1[Attached Signal],"&lt;&gt;"&amp;"",Tabelle1[Pin Name],Tabelle1[[#This Row],[Pin Name]])</f>
        <v>1</v>
      </c>
      <c r="N300" t="s">
        <v>497</v>
      </c>
    </row>
    <row r="301" spans="1:15" ht="15" hidden="1" customHeight="1" x14ac:dyDescent="0.25">
      <c r="A301">
        <v>43</v>
      </c>
      <c r="B301">
        <v>69</v>
      </c>
      <c r="C301" t="s">
        <v>183</v>
      </c>
      <c r="D301" t="s">
        <v>27</v>
      </c>
      <c r="E301">
        <v>102</v>
      </c>
      <c r="F301" t="s">
        <v>184</v>
      </c>
      <c r="G301" t="s">
        <v>7</v>
      </c>
      <c r="H301" t="s">
        <v>40</v>
      </c>
      <c r="I301" t="s">
        <v>6</v>
      </c>
      <c r="J301" t="s">
        <v>26</v>
      </c>
      <c r="L301">
        <f>COUNTIFS(Tabelle1[Attached Signal],"&lt;&gt;"&amp;"",Tabelle1[Alternate Function],Tabelle1[[#This Row],[Alternate Function]])</f>
        <v>0</v>
      </c>
      <c r="M301">
        <f>COUNTIFS(Tabelle1[Attached Signal],"&lt;&gt;"&amp;"",Tabelle1[Pin Name],Tabelle1[[#This Row],[Pin Name]])</f>
        <v>1</v>
      </c>
      <c r="N301" t="s">
        <v>497</v>
      </c>
    </row>
    <row r="302" spans="1:15" ht="15" customHeight="1" x14ac:dyDescent="0.25">
      <c r="A302">
        <v>44</v>
      </c>
      <c r="B302">
        <v>70</v>
      </c>
      <c r="C302" t="s">
        <v>185</v>
      </c>
      <c r="D302" t="s">
        <v>13</v>
      </c>
      <c r="E302">
        <v>103</v>
      </c>
      <c r="F302" t="s">
        <v>186</v>
      </c>
      <c r="G302" t="s">
        <v>7</v>
      </c>
      <c r="H302" t="s">
        <v>9</v>
      </c>
      <c r="I302" t="s">
        <v>6</v>
      </c>
      <c r="J302" t="s">
        <v>449</v>
      </c>
      <c r="K302" t="s">
        <v>568</v>
      </c>
      <c r="L302">
        <f>COUNTIFS(Tabelle1[Attached Signal],"&lt;&gt;"&amp;"",Tabelle1[Alternate Function],Tabelle1[[#This Row],[Alternate Function]])</f>
        <v>1</v>
      </c>
      <c r="M302">
        <f>COUNTIFS(Tabelle1[Attached Signal],"&lt;&gt;"&amp;"",Tabelle1[Pin Name],Tabelle1[[#This Row],[Pin Name]])</f>
        <v>1</v>
      </c>
      <c r="N302" t="s">
        <v>498</v>
      </c>
    </row>
    <row r="303" spans="1:15" ht="15" customHeight="1" x14ac:dyDescent="0.25">
      <c r="A303">
        <v>44</v>
      </c>
      <c r="B303">
        <v>70</v>
      </c>
      <c r="C303" t="s">
        <v>185</v>
      </c>
      <c r="D303" t="s">
        <v>13</v>
      </c>
      <c r="E303">
        <v>103</v>
      </c>
      <c r="F303" t="s">
        <v>186</v>
      </c>
      <c r="G303" t="s">
        <v>7</v>
      </c>
      <c r="H303" t="s">
        <v>9</v>
      </c>
      <c r="I303" t="s">
        <v>6</v>
      </c>
      <c r="J303" t="s">
        <v>333</v>
      </c>
      <c r="L303">
        <f>COUNTIFS(Tabelle1[Attached Signal],"&lt;&gt;"&amp;"",Tabelle1[Alternate Function],Tabelle1[[#This Row],[Alternate Function]])</f>
        <v>0</v>
      </c>
      <c r="M303">
        <f>COUNTIFS(Tabelle1[Attached Signal],"&lt;&gt;"&amp;"",Tabelle1[Pin Name],Tabelle1[[#This Row],[Pin Name]])</f>
        <v>1</v>
      </c>
      <c r="N303" t="s">
        <v>498</v>
      </c>
    </row>
    <row r="304" spans="1:15" ht="15" customHeight="1" x14ac:dyDescent="0.25">
      <c r="A304">
        <v>44</v>
      </c>
      <c r="B304">
        <v>70</v>
      </c>
      <c r="C304" t="s">
        <v>185</v>
      </c>
      <c r="D304" t="s">
        <v>13</v>
      </c>
      <c r="E304">
        <v>103</v>
      </c>
      <c r="F304" t="s">
        <v>186</v>
      </c>
      <c r="G304" t="s">
        <v>7</v>
      </c>
      <c r="H304" t="s">
        <v>9</v>
      </c>
      <c r="I304" t="s">
        <v>6</v>
      </c>
      <c r="J304" t="s">
        <v>21</v>
      </c>
      <c r="L304">
        <f>COUNTIFS(Tabelle1[Attached Signal],"&lt;&gt;"&amp;"",Tabelle1[Alternate Function],Tabelle1[[#This Row],[Alternate Function]])</f>
        <v>0</v>
      </c>
      <c r="M304">
        <f>COUNTIFS(Tabelle1[Attached Signal],"&lt;&gt;"&amp;"",Tabelle1[Pin Name],Tabelle1[[#This Row],[Pin Name]])</f>
        <v>1</v>
      </c>
      <c r="N304" t="s">
        <v>498</v>
      </c>
    </row>
    <row r="305" spans="1:15" ht="15" customHeight="1" x14ac:dyDescent="0.25">
      <c r="A305">
        <v>44</v>
      </c>
      <c r="B305">
        <v>70</v>
      </c>
      <c r="C305" t="s">
        <v>185</v>
      </c>
      <c r="D305" t="s">
        <v>13</v>
      </c>
      <c r="E305">
        <v>103</v>
      </c>
      <c r="F305" t="s">
        <v>186</v>
      </c>
      <c r="G305" t="s">
        <v>7</v>
      </c>
      <c r="H305" t="s">
        <v>9</v>
      </c>
      <c r="I305" t="s">
        <v>6</v>
      </c>
      <c r="J305" t="s">
        <v>350</v>
      </c>
      <c r="L305">
        <f>COUNTIFS(Tabelle1[Attached Signal],"&lt;&gt;"&amp;"",Tabelle1[Alternate Function],Tabelle1[[#This Row],[Alternate Function]])</f>
        <v>0</v>
      </c>
      <c r="M305">
        <f>COUNTIFS(Tabelle1[Attached Signal],"&lt;&gt;"&amp;"",Tabelle1[Pin Name],Tabelle1[[#This Row],[Pin Name]])</f>
        <v>1</v>
      </c>
      <c r="N305" t="s">
        <v>498</v>
      </c>
    </row>
    <row r="306" spans="1:15" ht="15" customHeight="1" x14ac:dyDescent="0.25">
      <c r="A306">
        <v>44</v>
      </c>
      <c r="B306">
        <v>70</v>
      </c>
      <c r="C306" t="s">
        <v>185</v>
      </c>
      <c r="D306" t="s">
        <v>13</v>
      </c>
      <c r="E306">
        <v>103</v>
      </c>
      <c r="F306" t="s">
        <v>186</v>
      </c>
      <c r="G306" t="s">
        <v>7</v>
      </c>
      <c r="H306" t="s">
        <v>9</v>
      </c>
      <c r="I306" t="s">
        <v>6</v>
      </c>
      <c r="J306" t="s">
        <v>253</v>
      </c>
      <c r="L306">
        <f>COUNTIFS(Tabelle1[Attached Signal],"&lt;&gt;"&amp;"",Tabelle1[Alternate Function],Tabelle1[[#This Row],[Alternate Function]])</f>
        <v>0</v>
      </c>
      <c r="M306">
        <f>COUNTIFS(Tabelle1[Attached Signal],"&lt;&gt;"&amp;"",Tabelle1[Pin Name],Tabelle1[[#This Row],[Pin Name]])</f>
        <v>1</v>
      </c>
      <c r="N306" t="s">
        <v>498</v>
      </c>
    </row>
    <row r="307" spans="1:15" ht="15" customHeight="1" x14ac:dyDescent="0.25">
      <c r="A307">
        <v>44</v>
      </c>
      <c r="B307">
        <v>70</v>
      </c>
      <c r="C307" t="s">
        <v>185</v>
      </c>
      <c r="D307" t="s">
        <v>13</v>
      </c>
      <c r="E307">
        <v>103</v>
      </c>
      <c r="F307" t="s">
        <v>186</v>
      </c>
      <c r="G307" t="s">
        <v>7</v>
      </c>
      <c r="H307" t="s">
        <v>9</v>
      </c>
      <c r="I307" t="s">
        <v>6</v>
      </c>
      <c r="J307" t="s">
        <v>351</v>
      </c>
      <c r="L307">
        <f>COUNTIFS(Tabelle1[Attached Signal],"&lt;&gt;"&amp;"",Tabelle1[Alternate Function],Tabelle1[[#This Row],[Alternate Function]])</f>
        <v>0</v>
      </c>
      <c r="M307">
        <f>COUNTIFS(Tabelle1[Attached Signal],"&lt;&gt;"&amp;"",Tabelle1[Pin Name],Tabelle1[[#This Row],[Pin Name]])</f>
        <v>1</v>
      </c>
      <c r="N307" t="s">
        <v>498</v>
      </c>
    </row>
    <row r="308" spans="1:15" ht="15" customHeight="1" x14ac:dyDescent="0.25">
      <c r="A308">
        <v>44</v>
      </c>
      <c r="B308">
        <v>70</v>
      </c>
      <c r="C308" t="s">
        <v>185</v>
      </c>
      <c r="D308" t="s">
        <v>13</v>
      </c>
      <c r="E308">
        <v>103</v>
      </c>
      <c r="F308" t="s">
        <v>186</v>
      </c>
      <c r="G308" t="s">
        <v>7</v>
      </c>
      <c r="H308" t="s">
        <v>9</v>
      </c>
      <c r="I308" t="s">
        <v>6</v>
      </c>
      <c r="J308" t="s">
        <v>352</v>
      </c>
      <c r="L308">
        <f>COUNTIFS(Tabelle1[Attached Signal],"&lt;&gt;"&amp;"",Tabelle1[Alternate Function],Tabelle1[[#This Row],[Alternate Function]])</f>
        <v>0</v>
      </c>
      <c r="M308">
        <f>COUNTIFS(Tabelle1[Attached Signal],"&lt;&gt;"&amp;"",Tabelle1[Pin Name],Tabelle1[[#This Row],[Pin Name]])</f>
        <v>1</v>
      </c>
      <c r="N308" t="s">
        <v>498</v>
      </c>
    </row>
    <row r="309" spans="1:15" ht="15" customHeight="1" x14ac:dyDescent="0.25">
      <c r="A309">
        <v>44</v>
      </c>
      <c r="B309">
        <v>70</v>
      </c>
      <c r="C309" t="s">
        <v>185</v>
      </c>
      <c r="D309" t="s">
        <v>13</v>
      </c>
      <c r="E309">
        <v>103</v>
      </c>
      <c r="F309" t="s">
        <v>186</v>
      </c>
      <c r="G309" t="s">
        <v>7</v>
      </c>
      <c r="H309" t="s">
        <v>9</v>
      </c>
      <c r="I309" t="s">
        <v>6</v>
      </c>
      <c r="J309" t="s">
        <v>249</v>
      </c>
      <c r="L309">
        <f>COUNTIFS(Tabelle1[Attached Signal],"&lt;&gt;"&amp;"",Tabelle1[Alternate Function],Tabelle1[[#This Row],[Alternate Function]])</f>
        <v>0</v>
      </c>
      <c r="M309">
        <f>COUNTIFS(Tabelle1[Attached Signal],"&lt;&gt;"&amp;"",Tabelle1[Pin Name],Tabelle1[[#This Row],[Pin Name]])</f>
        <v>1</v>
      </c>
      <c r="N309" t="s">
        <v>498</v>
      </c>
    </row>
    <row r="310" spans="1:15" ht="15" customHeight="1" x14ac:dyDescent="0.25">
      <c r="A310">
        <v>44</v>
      </c>
      <c r="B310">
        <v>70</v>
      </c>
      <c r="C310" t="s">
        <v>185</v>
      </c>
      <c r="D310" t="s">
        <v>13</v>
      </c>
      <c r="E310">
        <v>103</v>
      </c>
      <c r="F310" t="s">
        <v>186</v>
      </c>
      <c r="G310" t="s">
        <v>7</v>
      </c>
      <c r="H310" t="s">
        <v>9</v>
      </c>
      <c r="I310" t="s">
        <v>6</v>
      </c>
      <c r="J310" t="s">
        <v>80</v>
      </c>
      <c r="L310">
        <f>COUNTIFS(Tabelle1[Attached Signal],"&lt;&gt;"&amp;"",Tabelle1[Alternate Function],Tabelle1[[#This Row],[Alternate Function]])</f>
        <v>0</v>
      </c>
      <c r="M310">
        <f>COUNTIFS(Tabelle1[Attached Signal],"&lt;&gt;"&amp;"",Tabelle1[Pin Name],Tabelle1[[#This Row],[Pin Name]])</f>
        <v>1</v>
      </c>
      <c r="N310" t="s">
        <v>498</v>
      </c>
    </row>
    <row r="311" spans="1:15" ht="15" customHeight="1" x14ac:dyDescent="0.25">
      <c r="A311">
        <v>44</v>
      </c>
      <c r="B311">
        <v>70</v>
      </c>
      <c r="C311" t="s">
        <v>185</v>
      </c>
      <c r="D311" t="s">
        <v>13</v>
      </c>
      <c r="E311">
        <v>103</v>
      </c>
      <c r="F311" t="s">
        <v>186</v>
      </c>
      <c r="G311" t="s">
        <v>7</v>
      </c>
      <c r="H311" t="s">
        <v>9</v>
      </c>
      <c r="I311" t="s">
        <v>6</v>
      </c>
      <c r="J311" t="s">
        <v>26</v>
      </c>
      <c r="L311">
        <f>COUNTIFS(Tabelle1[Attached Signal],"&lt;&gt;"&amp;"",Tabelle1[Alternate Function],Tabelle1[[#This Row],[Alternate Function]])</f>
        <v>0</v>
      </c>
      <c r="M311">
        <f>COUNTIFS(Tabelle1[Attached Signal],"&lt;&gt;"&amp;"",Tabelle1[Pin Name],Tabelle1[[#This Row],[Pin Name]])</f>
        <v>1</v>
      </c>
      <c r="N311" t="s">
        <v>498</v>
      </c>
    </row>
    <row r="312" spans="1:15" ht="15" customHeight="1" x14ac:dyDescent="0.25">
      <c r="A312">
        <v>44</v>
      </c>
      <c r="B312">
        <v>70</v>
      </c>
      <c r="C312" t="s">
        <v>185</v>
      </c>
      <c r="D312" t="s">
        <v>13</v>
      </c>
      <c r="E312">
        <v>103</v>
      </c>
      <c r="F312" t="s">
        <v>186</v>
      </c>
      <c r="G312" t="s">
        <v>7</v>
      </c>
      <c r="H312" t="s">
        <v>9</v>
      </c>
      <c r="I312" t="s">
        <v>6</v>
      </c>
      <c r="J312" t="s">
        <v>187</v>
      </c>
      <c r="L312">
        <f>COUNTIFS(Tabelle1[Attached Signal],"&lt;&gt;"&amp;"",Tabelle1[Alternate Function],Tabelle1[[#This Row],[Alternate Function]])</f>
        <v>0</v>
      </c>
      <c r="M312">
        <f>COUNTIFS(Tabelle1[Attached Signal],"&lt;&gt;"&amp;"",Tabelle1[Pin Name],Tabelle1[[#This Row],[Pin Name]])</f>
        <v>1</v>
      </c>
      <c r="N312" t="s">
        <v>498</v>
      </c>
      <c r="O312" s="12"/>
    </row>
    <row r="313" spans="1:15" ht="15" hidden="1" customHeight="1" x14ac:dyDescent="0.25">
      <c r="A313">
        <v>45</v>
      </c>
      <c r="B313">
        <v>71</v>
      </c>
      <c r="C313" t="s">
        <v>188</v>
      </c>
      <c r="D313" t="s">
        <v>23</v>
      </c>
      <c r="E313">
        <v>104</v>
      </c>
      <c r="F313" t="s">
        <v>189</v>
      </c>
      <c r="G313" t="s">
        <v>7</v>
      </c>
      <c r="H313" t="s">
        <v>9</v>
      </c>
      <c r="I313" t="s">
        <v>6</v>
      </c>
      <c r="J313" t="s">
        <v>450</v>
      </c>
      <c r="K313" t="s">
        <v>567</v>
      </c>
      <c r="L313">
        <f>COUNTIFS(Tabelle1[Attached Signal],"&lt;&gt;"&amp;"",Tabelle1[Alternate Function],Tabelle1[[#This Row],[Alternate Function]])</f>
        <v>1</v>
      </c>
      <c r="M313">
        <f>COUNTIFS(Tabelle1[Attached Signal],"&lt;&gt;"&amp;"",Tabelle1[Pin Name],Tabelle1[[#This Row],[Pin Name]])</f>
        <v>1</v>
      </c>
      <c r="N313" t="s">
        <v>499</v>
      </c>
      <c r="O313" s="12"/>
    </row>
    <row r="314" spans="1:15" ht="15" hidden="1" customHeight="1" x14ac:dyDescent="0.25">
      <c r="A314">
        <v>45</v>
      </c>
      <c r="B314">
        <v>71</v>
      </c>
      <c r="C314" t="s">
        <v>188</v>
      </c>
      <c r="D314" t="s">
        <v>23</v>
      </c>
      <c r="E314">
        <v>104</v>
      </c>
      <c r="F314" t="s">
        <v>189</v>
      </c>
      <c r="G314" t="s">
        <v>7</v>
      </c>
      <c r="H314" t="s">
        <v>9</v>
      </c>
      <c r="I314" t="s">
        <v>6</v>
      </c>
      <c r="J314" t="s">
        <v>292</v>
      </c>
      <c r="L314">
        <f>COUNTIFS(Tabelle1[Attached Signal],"&lt;&gt;"&amp;"",Tabelle1[Alternate Function],Tabelle1[[#This Row],[Alternate Function]])</f>
        <v>0</v>
      </c>
      <c r="M314">
        <f>COUNTIFS(Tabelle1[Attached Signal],"&lt;&gt;"&amp;"",Tabelle1[Pin Name],Tabelle1[[#This Row],[Pin Name]])</f>
        <v>1</v>
      </c>
      <c r="N314" t="s">
        <v>499</v>
      </c>
      <c r="O314" s="12"/>
    </row>
    <row r="315" spans="1:15" ht="15" hidden="1" customHeight="1" x14ac:dyDescent="0.25">
      <c r="A315">
        <v>45</v>
      </c>
      <c r="B315">
        <v>71</v>
      </c>
      <c r="C315" t="s">
        <v>188</v>
      </c>
      <c r="D315" t="s">
        <v>23</v>
      </c>
      <c r="E315">
        <v>104</v>
      </c>
      <c r="F315" t="s">
        <v>189</v>
      </c>
      <c r="G315" t="s">
        <v>7</v>
      </c>
      <c r="H315" t="s">
        <v>9</v>
      </c>
      <c r="I315" t="s">
        <v>6</v>
      </c>
      <c r="J315" t="s">
        <v>341</v>
      </c>
      <c r="L315">
        <f>COUNTIFS(Tabelle1[Attached Signal],"&lt;&gt;"&amp;"",Tabelle1[Alternate Function],Tabelle1[[#This Row],[Alternate Function]])</f>
        <v>0</v>
      </c>
      <c r="M315">
        <f>COUNTIFS(Tabelle1[Attached Signal],"&lt;&gt;"&amp;"",Tabelle1[Pin Name],Tabelle1[[#This Row],[Pin Name]])</f>
        <v>1</v>
      </c>
      <c r="N315" t="s">
        <v>499</v>
      </c>
      <c r="O315" s="12"/>
    </row>
    <row r="316" spans="1:15" ht="15" hidden="1" customHeight="1" x14ac:dyDescent="0.25">
      <c r="A316">
        <v>45</v>
      </c>
      <c r="B316">
        <v>71</v>
      </c>
      <c r="C316" t="s">
        <v>188</v>
      </c>
      <c r="D316" t="s">
        <v>23</v>
      </c>
      <c r="E316">
        <v>104</v>
      </c>
      <c r="F316" t="s">
        <v>189</v>
      </c>
      <c r="G316" t="s">
        <v>7</v>
      </c>
      <c r="H316" t="s">
        <v>9</v>
      </c>
      <c r="I316" t="s">
        <v>6</v>
      </c>
      <c r="J316" t="s">
        <v>310</v>
      </c>
      <c r="L316">
        <f>COUNTIFS(Tabelle1[Attached Signal],"&lt;&gt;"&amp;"",Tabelle1[Alternate Function],Tabelle1[[#This Row],[Alternate Function]])</f>
        <v>0</v>
      </c>
      <c r="M316">
        <f>COUNTIFS(Tabelle1[Attached Signal],"&lt;&gt;"&amp;"",Tabelle1[Pin Name],Tabelle1[[#This Row],[Pin Name]])</f>
        <v>1</v>
      </c>
      <c r="N316" t="s">
        <v>499</v>
      </c>
      <c r="O316" s="12"/>
    </row>
    <row r="317" spans="1:15" ht="15" hidden="1" customHeight="1" x14ac:dyDescent="0.25">
      <c r="A317">
        <v>45</v>
      </c>
      <c r="B317">
        <v>71</v>
      </c>
      <c r="C317" t="s">
        <v>188</v>
      </c>
      <c r="D317" t="s">
        <v>23</v>
      </c>
      <c r="E317">
        <v>104</v>
      </c>
      <c r="F317" t="s">
        <v>189</v>
      </c>
      <c r="G317" t="s">
        <v>7</v>
      </c>
      <c r="H317" t="s">
        <v>9</v>
      </c>
      <c r="I317" t="s">
        <v>6</v>
      </c>
      <c r="J317" t="s">
        <v>353</v>
      </c>
      <c r="L317">
        <f>COUNTIFS(Tabelle1[Attached Signal],"&lt;&gt;"&amp;"",Tabelle1[Alternate Function],Tabelle1[[#This Row],[Alternate Function]])</f>
        <v>0</v>
      </c>
      <c r="M317">
        <f>COUNTIFS(Tabelle1[Attached Signal],"&lt;&gt;"&amp;"",Tabelle1[Pin Name],Tabelle1[[#This Row],[Pin Name]])</f>
        <v>1</v>
      </c>
      <c r="N317" t="s">
        <v>499</v>
      </c>
      <c r="O317" s="12"/>
    </row>
    <row r="318" spans="1:15" ht="15" hidden="1" customHeight="1" x14ac:dyDescent="0.25">
      <c r="A318">
        <v>45</v>
      </c>
      <c r="B318">
        <v>71</v>
      </c>
      <c r="C318" t="s">
        <v>188</v>
      </c>
      <c r="D318" t="s">
        <v>23</v>
      </c>
      <c r="E318">
        <v>104</v>
      </c>
      <c r="F318" t="s">
        <v>189</v>
      </c>
      <c r="G318" t="s">
        <v>7</v>
      </c>
      <c r="H318" t="s">
        <v>9</v>
      </c>
      <c r="I318" t="s">
        <v>6</v>
      </c>
      <c r="J318" t="s">
        <v>270</v>
      </c>
      <c r="L318">
        <f>COUNTIFS(Tabelle1[Attached Signal],"&lt;&gt;"&amp;"",Tabelle1[Alternate Function],Tabelle1[[#This Row],[Alternate Function]])</f>
        <v>0</v>
      </c>
      <c r="M318">
        <f>COUNTIFS(Tabelle1[Attached Signal],"&lt;&gt;"&amp;"",Tabelle1[Pin Name],Tabelle1[[#This Row],[Pin Name]])</f>
        <v>1</v>
      </c>
      <c r="N318" t="s">
        <v>499</v>
      </c>
      <c r="O318" s="12"/>
    </row>
    <row r="319" spans="1:15" ht="15" hidden="1" customHeight="1" x14ac:dyDescent="0.25">
      <c r="A319">
        <v>45</v>
      </c>
      <c r="B319">
        <v>71</v>
      </c>
      <c r="C319" t="s">
        <v>188</v>
      </c>
      <c r="D319" t="s">
        <v>23</v>
      </c>
      <c r="E319">
        <v>104</v>
      </c>
      <c r="F319" t="s">
        <v>189</v>
      </c>
      <c r="G319" t="s">
        <v>7</v>
      </c>
      <c r="H319" t="s">
        <v>9</v>
      </c>
      <c r="I319" t="s">
        <v>6</v>
      </c>
      <c r="J319" t="s">
        <v>354</v>
      </c>
      <c r="L319">
        <f>COUNTIFS(Tabelle1[Attached Signal],"&lt;&gt;"&amp;"",Tabelle1[Alternate Function],Tabelle1[[#This Row],[Alternate Function]])</f>
        <v>0</v>
      </c>
      <c r="M319">
        <f>COUNTIFS(Tabelle1[Attached Signal],"&lt;&gt;"&amp;"",Tabelle1[Pin Name],Tabelle1[[#This Row],[Pin Name]])</f>
        <v>1</v>
      </c>
      <c r="N319" t="s">
        <v>499</v>
      </c>
      <c r="O319" s="12"/>
    </row>
    <row r="320" spans="1:15" ht="15" hidden="1" customHeight="1" x14ac:dyDescent="0.25">
      <c r="A320">
        <v>45</v>
      </c>
      <c r="B320">
        <v>71</v>
      </c>
      <c r="C320" t="s">
        <v>188</v>
      </c>
      <c r="D320" t="s">
        <v>23</v>
      </c>
      <c r="E320">
        <v>104</v>
      </c>
      <c r="F320" t="s">
        <v>189</v>
      </c>
      <c r="G320" t="s">
        <v>7</v>
      </c>
      <c r="H320" t="s">
        <v>9</v>
      </c>
      <c r="I320" t="s">
        <v>6</v>
      </c>
      <c r="J320" t="s">
        <v>355</v>
      </c>
      <c r="L320">
        <f>COUNTIFS(Tabelle1[Attached Signal],"&lt;&gt;"&amp;"",Tabelle1[Alternate Function],Tabelle1[[#This Row],[Alternate Function]])</f>
        <v>0</v>
      </c>
      <c r="M320">
        <f>COUNTIFS(Tabelle1[Attached Signal],"&lt;&gt;"&amp;"",Tabelle1[Pin Name],Tabelle1[[#This Row],[Pin Name]])</f>
        <v>1</v>
      </c>
      <c r="N320" t="s">
        <v>499</v>
      </c>
      <c r="O320" s="12"/>
    </row>
    <row r="321" spans="1:15" ht="15" hidden="1" customHeight="1" x14ac:dyDescent="0.25">
      <c r="A321">
        <v>45</v>
      </c>
      <c r="B321">
        <v>71</v>
      </c>
      <c r="C321" t="s">
        <v>188</v>
      </c>
      <c r="D321" t="s">
        <v>23</v>
      </c>
      <c r="E321">
        <v>104</v>
      </c>
      <c r="F321" t="s">
        <v>189</v>
      </c>
      <c r="G321" t="s">
        <v>7</v>
      </c>
      <c r="H321" t="s">
        <v>9</v>
      </c>
      <c r="I321" t="s">
        <v>6</v>
      </c>
      <c r="J321" t="s">
        <v>303</v>
      </c>
      <c r="L321">
        <f>COUNTIFS(Tabelle1[Attached Signal],"&lt;&gt;"&amp;"",Tabelle1[Alternate Function],Tabelle1[[#This Row],[Alternate Function]])</f>
        <v>0</v>
      </c>
      <c r="M321">
        <f>COUNTIFS(Tabelle1[Attached Signal],"&lt;&gt;"&amp;"",Tabelle1[Pin Name],Tabelle1[[#This Row],[Pin Name]])</f>
        <v>1</v>
      </c>
      <c r="N321" t="s">
        <v>499</v>
      </c>
      <c r="O321" s="12"/>
    </row>
    <row r="322" spans="1:15" ht="15" hidden="1" customHeight="1" x14ac:dyDescent="0.25">
      <c r="A322">
        <v>45</v>
      </c>
      <c r="B322">
        <v>71</v>
      </c>
      <c r="C322" t="s">
        <v>188</v>
      </c>
      <c r="D322" t="s">
        <v>23</v>
      </c>
      <c r="E322">
        <v>104</v>
      </c>
      <c r="F322" t="s">
        <v>189</v>
      </c>
      <c r="G322" t="s">
        <v>7</v>
      </c>
      <c r="H322" t="s">
        <v>9</v>
      </c>
      <c r="I322" t="s">
        <v>6</v>
      </c>
      <c r="J322" t="s">
        <v>26</v>
      </c>
      <c r="L322">
        <f>COUNTIFS(Tabelle1[Attached Signal],"&lt;&gt;"&amp;"",Tabelle1[Alternate Function],Tabelle1[[#This Row],[Alternate Function]])</f>
        <v>0</v>
      </c>
      <c r="M322">
        <f>COUNTIFS(Tabelle1[Attached Signal],"&lt;&gt;"&amp;"",Tabelle1[Pin Name],Tabelle1[[#This Row],[Pin Name]])</f>
        <v>1</v>
      </c>
      <c r="N322" t="s">
        <v>499</v>
      </c>
      <c r="O322" s="12"/>
    </row>
    <row r="323" spans="1:15" ht="15" hidden="1" customHeight="1" x14ac:dyDescent="0.25">
      <c r="A323">
        <v>45</v>
      </c>
      <c r="B323">
        <v>71</v>
      </c>
      <c r="C323" t="s">
        <v>188</v>
      </c>
      <c r="D323" t="s">
        <v>23</v>
      </c>
      <c r="E323">
        <v>104</v>
      </c>
      <c r="F323" t="s">
        <v>189</v>
      </c>
      <c r="G323" t="s">
        <v>7</v>
      </c>
      <c r="H323" t="s">
        <v>9</v>
      </c>
      <c r="I323" t="s">
        <v>6</v>
      </c>
      <c r="J323" t="s">
        <v>190</v>
      </c>
      <c r="L323">
        <f>COUNTIFS(Tabelle1[Attached Signal],"&lt;&gt;"&amp;"",Tabelle1[Alternate Function],Tabelle1[[#This Row],[Alternate Function]])</f>
        <v>0</v>
      </c>
      <c r="M323">
        <f>COUNTIFS(Tabelle1[Attached Signal],"&lt;&gt;"&amp;"",Tabelle1[Pin Name],Tabelle1[[#This Row],[Pin Name]])</f>
        <v>1</v>
      </c>
      <c r="N323" t="s">
        <v>499</v>
      </c>
      <c r="O323" s="12"/>
    </row>
    <row r="324" spans="1:15" ht="15" hidden="1" customHeight="1" x14ac:dyDescent="0.25">
      <c r="A324">
        <v>46</v>
      </c>
      <c r="B324">
        <v>72</v>
      </c>
      <c r="C324" t="s">
        <v>191</v>
      </c>
      <c r="D324" t="s">
        <v>192</v>
      </c>
      <c r="E324">
        <v>105</v>
      </c>
      <c r="F324" t="s">
        <v>193</v>
      </c>
      <c r="G324" t="s">
        <v>7</v>
      </c>
      <c r="H324" t="s">
        <v>9</v>
      </c>
      <c r="I324" t="s">
        <v>6</v>
      </c>
      <c r="J324" t="s">
        <v>451</v>
      </c>
      <c r="L324">
        <f>COUNTIFS(Tabelle1[Attached Signal],"&lt;&gt;"&amp;"",Tabelle1[Alternate Function],Tabelle1[[#This Row],[Alternate Function]])</f>
        <v>0</v>
      </c>
      <c r="M324">
        <f>COUNTIFS(Tabelle1[Attached Signal],"&lt;&gt;"&amp;"",Tabelle1[Pin Name],Tabelle1[[#This Row],[Pin Name]])</f>
        <v>1</v>
      </c>
      <c r="N324" t="s">
        <v>500</v>
      </c>
    </row>
    <row r="325" spans="1:15" ht="15" hidden="1" customHeight="1" x14ac:dyDescent="0.25">
      <c r="A325">
        <v>46</v>
      </c>
      <c r="B325">
        <v>72</v>
      </c>
      <c r="C325" t="s">
        <v>191</v>
      </c>
      <c r="D325" t="s">
        <v>192</v>
      </c>
      <c r="E325">
        <v>105</v>
      </c>
      <c r="F325" t="s">
        <v>193</v>
      </c>
      <c r="G325" t="s">
        <v>7</v>
      </c>
      <c r="H325" t="s">
        <v>9</v>
      </c>
      <c r="I325" t="s">
        <v>6</v>
      </c>
      <c r="J325" t="s">
        <v>356</v>
      </c>
      <c r="K325" t="s">
        <v>397</v>
      </c>
      <c r="L325">
        <f>COUNTIFS(Tabelle1[Attached Signal],"&lt;&gt;"&amp;"",Tabelle1[Alternate Function],Tabelle1[[#This Row],[Alternate Function]])</f>
        <v>1</v>
      </c>
      <c r="M325">
        <f>COUNTIFS(Tabelle1[Attached Signal],"&lt;&gt;"&amp;"",Tabelle1[Pin Name],Tabelle1[[#This Row],[Pin Name]])</f>
        <v>1</v>
      </c>
      <c r="N325" t="s">
        <v>500</v>
      </c>
      <c r="O325" s="12"/>
    </row>
    <row r="326" spans="1:15" ht="15" hidden="1" customHeight="1" x14ac:dyDescent="0.25">
      <c r="A326">
        <v>46</v>
      </c>
      <c r="B326">
        <v>72</v>
      </c>
      <c r="C326" t="s">
        <v>191</v>
      </c>
      <c r="D326" t="s">
        <v>192</v>
      </c>
      <c r="E326">
        <v>105</v>
      </c>
      <c r="F326" t="s">
        <v>193</v>
      </c>
      <c r="G326" t="s">
        <v>7</v>
      </c>
      <c r="H326" t="s">
        <v>9</v>
      </c>
      <c r="I326" t="s">
        <v>6</v>
      </c>
      <c r="J326" t="s">
        <v>357</v>
      </c>
      <c r="L326">
        <f>COUNTIFS(Tabelle1[Attached Signal],"&lt;&gt;"&amp;"",Tabelle1[Alternate Function],Tabelle1[[#This Row],[Alternate Function]])</f>
        <v>0</v>
      </c>
      <c r="M326">
        <f>COUNTIFS(Tabelle1[Attached Signal],"&lt;&gt;"&amp;"",Tabelle1[Pin Name],Tabelle1[[#This Row],[Pin Name]])</f>
        <v>1</v>
      </c>
      <c r="N326" t="s">
        <v>500</v>
      </c>
      <c r="O326" s="12"/>
    </row>
    <row r="327" spans="1:15" ht="15" hidden="1" customHeight="1" x14ac:dyDescent="0.25">
      <c r="A327">
        <v>46</v>
      </c>
      <c r="B327">
        <v>72</v>
      </c>
      <c r="C327" t="s">
        <v>191</v>
      </c>
      <c r="D327" t="s">
        <v>192</v>
      </c>
      <c r="E327">
        <v>105</v>
      </c>
      <c r="F327" t="s">
        <v>193</v>
      </c>
      <c r="G327" t="s">
        <v>7</v>
      </c>
      <c r="H327" t="s">
        <v>9</v>
      </c>
      <c r="I327" t="s">
        <v>6</v>
      </c>
      <c r="J327" t="s">
        <v>358</v>
      </c>
      <c r="L327">
        <f>COUNTIFS(Tabelle1[Attached Signal],"&lt;&gt;"&amp;"",Tabelle1[Alternate Function],Tabelle1[[#This Row],[Alternate Function]])</f>
        <v>0</v>
      </c>
      <c r="M327">
        <f>COUNTIFS(Tabelle1[Attached Signal],"&lt;&gt;"&amp;"",Tabelle1[Pin Name],Tabelle1[[#This Row],[Pin Name]])</f>
        <v>1</v>
      </c>
      <c r="N327" t="s">
        <v>500</v>
      </c>
      <c r="O327" s="12"/>
    </row>
    <row r="328" spans="1:15" ht="15" hidden="1" customHeight="1" x14ac:dyDescent="0.25">
      <c r="A328">
        <v>46</v>
      </c>
      <c r="B328">
        <v>72</v>
      </c>
      <c r="C328" t="s">
        <v>191</v>
      </c>
      <c r="D328" t="s">
        <v>192</v>
      </c>
      <c r="E328">
        <v>105</v>
      </c>
      <c r="F328" t="s">
        <v>193</v>
      </c>
      <c r="G328" t="s">
        <v>7</v>
      </c>
      <c r="H328" t="s">
        <v>9</v>
      </c>
      <c r="I328" t="s">
        <v>6</v>
      </c>
      <c r="J328" t="s">
        <v>359</v>
      </c>
      <c r="L328">
        <f>COUNTIFS(Tabelle1[Attached Signal],"&lt;&gt;"&amp;"",Tabelle1[Alternate Function],Tabelle1[[#This Row],[Alternate Function]])</f>
        <v>0</v>
      </c>
      <c r="M328">
        <f>COUNTIFS(Tabelle1[Attached Signal],"&lt;&gt;"&amp;"",Tabelle1[Pin Name],Tabelle1[[#This Row],[Pin Name]])</f>
        <v>1</v>
      </c>
      <c r="N328" t="s">
        <v>500</v>
      </c>
      <c r="O328" s="12"/>
    </row>
    <row r="329" spans="1:15" ht="15" hidden="1" customHeight="1" x14ac:dyDescent="0.25">
      <c r="A329">
        <v>46</v>
      </c>
      <c r="B329">
        <v>72</v>
      </c>
      <c r="C329" t="s">
        <v>191</v>
      </c>
      <c r="D329" t="s">
        <v>192</v>
      </c>
      <c r="E329">
        <v>105</v>
      </c>
      <c r="F329" t="s">
        <v>193</v>
      </c>
      <c r="G329" t="s">
        <v>7</v>
      </c>
      <c r="H329" t="s">
        <v>9</v>
      </c>
      <c r="I329" t="s">
        <v>6</v>
      </c>
      <c r="J329" t="s">
        <v>327</v>
      </c>
      <c r="L329">
        <f>COUNTIFS(Tabelle1[Attached Signal],"&lt;&gt;"&amp;"",Tabelle1[Alternate Function],Tabelle1[[#This Row],[Alternate Function]])</f>
        <v>0</v>
      </c>
      <c r="M329">
        <f>COUNTIFS(Tabelle1[Attached Signal],"&lt;&gt;"&amp;"",Tabelle1[Pin Name],Tabelle1[[#This Row],[Pin Name]])</f>
        <v>1</v>
      </c>
      <c r="N329" t="s">
        <v>500</v>
      </c>
      <c r="O329" s="12"/>
    </row>
    <row r="330" spans="1:15" ht="15" hidden="1" customHeight="1" x14ac:dyDescent="0.25">
      <c r="A330">
        <v>46</v>
      </c>
      <c r="B330">
        <v>72</v>
      </c>
      <c r="C330" t="s">
        <v>191</v>
      </c>
      <c r="D330" t="s">
        <v>192</v>
      </c>
      <c r="E330">
        <v>105</v>
      </c>
      <c r="F330" t="s">
        <v>193</v>
      </c>
      <c r="G330" t="s">
        <v>7</v>
      </c>
      <c r="H330" t="s">
        <v>9</v>
      </c>
      <c r="I330" t="s">
        <v>6</v>
      </c>
      <c r="J330" t="s">
        <v>360</v>
      </c>
      <c r="L330">
        <f>COUNTIFS(Tabelle1[Attached Signal],"&lt;&gt;"&amp;"",Tabelle1[Alternate Function],Tabelle1[[#This Row],[Alternate Function]])</f>
        <v>0</v>
      </c>
      <c r="M330">
        <f>COUNTIFS(Tabelle1[Attached Signal],"&lt;&gt;"&amp;"",Tabelle1[Pin Name],Tabelle1[[#This Row],[Pin Name]])</f>
        <v>1</v>
      </c>
      <c r="N330" t="s">
        <v>500</v>
      </c>
      <c r="O330" s="12"/>
    </row>
    <row r="331" spans="1:15" ht="15" hidden="1" customHeight="1" x14ac:dyDescent="0.25">
      <c r="A331">
        <v>46</v>
      </c>
      <c r="B331">
        <v>72</v>
      </c>
      <c r="C331" t="s">
        <v>191</v>
      </c>
      <c r="D331" t="s">
        <v>192</v>
      </c>
      <c r="E331">
        <v>105</v>
      </c>
      <c r="F331" t="s">
        <v>193</v>
      </c>
      <c r="G331" t="s">
        <v>7</v>
      </c>
      <c r="H331" t="s">
        <v>9</v>
      </c>
      <c r="I331" t="s">
        <v>6</v>
      </c>
      <c r="J331" t="s">
        <v>26</v>
      </c>
      <c r="L331">
        <f>COUNTIFS(Tabelle1[Attached Signal],"&lt;&gt;"&amp;"",Tabelle1[Alternate Function],Tabelle1[[#This Row],[Alternate Function]])</f>
        <v>0</v>
      </c>
      <c r="M331">
        <f>COUNTIFS(Tabelle1[Attached Signal],"&lt;&gt;"&amp;"",Tabelle1[Pin Name],Tabelle1[[#This Row],[Pin Name]])</f>
        <v>1</v>
      </c>
      <c r="N331" t="s">
        <v>500</v>
      </c>
      <c r="O331" s="12"/>
    </row>
    <row r="332" spans="1:15" ht="15" hidden="1" customHeight="1" x14ac:dyDescent="0.25">
      <c r="A332">
        <v>47</v>
      </c>
      <c r="B332">
        <v>74</v>
      </c>
      <c r="C332" t="s">
        <v>194</v>
      </c>
      <c r="D332" t="s">
        <v>206</v>
      </c>
      <c r="E332">
        <v>107</v>
      </c>
      <c r="F332" t="s">
        <v>38</v>
      </c>
      <c r="G332" t="s">
        <v>16</v>
      </c>
      <c r="H332" t="s">
        <v>6</v>
      </c>
      <c r="I332" t="s">
        <v>6</v>
      </c>
      <c r="J332" t="s">
        <v>6</v>
      </c>
      <c r="K332" t="s">
        <v>38</v>
      </c>
      <c r="L332">
        <f>COUNTIFS(Tabelle1[Attached Signal],"&lt;&gt;"&amp;"",Tabelle1[Alternate Function],Tabelle1[[#This Row],[Alternate Function]])</f>
        <v>12</v>
      </c>
      <c r="M332">
        <f>COUNTIFS(Tabelle1[Attached Signal],"&lt;&gt;"&amp;"",Tabelle1[Pin Name],Tabelle1[[#This Row],[Pin Name]])</f>
        <v>4</v>
      </c>
      <c r="O332" s="12"/>
    </row>
    <row r="333" spans="1:15" ht="15" hidden="1" customHeight="1" x14ac:dyDescent="0.25">
      <c r="A333">
        <v>48</v>
      </c>
      <c r="B333">
        <v>75</v>
      </c>
      <c r="C333" t="s">
        <v>195</v>
      </c>
      <c r="D333" t="s">
        <v>12</v>
      </c>
      <c r="E333">
        <v>108</v>
      </c>
      <c r="F333" t="s">
        <v>39</v>
      </c>
      <c r="G333" t="s">
        <v>16</v>
      </c>
      <c r="H333" t="s">
        <v>6</v>
      </c>
      <c r="I333" t="s">
        <v>6</v>
      </c>
      <c r="J333" t="s">
        <v>6</v>
      </c>
      <c r="K333" t="s">
        <v>39</v>
      </c>
      <c r="L333">
        <f>COUNTIFS(Tabelle1[Attached Signal],"&lt;&gt;"&amp;"",Tabelle1[Alternate Function],Tabelle1[[#This Row],[Alternate Function]])</f>
        <v>12</v>
      </c>
      <c r="M333">
        <f>COUNTIFS(Tabelle1[Attached Signal],"&lt;&gt;"&amp;"",Tabelle1[Pin Name],Tabelle1[[#This Row],[Pin Name]])</f>
        <v>4</v>
      </c>
      <c r="O333" s="12"/>
    </row>
    <row r="334" spans="1:15" ht="15" hidden="1" customHeight="1" x14ac:dyDescent="0.25">
      <c r="A334">
        <v>49</v>
      </c>
      <c r="B334">
        <v>76</v>
      </c>
      <c r="C334" t="s">
        <v>196</v>
      </c>
      <c r="D334" t="s">
        <v>11</v>
      </c>
      <c r="E334">
        <v>109</v>
      </c>
      <c r="F334" t="s">
        <v>197</v>
      </c>
      <c r="G334" t="s">
        <v>7</v>
      </c>
      <c r="H334" t="s">
        <v>40</v>
      </c>
      <c r="I334" t="s">
        <v>6</v>
      </c>
      <c r="J334" t="s">
        <v>452</v>
      </c>
      <c r="L334">
        <f>COUNTIFS(Tabelle1[Attached Signal],"&lt;&gt;"&amp;"",Tabelle1[Alternate Function],Tabelle1[[#This Row],[Alternate Function]])</f>
        <v>0</v>
      </c>
      <c r="M334">
        <f>COUNTIFS(Tabelle1[Attached Signal],"&lt;&gt;"&amp;"",Tabelle1[Pin Name],Tabelle1[[#This Row],[Pin Name]])</f>
        <v>1</v>
      </c>
      <c r="N334" t="s">
        <v>501</v>
      </c>
      <c r="O334" s="12"/>
    </row>
    <row r="335" spans="1:15" ht="15" hidden="1" customHeight="1" x14ac:dyDescent="0.25">
      <c r="A335">
        <v>49</v>
      </c>
      <c r="B335">
        <v>76</v>
      </c>
      <c r="C335" t="s">
        <v>196</v>
      </c>
      <c r="D335" t="s">
        <v>11</v>
      </c>
      <c r="E335">
        <v>109</v>
      </c>
      <c r="F335" t="s">
        <v>197</v>
      </c>
      <c r="G335" t="s">
        <v>7</v>
      </c>
      <c r="H335" t="s">
        <v>40</v>
      </c>
      <c r="I335" t="s">
        <v>6</v>
      </c>
      <c r="J335" t="s">
        <v>361</v>
      </c>
      <c r="K335" t="s">
        <v>396</v>
      </c>
      <c r="L335">
        <f>COUNTIFS(Tabelle1[Attached Signal],"&lt;&gt;"&amp;"",Tabelle1[Alternate Function],Tabelle1[[#This Row],[Alternate Function]])</f>
        <v>1</v>
      </c>
      <c r="M335">
        <f>COUNTIFS(Tabelle1[Attached Signal],"&lt;&gt;"&amp;"",Tabelle1[Pin Name],Tabelle1[[#This Row],[Pin Name]])</f>
        <v>1</v>
      </c>
      <c r="N335" t="s">
        <v>501</v>
      </c>
      <c r="O335" s="12"/>
    </row>
    <row r="336" spans="1:15" ht="15" hidden="1" customHeight="1" x14ac:dyDescent="0.25">
      <c r="A336">
        <v>49</v>
      </c>
      <c r="B336">
        <v>76</v>
      </c>
      <c r="C336" t="s">
        <v>196</v>
      </c>
      <c r="D336" t="s">
        <v>11</v>
      </c>
      <c r="E336">
        <v>109</v>
      </c>
      <c r="F336" t="s">
        <v>197</v>
      </c>
      <c r="G336" t="s">
        <v>7</v>
      </c>
      <c r="H336" t="s">
        <v>40</v>
      </c>
      <c r="I336" t="s">
        <v>6</v>
      </c>
      <c r="J336" t="s">
        <v>362</v>
      </c>
      <c r="L336">
        <f>COUNTIFS(Tabelle1[Attached Signal],"&lt;&gt;"&amp;"",Tabelle1[Alternate Function],Tabelle1[[#This Row],[Alternate Function]])</f>
        <v>0</v>
      </c>
      <c r="M336">
        <f>COUNTIFS(Tabelle1[Attached Signal],"&lt;&gt;"&amp;"",Tabelle1[Pin Name],Tabelle1[[#This Row],[Pin Name]])</f>
        <v>1</v>
      </c>
      <c r="N336" t="s">
        <v>501</v>
      </c>
    </row>
    <row r="337" spans="1:14" ht="15" hidden="1" customHeight="1" x14ac:dyDescent="0.25">
      <c r="A337">
        <v>49</v>
      </c>
      <c r="B337">
        <v>76</v>
      </c>
      <c r="C337" t="s">
        <v>196</v>
      </c>
      <c r="D337" t="s">
        <v>11</v>
      </c>
      <c r="E337">
        <v>109</v>
      </c>
      <c r="F337" t="s">
        <v>197</v>
      </c>
      <c r="G337" t="s">
        <v>7</v>
      </c>
      <c r="H337" t="s">
        <v>40</v>
      </c>
      <c r="I337" t="s">
        <v>6</v>
      </c>
      <c r="J337" t="s">
        <v>363</v>
      </c>
      <c r="L337">
        <f>COUNTIFS(Tabelle1[Attached Signal],"&lt;&gt;"&amp;"",Tabelle1[Alternate Function],Tabelle1[[#This Row],[Alternate Function]])</f>
        <v>0</v>
      </c>
      <c r="M337">
        <f>COUNTIFS(Tabelle1[Attached Signal],"&lt;&gt;"&amp;"",Tabelle1[Pin Name],Tabelle1[[#This Row],[Pin Name]])</f>
        <v>1</v>
      </c>
      <c r="N337" t="s">
        <v>501</v>
      </c>
    </row>
    <row r="338" spans="1:14" ht="15" hidden="1" customHeight="1" x14ac:dyDescent="0.25">
      <c r="A338">
        <v>49</v>
      </c>
      <c r="B338">
        <v>76</v>
      </c>
      <c r="C338" t="s">
        <v>196</v>
      </c>
      <c r="D338" t="s">
        <v>11</v>
      </c>
      <c r="E338">
        <v>109</v>
      </c>
      <c r="F338" t="s">
        <v>197</v>
      </c>
      <c r="G338" t="s">
        <v>7</v>
      </c>
      <c r="H338" t="s">
        <v>40</v>
      </c>
      <c r="I338" t="s">
        <v>6</v>
      </c>
      <c r="J338" t="s">
        <v>336</v>
      </c>
      <c r="L338">
        <f>COUNTIFS(Tabelle1[Attached Signal],"&lt;&gt;"&amp;"",Tabelle1[Alternate Function],Tabelle1[[#This Row],[Alternate Function]])</f>
        <v>0</v>
      </c>
      <c r="M338">
        <f>COUNTIFS(Tabelle1[Attached Signal],"&lt;&gt;"&amp;"",Tabelle1[Pin Name],Tabelle1[[#This Row],[Pin Name]])</f>
        <v>1</v>
      </c>
      <c r="N338" t="s">
        <v>501</v>
      </c>
    </row>
    <row r="339" spans="1:14" ht="15" hidden="1" customHeight="1" x14ac:dyDescent="0.25">
      <c r="A339">
        <v>49</v>
      </c>
      <c r="B339">
        <v>76</v>
      </c>
      <c r="C339" t="s">
        <v>196</v>
      </c>
      <c r="D339" t="s">
        <v>11</v>
      </c>
      <c r="E339">
        <v>109</v>
      </c>
      <c r="F339" t="s">
        <v>197</v>
      </c>
      <c r="G339" t="s">
        <v>7</v>
      </c>
      <c r="H339" t="s">
        <v>40</v>
      </c>
      <c r="I339" t="s">
        <v>6</v>
      </c>
      <c r="J339" t="s">
        <v>295</v>
      </c>
      <c r="L339">
        <f>COUNTIFS(Tabelle1[Attached Signal],"&lt;&gt;"&amp;"",Tabelle1[Alternate Function],Tabelle1[[#This Row],[Alternate Function]])</f>
        <v>0</v>
      </c>
      <c r="M339">
        <f>COUNTIFS(Tabelle1[Attached Signal],"&lt;&gt;"&amp;"",Tabelle1[Pin Name],Tabelle1[[#This Row],[Pin Name]])</f>
        <v>1</v>
      </c>
      <c r="N339" t="s">
        <v>501</v>
      </c>
    </row>
    <row r="340" spans="1:14" ht="15" hidden="1" customHeight="1" x14ac:dyDescent="0.25">
      <c r="A340">
        <v>49</v>
      </c>
      <c r="B340">
        <v>76</v>
      </c>
      <c r="C340" t="s">
        <v>196</v>
      </c>
      <c r="D340" t="s">
        <v>11</v>
      </c>
      <c r="E340">
        <v>109</v>
      </c>
      <c r="F340" t="s">
        <v>197</v>
      </c>
      <c r="G340" t="s">
        <v>7</v>
      </c>
      <c r="H340" t="s">
        <v>40</v>
      </c>
      <c r="I340" t="s">
        <v>6</v>
      </c>
      <c r="J340" t="s">
        <v>269</v>
      </c>
      <c r="L340">
        <f>COUNTIFS(Tabelle1[Attached Signal],"&lt;&gt;"&amp;"",Tabelle1[Alternate Function],Tabelle1[[#This Row],[Alternate Function]])</f>
        <v>1</v>
      </c>
      <c r="M340">
        <f>COUNTIFS(Tabelle1[Attached Signal],"&lt;&gt;"&amp;"",Tabelle1[Pin Name],Tabelle1[[#This Row],[Pin Name]])</f>
        <v>1</v>
      </c>
      <c r="N340" t="s">
        <v>501</v>
      </c>
    </row>
    <row r="341" spans="1:14" ht="15" hidden="1" customHeight="1" x14ac:dyDescent="0.25">
      <c r="A341">
        <v>49</v>
      </c>
      <c r="B341">
        <v>76</v>
      </c>
      <c r="C341" t="s">
        <v>196</v>
      </c>
      <c r="D341" t="s">
        <v>11</v>
      </c>
      <c r="E341">
        <v>109</v>
      </c>
      <c r="F341" t="s">
        <v>197</v>
      </c>
      <c r="G341" t="s">
        <v>7</v>
      </c>
      <c r="H341" t="s">
        <v>40</v>
      </c>
      <c r="I341" t="s">
        <v>6</v>
      </c>
      <c r="J341" t="s">
        <v>26</v>
      </c>
      <c r="L341">
        <f>COUNTIFS(Tabelle1[Attached Signal],"&lt;&gt;"&amp;"",Tabelle1[Alternate Function],Tabelle1[[#This Row],[Alternate Function]])</f>
        <v>0</v>
      </c>
      <c r="M341">
        <f>COUNTIFS(Tabelle1[Attached Signal],"&lt;&gt;"&amp;"",Tabelle1[Pin Name],Tabelle1[[#This Row],[Pin Name]])</f>
        <v>1</v>
      </c>
      <c r="N341" t="s">
        <v>501</v>
      </c>
    </row>
    <row r="342" spans="1:14" ht="15" hidden="1" customHeight="1" x14ac:dyDescent="0.25">
      <c r="A342">
        <v>50</v>
      </c>
      <c r="B342">
        <v>77</v>
      </c>
      <c r="C342" t="s">
        <v>198</v>
      </c>
      <c r="D342" t="s">
        <v>8</v>
      </c>
      <c r="E342">
        <v>110</v>
      </c>
      <c r="F342" t="s">
        <v>199</v>
      </c>
      <c r="G342" t="s">
        <v>7</v>
      </c>
      <c r="H342" t="s">
        <v>40</v>
      </c>
      <c r="I342" t="s">
        <v>6</v>
      </c>
      <c r="J342" t="s">
        <v>453</v>
      </c>
      <c r="L342">
        <f>COUNTIFS(Tabelle1[Attached Signal],"&lt;&gt;"&amp;"",Tabelle1[Alternate Function],Tabelle1[[#This Row],[Alternate Function]])</f>
        <v>0</v>
      </c>
      <c r="M342">
        <f>COUNTIFS(Tabelle1[Attached Signal],"&lt;&gt;"&amp;"",Tabelle1[Pin Name],Tabelle1[[#This Row],[Pin Name]])</f>
        <v>0</v>
      </c>
      <c r="N342" t="s">
        <v>502</v>
      </c>
    </row>
    <row r="343" spans="1:14" ht="15" hidden="1" customHeight="1" x14ac:dyDescent="0.25">
      <c r="A343">
        <v>50</v>
      </c>
      <c r="B343">
        <v>77</v>
      </c>
      <c r="C343" t="s">
        <v>198</v>
      </c>
      <c r="D343" t="s">
        <v>8</v>
      </c>
      <c r="E343">
        <v>110</v>
      </c>
      <c r="F343" t="s">
        <v>199</v>
      </c>
      <c r="G343" t="s">
        <v>7</v>
      </c>
      <c r="H343" t="s">
        <v>40</v>
      </c>
      <c r="I343" t="s">
        <v>6</v>
      </c>
      <c r="J343" t="s">
        <v>364</v>
      </c>
      <c r="L343">
        <f>COUNTIFS(Tabelle1[Attached Signal],"&lt;&gt;"&amp;"",Tabelle1[Alternate Function],Tabelle1[[#This Row],[Alternate Function]])</f>
        <v>0</v>
      </c>
      <c r="M343">
        <f>COUNTIFS(Tabelle1[Attached Signal],"&lt;&gt;"&amp;"",Tabelle1[Pin Name],Tabelle1[[#This Row],[Pin Name]])</f>
        <v>0</v>
      </c>
      <c r="N343" t="s">
        <v>502</v>
      </c>
    </row>
    <row r="344" spans="1:14" ht="15" hidden="1" customHeight="1" x14ac:dyDescent="0.25">
      <c r="A344">
        <v>50</v>
      </c>
      <c r="B344">
        <v>77</v>
      </c>
      <c r="C344" t="s">
        <v>198</v>
      </c>
      <c r="D344" t="s">
        <v>8</v>
      </c>
      <c r="E344">
        <v>110</v>
      </c>
      <c r="F344" t="s">
        <v>199</v>
      </c>
      <c r="G344" t="s">
        <v>7</v>
      </c>
      <c r="H344" t="s">
        <v>40</v>
      </c>
      <c r="I344" t="s">
        <v>6</v>
      </c>
      <c r="J344" t="s">
        <v>250</v>
      </c>
      <c r="L344">
        <f>COUNTIFS(Tabelle1[Attached Signal],"&lt;&gt;"&amp;"",Tabelle1[Alternate Function],Tabelle1[[#This Row],[Alternate Function]])</f>
        <v>0</v>
      </c>
      <c r="M344">
        <f>COUNTIFS(Tabelle1[Attached Signal],"&lt;&gt;"&amp;"",Tabelle1[Pin Name],Tabelle1[[#This Row],[Pin Name]])</f>
        <v>0</v>
      </c>
      <c r="N344" t="s">
        <v>502</v>
      </c>
    </row>
    <row r="345" spans="1:14" ht="15" hidden="1" customHeight="1" x14ac:dyDescent="0.25">
      <c r="A345">
        <v>50</v>
      </c>
      <c r="B345">
        <v>77</v>
      </c>
      <c r="C345" t="s">
        <v>198</v>
      </c>
      <c r="D345" t="s">
        <v>8</v>
      </c>
      <c r="E345">
        <v>110</v>
      </c>
      <c r="F345" t="s">
        <v>199</v>
      </c>
      <c r="G345" t="s">
        <v>7</v>
      </c>
      <c r="H345" t="s">
        <v>40</v>
      </c>
      <c r="I345" t="s">
        <v>6</v>
      </c>
      <c r="J345" t="s">
        <v>334</v>
      </c>
      <c r="L345">
        <f>COUNTIFS(Tabelle1[Attached Signal],"&lt;&gt;"&amp;"",Tabelle1[Alternate Function],Tabelle1[[#This Row],[Alternate Function]])</f>
        <v>0</v>
      </c>
      <c r="M345">
        <f>COUNTIFS(Tabelle1[Attached Signal],"&lt;&gt;"&amp;"",Tabelle1[Pin Name],Tabelle1[[#This Row],[Pin Name]])</f>
        <v>0</v>
      </c>
      <c r="N345" t="s">
        <v>502</v>
      </c>
    </row>
    <row r="346" spans="1:14" ht="15" hidden="1" customHeight="1" x14ac:dyDescent="0.25">
      <c r="A346">
        <v>50</v>
      </c>
      <c r="B346">
        <v>77</v>
      </c>
      <c r="C346" t="s">
        <v>198</v>
      </c>
      <c r="D346" t="s">
        <v>8</v>
      </c>
      <c r="E346">
        <v>110</v>
      </c>
      <c r="F346" t="s">
        <v>199</v>
      </c>
      <c r="G346" t="s">
        <v>7</v>
      </c>
      <c r="H346" t="s">
        <v>40</v>
      </c>
      <c r="I346" t="s">
        <v>6</v>
      </c>
      <c r="J346" t="s">
        <v>320</v>
      </c>
      <c r="L346">
        <f>COUNTIFS(Tabelle1[Attached Signal],"&lt;&gt;"&amp;"",Tabelle1[Alternate Function],Tabelle1[[#This Row],[Alternate Function]])</f>
        <v>0</v>
      </c>
      <c r="M346">
        <f>COUNTIFS(Tabelle1[Attached Signal],"&lt;&gt;"&amp;"",Tabelle1[Pin Name],Tabelle1[[#This Row],[Pin Name]])</f>
        <v>0</v>
      </c>
      <c r="N346" t="s">
        <v>502</v>
      </c>
    </row>
    <row r="347" spans="1:14" ht="15" hidden="1" customHeight="1" x14ac:dyDescent="0.25">
      <c r="A347">
        <v>50</v>
      </c>
      <c r="B347">
        <v>77</v>
      </c>
      <c r="C347" t="s">
        <v>198</v>
      </c>
      <c r="D347" t="s">
        <v>8</v>
      </c>
      <c r="E347">
        <v>110</v>
      </c>
      <c r="F347" t="s">
        <v>199</v>
      </c>
      <c r="G347" t="s">
        <v>7</v>
      </c>
      <c r="H347" t="s">
        <v>40</v>
      </c>
      <c r="I347" t="s">
        <v>6</v>
      </c>
      <c r="J347" t="s">
        <v>365</v>
      </c>
      <c r="L347">
        <f>COUNTIFS(Tabelle1[Attached Signal],"&lt;&gt;"&amp;"",Tabelle1[Alternate Function],Tabelle1[[#This Row],[Alternate Function]])</f>
        <v>0</v>
      </c>
      <c r="M347">
        <f>COUNTIFS(Tabelle1[Attached Signal],"&lt;&gt;"&amp;"",Tabelle1[Pin Name],Tabelle1[[#This Row],[Pin Name]])</f>
        <v>0</v>
      </c>
      <c r="N347" t="s">
        <v>502</v>
      </c>
    </row>
    <row r="348" spans="1:14" ht="15" hidden="1" customHeight="1" x14ac:dyDescent="0.25">
      <c r="A348">
        <v>50</v>
      </c>
      <c r="B348">
        <v>77</v>
      </c>
      <c r="C348" t="s">
        <v>198</v>
      </c>
      <c r="D348" t="s">
        <v>8</v>
      </c>
      <c r="E348">
        <v>110</v>
      </c>
      <c r="F348" t="s">
        <v>199</v>
      </c>
      <c r="G348" t="s">
        <v>7</v>
      </c>
      <c r="H348" t="s">
        <v>40</v>
      </c>
      <c r="I348" t="s">
        <v>6</v>
      </c>
      <c r="J348" t="s">
        <v>281</v>
      </c>
      <c r="L348">
        <f>COUNTIFS(Tabelle1[Attached Signal],"&lt;&gt;"&amp;"",Tabelle1[Alternate Function],Tabelle1[[#This Row],[Alternate Function]])</f>
        <v>0</v>
      </c>
      <c r="M348">
        <f>COUNTIFS(Tabelle1[Attached Signal],"&lt;&gt;"&amp;"",Tabelle1[Pin Name],Tabelle1[[#This Row],[Pin Name]])</f>
        <v>0</v>
      </c>
      <c r="N348" t="s">
        <v>502</v>
      </c>
    </row>
    <row r="349" spans="1:14" ht="15" hidden="1" customHeight="1" x14ac:dyDescent="0.25">
      <c r="A349">
        <v>50</v>
      </c>
      <c r="B349">
        <v>77</v>
      </c>
      <c r="C349" t="s">
        <v>198</v>
      </c>
      <c r="D349" t="s">
        <v>8</v>
      </c>
      <c r="E349">
        <v>110</v>
      </c>
      <c r="F349" t="s">
        <v>199</v>
      </c>
      <c r="G349" t="s">
        <v>7</v>
      </c>
      <c r="H349" t="s">
        <v>40</v>
      </c>
      <c r="I349" t="s">
        <v>6</v>
      </c>
      <c r="J349" t="s">
        <v>282</v>
      </c>
      <c r="L349">
        <f>COUNTIFS(Tabelle1[Attached Signal],"&lt;&gt;"&amp;"",Tabelle1[Alternate Function],Tabelle1[[#This Row],[Alternate Function]])</f>
        <v>0</v>
      </c>
      <c r="M349">
        <f>COUNTIFS(Tabelle1[Attached Signal],"&lt;&gt;"&amp;"",Tabelle1[Pin Name],Tabelle1[[#This Row],[Pin Name]])</f>
        <v>0</v>
      </c>
      <c r="N349" t="s">
        <v>502</v>
      </c>
    </row>
    <row r="350" spans="1:14" ht="15" hidden="1" customHeight="1" x14ac:dyDescent="0.25">
      <c r="A350">
        <v>50</v>
      </c>
      <c r="B350">
        <v>77</v>
      </c>
      <c r="C350" t="s">
        <v>198</v>
      </c>
      <c r="D350" t="s">
        <v>8</v>
      </c>
      <c r="E350">
        <v>110</v>
      </c>
      <c r="F350" t="s">
        <v>199</v>
      </c>
      <c r="G350" t="s">
        <v>7</v>
      </c>
      <c r="H350" t="s">
        <v>40</v>
      </c>
      <c r="I350" t="s">
        <v>6</v>
      </c>
      <c r="J350" t="s">
        <v>276</v>
      </c>
      <c r="L350">
        <f>COUNTIFS(Tabelle1[Attached Signal],"&lt;&gt;"&amp;"",Tabelle1[Alternate Function],Tabelle1[[#This Row],[Alternate Function]])</f>
        <v>1</v>
      </c>
      <c r="M350">
        <f>COUNTIFS(Tabelle1[Attached Signal],"&lt;&gt;"&amp;"",Tabelle1[Pin Name],Tabelle1[[#This Row],[Pin Name]])</f>
        <v>0</v>
      </c>
      <c r="N350" t="s">
        <v>502</v>
      </c>
    </row>
    <row r="351" spans="1:14" ht="15" hidden="1" customHeight="1" x14ac:dyDescent="0.25">
      <c r="A351">
        <v>50</v>
      </c>
      <c r="B351">
        <v>77</v>
      </c>
      <c r="C351" t="s">
        <v>198</v>
      </c>
      <c r="D351" t="s">
        <v>8</v>
      </c>
      <c r="E351">
        <v>110</v>
      </c>
      <c r="F351" t="s">
        <v>199</v>
      </c>
      <c r="G351" t="s">
        <v>7</v>
      </c>
      <c r="H351" t="s">
        <v>40</v>
      </c>
      <c r="I351" t="s">
        <v>6</v>
      </c>
      <c r="J351" t="s">
        <v>295</v>
      </c>
      <c r="L351">
        <f>COUNTIFS(Tabelle1[Attached Signal],"&lt;&gt;"&amp;"",Tabelle1[Alternate Function],Tabelle1[[#This Row],[Alternate Function]])</f>
        <v>0</v>
      </c>
      <c r="M351">
        <f>COUNTIFS(Tabelle1[Attached Signal],"&lt;&gt;"&amp;"",Tabelle1[Pin Name],Tabelle1[[#This Row],[Pin Name]])</f>
        <v>0</v>
      </c>
      <c r="N351" t="s">
        <v>502</v>
      </c>
    </row>
    <row r="352" spans="1:14" ht="15" hidden="1" customHeight="1" x14ac:dyDescent="0.25">
      <c r="A352">
        <v>50</v>
      </c>
      <c r="B352">
        <v>77</v>
      </c>
      <c r="C352" t="s">
        <v>198</v>
      </c>
      <c r="D352" t="s">
        <v>8</v>
      </c>
      <c r="E352">
        <v>110</v>
      </c>
      <c r="F352" t="s">
        <v>199</v>
      </c>
      <c r="G352" t="s">
        <v>7</v>
      </c>
      <c r="H352" t="s">
        <v>40</v>
      </c>
      <c r="I352" t="s">
        <v>6</v>
      </c>
      <c r="J352" t="s">
        <v>26</v>
      </c>
      <c r="L352">
        <f>COUNTIFS(Tabelle1[Attached Signal],"&lt;&gt;"&amp;"",Tabelle1[Alternate Function],Tabelle1[[#This Row],[Alternate Function]])</f>
        <v>0</v>
      </c>
      <c r="M352">
        <f>COUNTIFS(Tabelle1[Attached Signal],"&lt;&gt;"&amp;"",Tabelle1[Pin Name],Tabelle1[[#This Row],[Pin Name]])</f>
        <v>0</v>
      </c>
      <c r="N352" t="s">
        <v>502</v>
      </c>
    </row>
    <row r="353" spans="1:15" ht="15" hidden="1" customHeight="1" x14ac:dyDescent="0.25">
      <c r="A353">
        <v>51</v>
      </c>
      <c r="B353">
        <v>78</v>
      </c>
      <c r="C353" t="s">
        <v>200</v>
      </c>
      <c r="D353" t="s">
        <v>201</v>
      </c>
      <c r="E353">
        <v>111</v>
      </c>
      <c r="F353" t="s">
        <v>202</v>
      </c>
      <c r="G353" t="s">
        <v>7</v>
      </c>
      <c r="H353" t="s">
        <v>9</v>
      </c>
      <c r="I353" t="s">
        <v>6</v>
      </c>
      <c r="J353" t="s">
        <v>454</v>
      </c>
      <c r="L353">
        <f>COUNTIFS(Tabelle1[Attached Signal],"&lt;&gt;"&amp;"",Tabelle1[Alternate Function],Tabelle1[[#This Row],[Alternate Function]])</f>
        <v>0</v>
      </c>
      <c r="M353">
        <f>COUNTIFS(Tabelle1[Attached Signal],"&lt;&gt;"&amp;"",Tabelle1[Pin Name],Tabelle1[[#This Row],[Pin Name]])</f>
        <v>1</v>
      </c>
      <c r="N353" t="s">
        <v>469</v>
      </c>
    </row>
    <row r="354" spans="1:15" ht="15" hidden="1" customHeight="1" x14ac:dyDescent="0.25">
      <c r="A354">
        <v>51</v>
      </c>
      <c r="B354">
        <v>78</v>
      </c>
      <c r="C354" t="s">
        <v>200</v>
      </c>
      <c r="D354" t="s">
        <v>201</v>
      </c>
      <c r="E354">
        <v>111</v>
      </c>
      <c r="F354" t="s">
        <v>202</v>
      </c>
      <c r="G354" t="s">
        <v>7</v>
      </c>
      <c r="H354" t="s">
        <v>9</v>
      </c>
      <c r="I354" t="s">
        <v>6</v>
      </c>
      <c r="J354" t="s">
        <v>26</v>
      </c>
      <c r="L354">
        <f>COUNTIFS(Tabelle1[Attached Signal],"&lt;&gt;"&amp;"",Tabelle1[Alternate Function],Tabelle1[[#This Row],[Alternate Function]])</f>
        <v>0</v>
      </c>
      <c r="M354">
        <f>COUNTIFS(Tabelle1[Attached Signal],"&lt;&gt;"&amp;"",Tabelle1[Pin Name],Tabelle1[[#This Row],[Pin Name]])</f>
        <v>1</v>
      </c>
      <c r="N354" t="s">
        <v>469</v>
      </c>
    </row>
    <row r="355" spans="1:15" ht="15" hidden="1" customHeight="1" x14ac:dyDescent="0.25">
      <c r="A355">
        <v>51</v>
      </c>
      <c r="B355">
        <v>78</v>
      </c>
      <c r="C355" t="s">
        <v>200</v>
      </c>
      <c r="D355" t="s">
        <v>201</v>
      </c>
      <c r="E355">
        <v>111</v>
      </c>
      <c r="F355" t="s">
        <v>202</v>
      </c>
      <c r="G355" t="s">
        <v>7</v>
      </c>
      <c r="H355" t="s">
        <v>9</v>
      </c>
      <c r="I355" t="s">
        <v>6</v>
      </c>
      <c r="J355" t="s">
        <v>299</v>
      </c>
      <c r="L355">
        <f>COUNTIFS(Tabelle1[Attached Signal],"&lt;&gt;"&amp;"",Tabelle1[Alternate Function],Tabelle1[[#This Row],[Alternate Function]])</f>
        <v>0</v>
      </c>
      <c r="M355">
        <f>COUNTIFS(Tabelle1[Attached Signal],"&lt;&gt;"&amp;"",Tabelle1[Pin Name],Tabelle1[[#This Row],[Pin Name]])</f>
        <v>1</v>
      </c>
      <c r="N355" t="s">
        <v>469</v>
      </c>
    </row>
    <row r="356" spans="1:15" ht="15" hidden="1" customHeight="1" x14ac:dyDescent="0.25">
      <c r="A356">
        <v>51</v>
      </c>
      <c r="B356">
        <v>78</v>
      </c>
      <c r="C356" t="s">
        <v>200</v>
      </c>
      <c r="D356" t="s">
        <v>201</v>
      </c>
      <c r="E356">
        <v>111</v>
      </c>
      <c r="F356" t="s">
        <v>202</v>
      </c>
      <c r="G356" t="s">
        <v>7</v>
      </c>
      <c r="H356" t="s">
        <v>9</v>
      </c>
      <c r="I356" t="s">
        <v>6</v>
      </c>
      <c r="J356" t="s">
        <v>366</v>
      </c>
      <c r="L356">
        <f>COUNTIFS(Tabelle1[Attached Signal],"&lt;&gt;"&amp;"",Tabelle1[Alternate Function],Tabelle1[[#This Row],[Alternate Function]])</f>
        <v>0</v>
      </c>
      <c r="M356">
        <f>COUNTIFS(Tabelle1[Attached Signal],"&lt;&gt;"&amp;"",Tabelle1[Pin Name],Tabelle1[[#This Row],[Pin Name]])</f>
        <v>1</v>
      </c>
      <c r="N356" t="s">
        <v>469</v>
      </c>
    </row>
    <row r="357" spans="1:15" ht="15" hidden="1" customHeight="1" x14ac:dyDescent="0.25">
      <c r="A357">
        <v>51</v>
      </c>
      <c r="B357">
        <v>78</v>
      </c>
      <c r="C357" t="s">
        <v>200</v>
      </c>
      <c r="D357" t="s">
        <v>201</v>
      </c>
      <c r="E357">
        <v>111</v>
      </c>
      <c r="F357" t="s">
        <v>202</v>
      </c>
      <c r="G357" t="s">
        <v>7</v>
      </c>
      <c r="H357" t="s">
        <v>9</v>
      </c>
      <c r="I357" t="s">
        <v>6</v>
      </c>
      <c r="J357" t="s">
        <v>367</v>
      </c>
      <c r="K357" t="s">
        <v>400</v>
      </c>
      <c r="L357">
        <f>COUNTIFS(Tabelle1[Attached Signal],"&lt;&gt;"&amp;"",Tabelle1[Alternate Function],Tabelle1[[#This Row],[Alternate Function]])</f>
        <v>1</v>
      </c>
      <c r="M357">
        <f>COUNTIFS(Tabelle1[Attached Signal],"&lt;&gt;"&amp;"",Tabelle1[Pin Name],Tabelle1[[#This Row],[Pin Name]])</f>
        <v>1</v>
      </c>
      <c r="N357" t="s">
        <v>469</v>
      </c>
      <c r="O357" s="12"/>
    </row>
    <row r="358" spans="1:15" ht="15" hidden="1" customHeight="1" x14ac:dyDescent="0.25">
      <c r="A358">
        <v>51</v>
      </c>
      <c r="B358">
        <v>78</v>
      </c>
      <c r="C358" t="s">
        <v>200</v>
      </c>
      <c r="D358" t="s">
        <v>201</v>
      </c>
      <c r="E358">
        <v>111</v>
      </c>
      <c r="F358" t="s">
        <v>202</v>
      </c>
      <c r="G358" t="s">
        <v>7</v>
      </c>
      <c r="H358" t="s">
        <v>9</v>
      </c>
      <c r="I358" t="s">
        <v>6</v>
      </c>
      <c r="J358" t="s">
        <v>203</v>
      </c>
      <c r="L358">
        <f>COUNTIFS(Tabelle1[Attached Signal],"&lt;&gt;"&amp;"",Tabelle1[Alternate Function],Tabelle1[[#This Row],[Alternate Function]])</f>
        <v>0</v>
      </c>
      <c r="M358">
        <f>COUNTIFS(Tabelle1[Attached Signal],"&lt;&gt;"&amp;"",Tabelle1[Pin Name],Tabelle1[[#This Row],[Pin Name]])</f>
        <v>1</v>
      </c>
      <c r="N358" t="s">
        <v>469</v>
      </c>
    </row>
    <row r="359" spans="1:15" ht="15" hidden="1" customHeight="1" x14ac:dyDescent="0.25">
      <c r="A359">
        <v>52</v>
      </c>
      <c r="B359">
        <v>79</v>
      </c>
      <c r="C359" t="s">
        <v>24</v>
      </c>
      <c r="D359" t="s">
        <v>104</v>
      </c>
      <c r="E359">
        <v>112</v>
      </c>
      <c r="F359" t="s">
        <v>204</v>
      </c>
      <c r="G359" t="s">
        <v>7</v>
      </c>
      <c r="H359" t="s">
        <v>9</v>
      </c>
      <c r="I359" t="s">
        <v>6</v>
      </c>
      <c r="J359" t="s">
        <v>455</v>
      </c>
      <c r="L359">
        <f>COUNTIFS(Tabelle1[Attached Signal],"&lt;&gt;"&amp;"",Tabelle1[Alternate Function],Tabelle1[[#This Row],[Alternate Function]])</f>
        <v>0</v>
      </c>
      <c r="M359">
        <f>COUNTIFS(Tabelle1[Attached Signal],"&lt;&gt;"&amp;"",Tabelle1[Pin Name],Tabelle1[[#This Row],[Pin Name]])</f>
        <v>1</v>
      </c>
      <c r="N359" t="s">
        <v>470</v>
      </c>
      <c r="O359" s="12"/>
    </row>
    <row r="360" spans="1:15" ht="15" hidden="1" customHeight="1" x14ac:dyDescent="0.25">
      <c r="A360">
        <v>52</v>
      </c>
      <c r="B360">
        <v>79</v>
      </c>
      <c r="C360" t="s">
        <v>24</v>
      </c>
      <c r="D360" t="s">
        <v>104</v>
      </c>
      <c r="E360">
        <v>112</v>
      </c>
      <c r="F360" t="s">
        <v>204</v>
      </c>
      <c r="G360" t="s">
        <v>7</v>
      </c>
      <c r="H360" t="s">
        <v>9</v>
      </c>
      <c r="I360" t="s">
        <v>6</v>
      </c>
      <c r="J360" t="s">
        <v>26</v>
      </c>
      <c r="L360">
        <f>COUNTIFS(Tabelle1[Attached Signal],"&lt;&gt;"&amp;"",Tabelle1[Alternate Function],Tabelle1[[#This Row],[Alternate Function]])</f>
        <v>0</v>
      </c>
      <c r="M360">
        <f>COUNTIFS(Tabelle1[Attached Signal],"&lt;&gt;"&amp;"",Tabelle1[Pin Name],Tabelle1[[#This Row],[Pin Name]])</f>
        <v>1</v>
      </c>
      <c r="N360" t="s">
        <v>470</v>
      </c>
      <c r="O360" s="12"/>
    </row>
    <row r="361" spans="1:15" ht="15" hidden="1" customHeight="1" x14ac:dyDescent="0.25">
      <c r="A361">
        <v>52</v>
      </c>
      <c r="B361">
        <v>79</v>
      </c>
      <c r="C361" t="s">
        <v>24</v>
      </c>
      <c r="D361" t="s">
        <v>104</v>
      </c>
      <c r="E361">
        <v>112</v>
      </c>
      <c r="F361" t="s">
        <v>204</v>
      </c>
      <c r="G361" t="s">
        <v>7</v>
      </c>
      <c r="H361" t="s">
        <v>9</v>
      </c>
      <c r="I361" t="s">
        <v>6</v>
      </c>
      <c r="J361" t="s">
        <v>309</v>
      </c>
      <c r="L361">
        <f>COUNTIFS(Tabelle1[Attached Signal],"&lt;&gt;"&amp;"",Tabelle1[Alternate Function],Tabelle1[[#This Row],[Alternate Function]])</f>
        <v>0</v>
      </c>
      <c r="M361">
        <f>COUNTIFS(Tabelle1[Attached Signal],"&lt;&gt;"&amp;"",Tabelle1[Pin Name],Tabelle1[[#This Row],[Pin Name]])</f>
        <v>1</v>
      </c>
      <c r="N361" t="s">
        <v>470</v>
      </c>
      <c r="O361" s="12"/>
    </row>
    <row r="362" spans="1:15" ht="15" hidden="1" customHeight="1" x14ac:dyDescent="0.25">
      <c r="A362">
        <v>52</v>
      </c>
      <c r="B362">
        <v>79</v>
      </c>
      <c r="C362" t="s">
        <v>24</v>
      </c>
      <c r="D362" t="s">
        <v>104</v>
      </c>
      <c r="E362">
        <v>112</v>
      </c>
      <c r="F362" t="s">
        <v>204</v>
      </c>
      <c r="G362" t="s">
        <v>7</v>
      </c>
      <c r="H362" t="s">
        <v>9</v>
      </c>
      <c r="I362" t="s">
        <v>6</v>
      </c>
      <c r="J362" t="s">
        <v>368</v>
      </c>
      <c r="L362">
        <f>COUNTIFS(Tabelle1[Attached Signal],"&lt;&gt;"&amp;"",Tabelle1[Alternate Function],Tabelle1[[#This Row],[Alternate Function]])</f>
        <v>0</v>
      </c>
      <c r="M362">
        <f>COUNTIFS(Tabelle1[Attached Signal],"&lt;&gt;"&amp;"",Tabelle1[Pin Name],Tabelle1[[#This Row],[Pin Name]])</f>
        <v>1</v>
      </c>
      <c r="N362" t="s">
        <v>470</v>
      </c>
      <c r="O362" s="12"/>
    </row>
    <row r="363" spans="1:15" ht="15" hidden="1" customHeight="1" x14ac:dyDescent="0.25">
      <c r="A363">
        <v>52</v>
      </c>
      <c r="B363">
        <v>79</v>
      </c>
      <c r="C363" t="s">
        <v>24</v>
      </c>
      <c r="D363" t="s">
        <v>104</v>
      </c>
      <c r="E363">
        <v>112</v>
      </c>
      <c r="F363" t="s">
        <v>204</v>
      </c>
      <c r="G363" t="s">
        <v>7</v>
      </c>
      <c r="H363" t="s">
        <v>9</v>
      </c>
      <c r="I363" t="s">
        <v>6</v>
      </c>
      <c r="J363" t="s">
        <v>369</v>
      </c>
      <c r="K363" t="s">
        <v>399</v>
      </c>
      <c r="L363">
        <f>COUNTIFS(Tabelle1[Attached Signal],"&lt;&gt;"&amp;"",Tabelle1[Alternate Function],Tabelle1[[#This Row],[Alternate Function]])</f>
        <v>1</v>
      </c>
      <c r="M363">
        <f>COUNTIFS(Tabelle1[Attached Signal],"&lt;&gt;"&amp;"",Tabelle1[Pin Name],Tabelle1[[#This Row],[Pin Name]])</f>
        <v>1</v>
      </c>
      <c r="N363" t="s">
        <v>470</v>
      </c>
      <c r="O363" s="12"/>
    </row>
    <row r="364" spans="1:15" ht="15" hidden="1" customHeight="1" x14ac:dyDescent="0.25">
      <c r="A364">
        <v>52</v>
      </c>
      <c r="B364">
        <v>79</v>
      </c>
      <c r="C364" t="s">
        <v>24</v>
      </c>
      <c r="D364" t="s">
        <v>104</v>
      </c>
      <c r="E364">
        <v>112</v>
      </c>
      <c r="F364" t="s">
        <v>204</v>
      </c>
      <c r="G364" t="s">
        <v>7</v>
      </c>
      <c r="H364" t="s">
        <v>9</v>
      </c>
      <c r="I364" t="s">
        <v>6</v>
      </c>
      <c r="J364" t="s">
        <v>205</v>
      </c>
      <c r="L364">
        <f>COUNTIFS(Tabelle1[Attached Signal],"&lt;&gt;"&amp;"",Tabelle1[Alternate Function],Tabelle1[[#This Row],[Alternate Function]])</f>
        <v>0</v>
      </c>
      <c r="M364">
        <f>COUNTIFS(Tabelle1[Attached Signal],"&lt;&gt;"&amp;"",Tabelle1[Pin Name],Tabelle1[[#This Row],[Pin Name]])</f>
        <v>1</v>
      </c>
      <c r="N364" t="s">
        <v>470</v>
      </c>
      <c r="O364" s="12"/>
    </row>
    <row r="365" spans="1:15" ht="15" hidden="1" customHeight="1" x14ac:dyDescent="0.25">
      <c r="A365">
        <v>53</v>
      </c>
      <c r="B365">
        <v>80</v>
      </c>
      <c r="C365" t="s">
        <v>207</v>
      </c>
      <c r="D365" t="s">
        <v>208</v>
      </c>
      <c r="E365">
        <v>113</v>
      </c>
      <c r="F365" t="s">
        <v>209</v>
      </c>
      <c r="G365" t="s">
        <v>7</v>
      </c>
      <c r="H365" t="s">
        <v>9</v>
      </c>
      <c r="I365" t="s">
        <v>6</v>
      </c>
      <c r="J365" t="s">
        <v>456</v>
      </c>
      <c r="L365">
        <f>COUNTIFS(Tabelle1[Attached Signal],"&lt;&gt;"&amp;"",Tabelle1[Alternate Function],Tabelle1[[#This Row],[Alternate Function]])</f>
        <v>0</v>
      </c>
      <c r="M365">
        <f>COUNTIFS(Tabelle1[Attached Signal],"&lt;&gt;"&amp;"",Tabelle1[Pin Name],Tabelle1[[#This Row],[Pin Name]])</f>
        <v>1</v>
      </c>
      <c r="N365" t="s">
        <v>471</v>
      </c>
      <c r="O365" s="12"/>
    </row>
    <row r="366" spans="1:15" ht="15" hidden="1" customHeight="1" x14ac:dyDescent="0.25">
      <c r="A366">
        <v>53</v>
      </c>
      <c r="B366">
        <v>80</v>
      </c>
      <c r="C366" t="s">
        <v>207</v>
      </c>
      <c r="D366" t="s">
        <v>208</v>
      </c>
      <c r="E366">
        <v>113</v>
      </c>
      <c r="F366" t="s">
        <v>209</v>
      </c>
      <c r="G366" t="s">
        <v>7</v>
      </c>
      <c r="H366" t="s">
        <v>9</v>
      </c>
      <c r="I366" t="s">
        <v>6</v>
      </c>
      <c r="J366" t="s">
        <v>26</v>
      </c>
      <c r="L366">
        <f>COUNTIFS(Tabelle1[Attached Signal],"&lt;&gt;"&amp;"",Tabelle1[Alternate Function],Tabelle1[[#This Row],[Alternate Function]])</f>
        <v>0</v>
      </c>
      <c r="M366">
        <f>COUNTIFS(Tabelle1[Attached Signal],"&lt;&gt;"&amp;"",Tabelle1[Pin Name],Tabelle1[[#This Row],[Pin Name]])</f>
        <v>1</v>
      </c>
      <c r="N366" t="s">
        <v>471</v>
      </c>
    </row>
    <row r="367" spans="1:15" ht="15" hidden="1" customHeight="1" x14ac:dyDescent="0.25">
      <c r="A367">
        <v>53</v>
      </c>
      <c r="B367">
        <v>80</v>
      </c>
      <c r="C367" t="s">
        <v>207</v>
      </c>
      <c r="D367" t="s">
        <v>208</v>
      </c>
      <c r="E367">
        <v>113</v>
      </c>
      <c r="F367" t="s">
        <v>209</v>
      </c>
      <c r="G367" t="s">
        <v>7</v>
      </c>
      <c r="H367" t="s">
        <v>9</v>
      </c>
      <c r="I367" t="s">
        <v>6</v>
      </c>
      <c r="J367" t="s">
        <v>315</v>
      </c>
      <c r="L367">
        <f>COUNTIFS(Tabelle1[Attached Signal],"&lt;&gt;"&amp;"",Tabelle1[Alternate Function],Tabelle1[[#This Row],[Alternate Function]])</f>
        <v>0</v>
      </c>
      <c r="M367">
        <f>COUNTIFS(Tabelle1[Attached Signal],"&lt;&gt;"&amp;"",Tabelle1[Pin Name],Tabelle1[[#This Row],[Pin Name]])</f>
        <v>1</v>
      </c>
      <c r="N367" t="s">
        <v>471</v>
      </c>
    </row>
    <row r="368" spans="1:15" ht="15" hidden="1" customHeight="1" x14ac:dyDescent="0.25">
      <c r="A368">
        <v>53</v>
      </c>
      <c r="B368">
        <v>80</v>
      </c>
      <c r="C368" t="s">
        <v>207</v>
      </c>
      <c r="D368" t="s">
        <v>208</v>
      </c>
      <c r="E368">
        <v>113</v>
      </c>
      <c r="F368" t="s">
        <v>209</v>
      </c>
      <c r="G368" t="s">
        <v>7</v>
      </c>
      <c r="H368" t="s">
        <v>9</v>
      </c>
      <c r="I368" t="s">
        <v>6</v>
      </c>
      <c r="J368" t="s">
        <v>370</v>
      </c>
      <c r="L368">
        <f>COUNTIFS(Tabelle1[Attached Signal],"&lt;&gt;"&amp;"",Tabelle1[Alternate Function],Tabelle1[[#This Row],[Alternate Function]])</f>
        <v>0</v>
      </c>
      <c r="M368">
        <f>COUNTIFS(Tabelle1[Attached Signal],"&lt;&gt;"&amp;"",Tabelle1[Pin Name],Tabelle1[[#This Row],[Pin Name]])</f>
        <v>1</v>
      </c>
      <c r="N368" t="s">
        <v>471</v>
      </c>
    </row>
    <row r="369" spans="1:15" ht="15" hidden="1" customHeight="1" x14ac:dyDescent="0.25">
      <c r="A369">
        <v>53</v>
      </c>
      <c r="B369">
        <v>80</v>
      </c>
      <c r="C369" t="s">
        <v>207</v>
      </c>
      <c r="D369" t="s">
        <v>208</v>
      </c>
      <c r="E369">
        <v>113</v>
      </c>
      <c r="F369" t="s">
        <v>209</v>
      </c>
      <c r="G369" t="s">
        <v>7</v>
      </c>
      <c r="H369" t="s">
        <v>9</v>
      </c>
      <c r="I369" t="s">
        <v>6</v>
      </c>
      <c r="J369" t="s">
        <v>371</v>
      </c>
      <c r="K369" t="s">
        <v>398</v>
      </c>
      <c r="L369">
        <f>COUNTIFS(Tabelle1[Attached Signal],"&lt;&gt;"&amp;"",Tabelle1[Alternate Function],Tabelle1[[#This Row],[Alternate Function]])</f>
        <v>1</v>
      </c>
      <c r="M369">
        <f>COUNTIFS(Tabelle1[Attached Signal],"&lt;&gt;"&amp;"",Tabelle1[Pin Name],Tabelle1[[#This Row],[Pin Name]])</f>
        <v>1</v>
      </c>
      <c r="N369" t="s">
        <v>471</v>
      </c>
    </row>
    <row r="370" spans="1:15" ht="15" hidden="1" customHeight="1" x14ac:dyDescent="0.25">
      <c r="A370">
        <v>53</v>
      </c>
      <c r="B370">
        <v>80</v>
      </c>
      <c r="C370" t="s">
        <v>207</v>
      </c>
      <c r="D370" t="s">
        <v>208</v>
      </c>
      <c r="E370">
        <v>113</v>
      </c>
      <c r="F370" t="s">
        <v>209</v>
      </c>
      <c r="G370" t="s">
        <v>7</v>
      </c>
      <c r="H370" t="s">
        <v>9</v>
      </c>
      <c r="I370" t="s">
        <v>6</v>
      </c>
      <c r="J370" t="s">
        <v>210</v>
      </c>
      <c r="L370">
        <f>COUNTIFS(Tabelle1[Attached Signal],"&lt;&gt;"&amp;"",Tabelle1[Alternate Function],Tabelle1[[#This Row],[Alternate Function]])</f>
        <v>0</v>
      </c>
      <c r="M370">
        <f>COUNTIFS(Tabelle1[Attached Signal],"&lt;&gt;"&amp;"",Tabelle1[Pin Name],Tabelle1[[#This Row],[Pin Name]])</f>
        <v>1</v>
      </c>
      <c r="N370" t="s">
        <v>471</v>
      </c>
    </row>
    <row r="371" spans="1:15" ht="15" hidden="1" customHeight="1" x14ac:dyDescent="0.25">
      <c r="A371">
        <v>54</v>
      </c>
      <c r="B371">
        <v>83</v>
      </c>
      <c r="C371" t="s">
        <v>10</v>
      </c>
      <c r="D371" t="s">
        <v>212</v>
      </c>
      <c r="E371">
        <v>116</v>
      </c>
      <c r="F371" t="s">
        <v>213</v>
      </c>
      <c r="G371" t="s">
        <v>7</v>
      </c>
      <c r="H371" t="s">
        <v>9</v>
      </c>
      <c r="I371" t="s">
        <v>6</v>
      </c>
      <c r="J371" t="s">
        <v>457</v>
      </c>
      <c r="K371" t="s">
        <v>401</v>
      </c>
      <c r="L371">
        <f>COUNTIFS(Tabelle1[Attached Signal],"&lt;&gt;"&amp;"",Tabelle1[Alternate Function],Tabelle1[[#This Row],[Alternate Function]])</f>
        <v>1</v>
      </c>
      <c r="M371">
        <f>COUNTIFS(Tabelle1[Attached Signal],"&lt;&gt;"&amp;"",Tabelle1[Pin Name],Tabelle1[[#This Row],[Pin Name]])</f>
        <v>1</v>
      </c>
      <c r="N371" t="s">
        <v>521</v>
      </c>
      <c r="O371" s="12"/>
    </row>
    <row r="372" spans="1:15" ht="15" hidden="1" customHeight="1" x14ac:dyDescent="0.25">
      <c r="A372">
        <v>54</v>
      </c>
      <c r="B372">
        <v>83</v>
      </c>
      <c r="C372" t="s">
        <v>10</v>
      </c>
      <c r="D372" t="s">
        <v>212</v>
      </c>
      <c r="E372">
        <v>116</v>
      </c>
      <c r="F372" t="s">
        <v>213</v>
      </c>
      <c r="G372" t="s">
        <v>7</v>
      </c>
      <c r="H372" t="s">
        <v>9</v>
      </c>
      <c r="I372" t="s">
        <v>6</v>
      </c>
      <c r="J372" t="s">
        <v>26</v>
      </c>
      <c r="L372">
        <f>COUNTIFS(Tabelle1[Attached Signal],"&lt;&gt;"&amp;"",Tabelle1[Alternate Function],Tabelle1[[#This Row],[Alternate Function]])</f>
        <v>0</v>
      </c>
      <c r="M372">
        <f>COUNTIFS(Tabelle1[Attached Signal],"&lt;&gt;"&amp;"",Tabelle1[Pin Name],Tabelle1[[#This Row],[Pin Name]])</f>
        <v>1</v>
      </c>
      <c r="N372" t="s">
        <v>521</v>
      </c>
      <c r="O372" s="12"/>
    </row>
    <row r="373" spans="1:15" ht="15" hidden="1" customHeight="1" x14ac:dyDescent="0.25">
      <c r="A373">
        <v>54</v>
      </c>
      <c r="B373">
        <v>83</v>
      </c>
      <c r="C373" t="s">
        <v>10</v>
      </c>
      <c r="D373" t="s">
        <v>212</v>
      </c>
      <c r="E373">
        <v>116</v>
      </c>
      <c r="F373" t="s">
        <v>213</v>
      </c>
      <c r="G373" t="s">
        <v>7</v>
      </c>
      <c r="H373" t="s">
        <v>9</v>
      </c>
      <c r="I373" t="s">
        <v>6</v>
      </c>
      <c r="J373" t="s">
        <v>372</v>
      </c>
      <c r="L373">
        <f>COUNTIFS(Tabelle1[Attached Signal],"&lt;&gt;"&amp;"",Tabelle1[Alternate Function],Tabelle1[[#This Row],[Alternate Function]])</f>
        <v>0</v>
      </c>
      <c r="M373">
        <f>COUNTIFS(Tabelle1[Attached Signal],"&lt;&gt;"&amp;"",Tabelle1[Pin Name],Tabelle1[[#This Row],[Pin Name]])</f>
        <v>1</v>
      </c>
      <c r="N373" t="s">
        <v>521</v>
      </c>
      <c r="O373" s="12"/>
    </row>
    <row r="374" spans="1:15" ht="15" hidden="1" customHeight="1" x14ac:dyDescent="0.25">
      <c r="A374">
        <v>54</v>
      </c>
      <c r="B374">
        <v>83</v>
      </c>
      <c r="C374" t="s">
        <v>10</v>
      </c>
      <c r="D374" t="s">
        <v>212</v>
      </c>
      <c r="E374">
        <v>116</v>
      </c>
      <c r="F374" t="s">
        <v>213</v>
      </c>
      <c r="G374" t="s">
        <v>7</v>
      </c>
      <c r="H374" t="s">
        <v>9</v>
      </c>
      <c r="I374" t="s">
        <v>6</v>
      </c>
      <c r="J374" t="s">
        <v>254</v>
      </c>
      <c r="L374">
        <f>COUNTIFS(Tabelle1[Attached Signal],"&lt;&gt;"&amp;"",Tabelle1[Alternate Function],Tabelle1[[#This Row],[Alternate Function]])</f>
        <v>0</v>
      </c>
      <c r="M374">
        <f>COUNTIFS(Tabelle1[Attached Signal],"&lt;&gt;"&amp;"",Tabelle1[Pin Name],Tabelle1[[#This Row],[Pin Name]])</f>
        <v>1</v>
      </c>
      <c r="N374" t="s">
        <v>521</v>
      </c>
      <c r="O374" s="12"/>
    </row>
    <row r="375" spans="1:15" ht="15" hidden="1" customHeight="1" x14ac:dyDescent="0.25">
      <c r="A375">
        <v>54</v>
      </c>
      <c r="B375">
        <v>83</v>
      </c>
      <c r="C375" t="s">
        <v>10</v>
      </c>
      <c r="D375" t="s">
        <v>212</v>
      </c>
      <c r="E375">
        <v>116</v>
      </c>
      <c r="F375" t="s">
        <v>213</v>
      </c>
      <c r="G375" t="s">
        <v>7</v>
      </c>
      <c r="H375" t="s">
        <v>9</v>
      </c>
      <c r="I375" t="s">
        <v>6</v>
      </c>
      <c r="J375" t="s">
        <v>214</v>
      </c>
      <c r="L375">
        <f>COUNTIFS(Tabelle1[Attached Signal],"&lt;&gt;"&amp;"",Tabelle1[Alternate Function],Tabelle1[[#This Row],[Alternate Function]])</f>
        <v>0</v>
      </c>
      <c r="M375">
        <f>COUNTIFS(Tabelle1[Attached Signal],"&lt;&gt;"&amp;"",Tabelle1[Pin Name],Tabelle1[[#This Row],[Pin Name]])</f>
        <v>1</v>
      </c>
      <c r="N375" t="s">
        <v>521</v>
      </c>
      <c r="O375" s="12"/>
    </row>
    <row r="376" spans="1:15" ht="15" hidden="1" customHeight="1" x14ac:dyDescent="0.25">
      <c r="A376">
        <v>55</v>
      </c>
      <c r="B376">
        <v>89</v>
      </c>
      <c r="C376" t="s">
        <v>215</v>
      </c>
      <c r="D376" t="s">
        <v>216</v>
      </c>
      <c r="E376">
        <v>133</v>
      </c>
      <c r="F376" t="s">
        <v>217</v>
      </c>
      <c r="G376" t="s">
        <v>7</v>
      </c>
      <c r="H376" t="s">
        <v>9</v>
      </c>
      <c r="I376" t="s">
        <v>6</v>
      </c>
      <c r="J376" t="s">
        <v>458</v>
      </c>
      <c r="L376">
        <f>COUNTIFS(Tabelle1[Attached Signal],"&lt;&gt;"&amp;"",Tabelle1[Alternate Function],Tabelle1[[#This Row],[Alternate Function]])</f>
        <v>0</v>
      </c>
      <c r="M376">
        <f>COUNTIFS(Tabelle1[Attached Signal],"&lt;&gt;"&amp;"",Tabelle1[Pin Name],Tabelle1[[#This Row],[Pin Name]])</f>
        <v>1</v>
      </c>
      <c r="N376" t="s">
        <v>505</v>
      </c>
      <c r="O376" s="12"/>
    </row>
    <row r="377" spans="1:15" ht="15" hidden="1" customHeight="1" x14ac:dyDescent="0.25">
      <c r="A377">
        <v>55</v>
      </c>
      <c r="B377">
        <v>89</v>
      </c>
      <c r="C377" t="s">
        <v>215</v>
      </c>
      <c r="D377" t="s">
        <v>216</v>
      </c>
      <c r="E377">
        <v>133</v>
      </c>
      <c r="F377" t="s">
        <v>217</v>
      </c>
      <c r="G377" t="s">
        <v>7</v>
      </c>
      <c r="H377" t="s">
        <v>9</v>
      </c>
      <c r="I377" t="s">
        <v>6</v>
      </c>
      <c r="J377" t="s">
        <v>373</v>
      </c>
      <c r="K377" t="s">
        <v>395</v>
      </c>
      <c r="L377">
        <f>COUNTIFS(Tabelle1[Attached Signal],"&lt;&gt;"&amp;"",Tabelle1[Alternate Function],Tabelle1[[#This Row],[Alternate Function]])</f>
        <v>1</v>
      </c>
      <c r="M377">
        <f>COUNTIFS(Tabelle1[Attached Signal],"&lt;&gt;"&amp;"",Tabelle1[Pin Name],Tabelle1[[#This Row],[Pin Name]])</f>
        <v>1</v>
      </c>
      <c r="N377" t="s">
        <v>505</v>
      </c>
      <c r="O377" s="12"/>
    </row>
    <row r="378" spans="1:15" ht="15" hidden="1" customHeight="1" x14ac:dyDescent="0.25">
      <c r="A378">
        <v>55</v>
      </c>
      <c r="B378">
        <v>89</v>
      </c>
      <c r="C378" t="s">
        <v>215</v>
      </c>
      <c r="D378" t="s">
        <v>216</v>
      </c>
      <c r="E378">
        <v>133</v>
      </c>
      <c r="F378" t="s">
        <v>217</v>
      </c>
      <c r="G378" t="s">
        <v>7</v>
      </c>
      <c r="H378" t="s">
        <v>9</v>
      </c>
      <c r="I378" t="s">
        <v>6</v>
      </c>
      <c r="J378" t="s">
        <v>260</v>
      </c>
      <c r="L378">
        <f>COUNTIFS(Tabelle1[Attached Signal],"&lt;&gt;"&amp;"",Tabelle1[Alternate Function],Tabelle1[[#This Row],[Alternate Function]])</f>
        <v>0</v>
      </c>
      <c r="M378">
        <f>COUNTIFS(Tabelle1[Attached Signal],"&lt;&gt;"&amp;"",Tabelle1[Pin Name],Tabelle1[[#This Row],[Pin Name]])</f>
        <v>1</v>
      </c>
      <c r="N378" t="s">
        <v>505</v>
      </c>
    </row>
    <row r="379" spans="1:15" ht="15" hidden="1" customHeight="1" x14ac:dyDescent="0.25">
      <c r="A379">
        <v>55</v>
      </c>
      <c r="B379">
        <v>89</v>
      </c>
      <c r="C379" t="s">
        <v>215</v>
      </c>
      <c r="D379" t="s">
        <v>216</v>
      </c>
      <c r="E379">
        <v>133</v>
      </c>
      <c r="F379" t="s">
        <v>217</v>
      </c>
      <c r="G379" t="s">
        <v>7</v>
      </c>
      <c r="H379" t="s">
        <v>9</v>
      </c>
      <c r="I379" t="s">
        <v>6</v>
      </c>
      <c r="J379" t="s">
        <v>345</v>
      </c>
      <c r="L379">
        <f>COUNTIFS(Tabelle1[Attached Signal],"&lt;&gt;"&amp;"",Tabelle1[Alternate Function],Tabelle1[[#This Row],[Alternate Function]])</f>
        <v>0</v>
      </c>
      <c r="M379">
        <f>COUNTIFS(Tabelle1[Attached Signal],"&lt;&gt;"&amp;"",Tabelle1[Pin Name],Tabelle1[[#This Row],[Pin Name]])</f>
        <v>1</v>
      </c>
      <c r="N379" t="s">
        <v>505</v>
      </c>
    </row>
    <row r="380" spans="1:15" ht="15" hidden="1" customHeight="1" x14ac:dyDescent="0.25">
      <c r="A380">
        <v>55</v>
      </c>
      <c r="B380">
        <v>89</v>
      </c>
      <c r="C380" t="s">
        <v>215</v>
      </c>
      <c r="D380" t="s">
        <v>216</v>
      </c>
      <c r="E380">
        <v>133</v>
      </c>
      <c r="F380" t="s">
        <v>217</v>
      </c>
      <c r="G380" t="s">
        <v>7</v>
      </c>
      <c r="H380" t="s">
        <v>9</v>
      </c>
      <c r="I380" t="s">
        <v>6</v>
      </c>
      <c r="J380" t="s">
        <v>374</v>
      </c>
      <c r="L380">
        <f>COUNTIFS(Tabelle1[Attached Signal],"&lt;&gt;"&amp;"",Tabelle1[Alternate Function],Tabelle1[[#This Row],[Alternate Function]])</f>
        <v>0</v>
      </c>
      <c r="M380">
        <f>COUNTIFS(Tabelle1[Attached Signal],"&lt;&gt;"&amp;"",Tabelle1[Pin Name],Tabelle1[[#This Row],[Pin Name]])</f>
        <v>1</v>
      </c>
      <c r="N380" t="s">
        <v>505</v>
      </c>
    </row>
    <row r="381" spans="1:15" ht="15" hidden="1" customHeight="1" x14ac:dyDescent="0.25">
      <c r="A381">
        <v>55</v>
      </c>
      <c r="B381">
        <v>89</v>
      </c>
      <c r="C381" t="s">
        <v>215</v>
      </c>
      <c r="D381" t="s">
        <v>216</v>
      </c>
      <c r="E381">
        <v>133</v>
      </c>
      <c r="F381" t="s">
        <v>217</v>
      </c>
      <c r="G381" t="s">
        <v>7</v>
      </c>
      <c r="H381" t="s">
        <v>9</v>
      </c>
      <c r="I381" t="s">
        <v>6</v>
      </c>
      <c r="J381" t="s">
        <v>299</v>
      </c>
      <c r="L381">
        <f>COUNTIFS(Tabelle1[Attached Signal],"&lt;&gt;"&amp;"",Tabelle1[Alternate Function],Tabelle1[[#This Row],[Alternate Function]])</f>
        <v>0</v>
      </c>
      <c r="M381">
        <f>COUNTIFS(Tabelle1[Attached Signal],"&lt;&gt;"&amp;"",Tabelle1[Pin Name],Tabelle1[[#This Row],[Pin Name]])</f>
        <v>1</v>
      </c>
      <c r="N381" t="s">
        <v>505</v>
      </c>
    </row>
    <row r="382" spans="1:15" ht="15" hidden="1" customHeight="1" x14ac:dyDescent="0.25">
      <c r="A382">
        <v>55</v>
      </c>
      <c r="B382">
        <v>89</v>
      </c>
      <c r="C382" t="s">
        <v>215</v>
      </c>
      <c r="D382" t="s">
        <v>216</v>
      </c>
      <c r="E382">
        <v>133</v>
      </c>
      <c r="F382" t="s">
        <v>217</v>
      </c>
      <c r="G382" t="s">
        <v>7</v>
      </c>
      <c r="H382" t="s">
        <v>9</v>
      </c>
      <c r="I382" t="s">
        <v>6</v>
      </c>
      <c r="J382" t="s">
        <v>289</v>
      </c>
      <c r="L382">
        <f>COUNTIFS(Tabelle1[Attached Signal],"&lt;&gt;"&amp;"",Tabelle1[Alternate Function],Tabelle1[[#This Row],[Alternate Function]])</f>
        <v>0</v>
      </c>
      <c r="M382">
        <f>COUNTIFS(Tabelle1[Attached Signal],"&lt;&gt;"&amp;"",Tabelle1[Pin Name],Tabelle1[[#This Row],[Pin Name]])</f>
        <v>1</v>
      </c>
      <c r="N382" t="s">
        <v>505</v>
      </c>
    </row>
    <row r="383" spans="1:15" ht="15" hidden="1" customHeight="1" x14ac:dyDescent="0.25">
      <c r="A383">
        <v>55</v>
      </c>
      <c r="B383">
        <v>89</v>
      </c>
      <c r="C383" t="s">
        <v>215</v>
      </c>
      <c r="D383" t="s">
        <v>216</v>
      </c>
      <c r="E383">
        <v>133</v>
      </c>
      <c r="F383" t="s">
        <v>217</v>
      </c>
      <c r="G383" t="s">
        <v>7</v>
      </c>
      <c r="H383" t="s">
        <v>9</v>
      </c>
      <c r="I383" t="s">
        <v>6</v>
      </c>
      <c r="J383" t="s">
        <v>367</v>
      </c>
      <c r="L383">
        <f>COUNTIFS(Tabelle1[Attached Signal],"&lt;&gt;"&amp;"",Tabelle1[Alternate Function],Tabelle1[[#This Row],[Alternate Function]])</f>
        <v>1</v>
      </c>
      <c r="M383">
        <f>COUNTIFS(Tabelle1[Attached Signal],"&lt;&gt;"&amp;"",Tabelle1[Pin Name],Tabelle1[[#This Row],[Pin Name]])</f>
        <v>1</v>
      </c>
      <c r="N383" t="s">
        <v>505</v>
      </c>
    </row>
    <row r="384" spans="1:15" ht="15" hidden="1" customHeight="1" x14ac:dyDescent="0.25">
      <c r="A384">
        <v>55</v>
      </c>
      <c r="B384">
        <v>89</v>
      </c>
      <c r="C384" t="s">
        <v>215</v>
      </c>
      <c r="D384" t="s">
        <v>216</v>
      </c>
      <c r="E384">
        <v>133</v>
      </c>
      <c r="F384" t="s">
        <v>217</v>
      </c>
      <c r="G384" t="s">
        <v>7</v>
      </c>
      <c r="H384" t="s">
        <v>9</v>
      </c>
      <c r="I384" t="s">
        <v>6</v>
      </c>
      <c r="J384" t="s">
        <v>269</v>
      </c>
      <c r="L384">
        <f>COUNTIFS(Tabelle1[Attached Signal],"&lt;&gt;"&amp;"",Tabelle1[Alternate Function],Tabelle1[[#This Row],[Alternate Function]])</f>
        <v>1</v>
      </c>
      <c r="M384">
        <f>COUNTIFS(Tabelle1[Attached Signal],"&lt;&gt;"&amp;"",Tabelle1[Pin Name],Tabelle1[[#This Row],[Pin Name]])</f>
        <v>1</v>
      </c>
      <c r="N384" t="s">
        <v>505</v>
      </c>
    </row>
    <row r="385" spans="1:15" ht="15" hidden="1" customHeight="1" x14ac:dyDescent="0.25">
      <c r="A385">
        <v>55</v>
      </c>
      <c r="B385">
        <v>89</v>
      </c>
      <c r="C385" t="s">
        <v>215</v>
      </c>
      <c r="D385" t="s">
        <v>216</v>
      </c>
      <c r="E385">
        <v>133</v>
      </c>
      <c r="F385" t="s">
        <v>217</v>
      </c>
      <c r="G385" t="s">
        <v>7</v>
      </c>
      <c r="H385" t="s">
        <v>9</v>
      </c>
      <c r="I385" t="s">
        <v>6</v>
      </c>
      <c r="J385" t="s">
        <v>372</v>
      </c>
      <c r="L385">
        <f>COUNTIFS(Tabelle1[Attached Signal],"&lt;&gt;"&amp;"",Tabelle1[Alternate Function],Tabelle1[[#This Row],[Alternate Function]])</f>
        <v>0</v>
      </c>
      <c r="M385">
        <f>COUNTIFS(Tabelle1[Attached Signal],"&lt;&gt;"&amp;"",Tabelle1[Pin Name],Tabelle1[[#This Row],[Pin Name]])</f>
        <v>1</v>
      </c>
      <c r="N385" t="s">
        <v>505</v>
      </c>
    </row>
    <row r="386" spans="1:15" ht="15" hidden="1" customHeight="1" x14ac:dyDescent="0.25">
      <c r="A386">
        <v>55</v>
      </c>
      <c r="B386">
        <v>89</v>
      </c>
      <c r="C386" t="s">
        <v>215</v>
      </c>
      <c r="D386" t="s">
        <v>216</v>
      </c>
      <c r="E386">
        <v>133</v>
      </c>
      <c r="F386" t="s">
        <v>217</v>
      </c>
      <c r="G386" t="s">
        <v>7</v>
      </c>
      <c r="H386" t="s">
        <v>9</v>
      </c>
      <c r="I386" t="s">
        <v>6</v>
      </c>
      <c r="J386" t="s">
        <v>26</v>
      </c>
      <c r="L386">
        <f>COUNTIFS(Tabelle1[Attached Signal],"&lt;&gt;"&amp;"",Tabelle1[Alternate Function],Tabelle1[[#This Row],[Alternate Function]])</f>
        <v>0</v>
      </c>
      <c r="M386">
        <f>COUNTIFS(Tabelle1[Attached Signal],"&lt;&gt;"&amp;"",Tabelle1[Pin Name],Tabelle1[[#This Row],[Pin Name]])</f>
        <v>1</v>
      </c>
      <c r="N386" t="s">
        <v>505</v>
      </c>
    </row>
    <row r="387" spans="1:15" ht="15" hidden="1" customHeight="1" x14ac:dyDescent="0.25">
      <c r="A387">
        <v>56</v>
      </c>
      <c r="B387">
        <v>90</v>
      </c>
      <c r="C387" t="s">
        <v>218</v>
      </c>
      <c r="D387" t="s">
        <v>219</v>
      </c>
      <c r="E387">
        <v>134</v>
      </c>
      <c r="F387" t="s">
        <v>220</v>
      </c>
      <c r="G387" t="s">
        <v>7</v>
      </c>
      <c r="H387" t="s">
        <v>9</v>
      </c>
      <c r="I387" t="s">
        <v>6</v>
      </c>
      <c r="J387" t="s">
        <v>459</v>
      </c>
      <c r="L387">
        <f>COUNTIFS(Tabelle1[Attached Signal],"&lt;&gt;"&amp;"",Tabelle1[Alternate Function],Tabelle1[[#This Row],[Alternate Function]])</f>
        <v>0</v>
      </c>
      <c r="M387">
        <f>COUNTIFS(Tabelle1[Attached Signal],"&lt;&gt;"&amp;"",Tabelle1[Pin Name],Tabelle1[[#This Row],[Pin Name]])</f>
        <v>0</v>
      </c>
      <c r="N387" t="s">
        <v>506</v>
      </c>
    </row>
    <row r="388" spans="1:15" ht="15" hidden="1" customHeight="1" x14ac:dyDescent="0.25">
      <c r="A388">
        <v>56</v>
      </c>
      <c r="B388">
        <v>90</v>
      </c>
      <c r="C388" t="s">
        <v>218</v>
      </c>
      <c r="D388" t="s">
        <v>219</v>
      </c>
      <c r="E388">
        <v>134</v>
      </c>
      <c r="F388" t="s">
        <v>220</v>
      </c>
      <c r="G388" t="s">
        <v>7</v>
      </c>
      <c r="H388" t="s">
        <v>9</v>
      </c>
      <c r="I388" t="s">
        <v>6</v>
      </c>
      <c r="J388" t="s">
        <v>375</v>
      </c>
      <c r="L388">
        <f>COUNTIFS(Tabelle1[Attached Signal],"&lt;&gt;"&amp;"",Tabelle1[Alternate Function],Tabelle1[[#This Row],[Alternate Function]])</f>
        <v>0</v>
      </c>
      <c r="M388">
        <f>COUNTIFS(Tabelle1[Attached Signal],"&lt;&gt;"&amp;"",Tabelle1[Pin Name],Tabelle1[[#This Row],[Pin Name]])</f>
        <v>0</v>
      </c>
      <c r="N388" t="s">
        <v>506</v>
      </c>
    </row>
    <row r="389" spans="1:15" ht="15" hidden="1" customHeight="1" x14ac:dyDescent="0.25">
      <c r="A389">
        <v>56</v>
      </c>
      <c r="B389">
        <v>90</v>
      </c>
      <c r="C389" t="s">
        <v>218</v>
      </c>
      <c r="D389" t="s">
        <v>219</v>
      </c>
      <c r="E389">
        <v>134</v>
      </c>
      <c r="F389" t="s">
        <v>220</v>
      </c>
      <c r="G389" t="s">
        <v>7</v>
      </c>
      <c r="H389" t="s">
        <v>9</v>
      </c>
      <c r="I389" t="s">
        <v>6</v>
      </c>
      <c r="J389" t="s">
        <v>292</v>
      </c>
      <c r="L389">
        <f>COUNTIFS(Tabelle1[Attached Signal],"&lt;&gt;"&amp;"",Tabelle1[Alternate Function],Tabelle1[[#This Row],[Alternate Function]])</f>
        <v>0</v>
      </c>
      <c r="M389">
        <f>COUNTIFS(Tabelle1[Attached Signal],"&lt;&gt;"&amp;"",Tabelle1[Pin Name],Tabelle1[[#This Row],[Pin Name]])</f>
        <v>0</v>
      </c>
      <c r="N389" t="s">
        <v>506</v>
      </c>
    </row>
    <row r="390" spans="1:15" ht="15" hidden="1" customHeight="1" x14ac:dyDescent="0.25">
      <c r="A390">
        <v>56</v>
      </c>
      <c r="B390">
        <v>90</v>
      </c>
      <c r="C390" t="s">
        <v>218</v>
      </c>
      <c r="D390" t="s">
        <v>219</v>
      </c>
      <c r="E390">
        <v>134</v>
      </c>
      <c r="F390" t="s">
        <v>220</v>
      </c>
      <c r="G390" t="s">
        <v>7</v>
      </c>
      <c r="H390" t="s">
        <v>9</v>
      </c>
      <c r="I390" t="s">
        <v>6</v>
      </c>
      <c r="J390" t="s">
        <v>35</v>
      </c>
      <c r="L390">
        <f>COUNTIFS(Tabelle1[Attached Signal],"&lt;&gt;"&amp;"",Tabelle1[Alternate Function],Tabelle1[[#This Row],[Alternate Function]])</f>
        <v>0</v>
      </c>
      <c r="M390">
        <f>COUNTIFS(Tabelle1[Attached Signal],"&lt;&gt;"&amp;"",Tabelle1[Pin Name],Tabelle1[[#This Row],[Pin Name]])</f>
        <v>0</v>
      </c>
      <c r="N390" t="s">
        <v>506</v>
      </c>
    </row>
    <row r="391" spans="1:15" ht="15" hidden="1" customHeight="1" x14ac:dyDescent="0.25">
      <c r="A391">
        <v>56</v>
      </c>
      <c r="B391">
        <v>90</v>
      </c>
      <c r="C391" t="s">
        <v>218</v>
      </c>
      <c r="D391" t="s">
        <v>219</v>
      </c>
      <c r="E391">
        <v>134</v>
      </c>
      <c r="F391" t="s">
        <v>220</v>
      </c>
      <c r="G391" t="s">
        <v>7</v>
      </c>
      <c r="H391" t="s">
        <v>9</v>
      </c>
      <c r="I391" t="s">
        <v>6</v>
      </c>
      <c r="J391" t="s">
        <v>376</v>
      </c>
      <c r="L391">
        <f>COUNTIFS(Tabelle1[Attached Signal],"&lt;&gt;"&amp;"",Tabelle1[Alternate Function],Tabelle1[[#This Row],[Alternate Function]])</f>
        <v>0</v>
      </c>
      <c r="M391">
        <f>COUNTIFS(Tabelle1[Attached Signal],"&lt;&gt;"&amp;"",Tabelle1[Pin Name],Tabelle1[[#This Row],[Pin Name]])</f>
        <v>0</v>
      </c>
      <c r="N391" t="s">
        <v>506</v>
      </c>
    </row>
    <row r="392" spans="1:15" ht="15" hidden="1" customHeight="1" x14ac:dyDescent="0.25">
      <c r="A392">
        <v>56</v>
      </c>
      <c r="B392">
        <v>90</v>
      </c>
      <c r="C392" t="s">
        <v>218</v>
      </c>
      <c r="D392" t="s">
        <v>219</v>
      </c>
      <c r="E392">
        <v>134</v>
      </c>
      <c r="F392" t="s">
        <v>220</v>
      </c>
      <c r="G392" t="s">
        <v>7</v>
      </c>
      <c r="H392" t="s">
        <v>9</v>
      </c>
      <c r="I392" t="s">
        <v>6</v>
      </c>
      <c r="J392" t="s">
        <v>309</v>
      </c>
      <c r="L392">
        <f>COUNTIFS(Tabelle1[Attached Signal],"&lt;&gt;"&amp;"",Tabelle1[Alternate Function],Tabelle1[[#This Row],[Alternate Function]])</f>
        <v>0</v>
      </c>
      <c r="M392">
        <f>COUNTIFS(Tabelle1[Attached Signal],"&lt;&gt;"&amp;"",Tabelle1[Pin Name],Tabelle1[[#This Row],[Pin Name]])</f>
        <v>0</v>
      </c>
      <c r="N392" t="s">
        <v>506</v>
      </c>
    </row>
    <row r="393" spans="1:15" ht="15" hidden="1" customHeight="1" x14ac:dyDescent="0.25">
      <c r="A393">
        <v>56</v>
      </c>
      <c r="B393">
        <v>90</v>
      </c>
      <c r="C393" t="s">
        <v>218</v>
      </c>
      <c r="D393" t="s">
        <v>219</v>
      </c>
      <c r="E393">
        <v>134</v>
      </c>
      <c r="F393" t="s">
        <v>220</v>
      </c>
      <c r="G393" t="s">
        <v>7</v>
      </c>
      <c r="H393" t="s">
        <v>9</v>
      </c>
      <c r="I393" t="s">
        <v>6</v>
      </c>
      <c r="J393" t="s">
        <v>294</v>
      </c>
      <c r="L393">
        <f>COUNTIFS(Tabelle1[Attached Signal],"&lt;&gt;"&amp;"",Tabelle1[Alternate Function],Tabelle1[[#This Row],[Alternate Function]])</f>
        <v>0</v>
      </c>
      <c r="M393">
        <f>COUNTIFS(Tabelle1[Attached Signal],"&lt;&gt;"&amp;"",Tabelle1[Pin Name],Tabelle1[[#This Row],[Pin Name]])</f>
        <v>0</v>
      </c>
      <c r="N393" t="s">
        <v>506</v>
      </c>
    </row>
    <row r="394" spans="1:15" ht="15" hidden="1" customHeight="1" x14ac:dyDescent="0.25">
      <c r="A394">
        <v>56</v>
      </c>
      <c r="B394">
        <v>90</v>
      </c>
      <c r="C394" t="s">
        <v>218</v>
      </c>
      <c r="D394" t="s">
        <v>219</v>
      </c>
      <c r="E394">
        <v>134</v>
      </c>
      <c r="F394" t="s">
        <v>220</v>
      </c>
      <c r="G394" t="s">
        <v>7</v>
      </c>
      <c r="H394" t="s">
        <v>9</v>
      </c>
      <c r="I394" t="s">
        <v>6</v>
      </c>
      <c r="J394" t="s">
        <v>369</v>
      </c>
      <c r="L394">
        <f>COUNTIFS(Tabelle1[Attached Signal],"&lt;&gt;"&amp;"",Tabelle1[Alternate Function],Tabelle1[[#This Row],[Alternate Function]])</f>
        <v>1</v>
      </c>
      <c r="M394">
        <f>COUNTIFS(Tabelle1[Attached Signal],"&lt;&gt;"&amp;"",Tabelle1[Pin Name],Tabelle1[[#This Row],[Pin Name]])</f>
        <v>0</v>
      </c>
      <c r="N394" t="s">
        <v>506</v>
      </c>
      <c r="O394" s="12"/>
    </row>
    <row r="395" spans="1:15" ht="15" hidden="1" customHeight="1" x14ac:dyDescent="0.25">
      <c r="A395">
        <v>56</v>
      </c>
      <c r="B395">
        <v>90</v>
      </c>
      <c r="C395" t="s">
        <v>218</v>
      </c>
      <c r="D395" t="s">
        <v>219</v>
      </c>
      <c r="E395">
        <v>134</v>
      </c>
      <c r="F395" t="s">
        <v>220</v>
      </c>
      <c r="G395" t="s">
        <v>7</v>
      </c>
      <c r="H395" t="s">
        <v>9</v>
      </c>
      <c r="I395" t="s">
        <v>6</v>
      </c>
      <c r="J395" t="s">
        <v>276</v>
      </c>
      <c r="L395">
        <f>COUNTIFS(Tabelle1[Attached Signal],"&lt;&gt;"&amp;"",Tabelle1[Alternate Function],Tabelle1[[#This Row],[Alternate Function]])</f>
        <v>1</v>
      </c>
      <c r="M395">
        <f>COUNTIFS(Tabelle1[Attached Signal],"&lt;&gt;"&amp;"",Tabelle1[Pin Name],Tabelle1[[#This Row],[Pin Name]])</f>
        <v>0</v>
      </c>
      <c r="N395" t="s">
        <v>506</v>
      </c>
      <c r="O395" s="12"/>
    </row>
    <row r="396" spans="1:15" ht="15" hidden="1" customHeight="1" x14ac:dyDescent="0.25">
      <c r="A396">
        <v>56</v>
      </c>
      <c r="B396">
        <v>90</v>
      </c>
      <c r="C396" t="s">
        <v>218</v>
      </c>
      <c r="D396" t="s">
        <v>219</v>
      </c>
      <c r="E396">
        <v>134</v>
      </c>
      <c r="F396" t="s">
        <v>220</v>
      </c>
      <c r="G396" t="s">
        <v>7</v>
      </c>
      <c r="H396" t="s">
        <v>9</v>
      </c>
      <c r="I396" t="s">
        <v>6</v>
      </c>
      <c r="J396" t="s">
        <v>348</v>
      </c>
      <c r="L396">
        <f>COUNTIFS(Tabelle1[Attached Signal],"&lt;&gt;"&amp;"",Tabelle1[Alternate Function],Tabelle1[[#This Row],[Alternate Function]])</f>
        <v>0</v>
      </c>
      <c r="M396">
        <f>COUNTIFS(Tabelle1[Attached Signal],"&lt;&gt;"&amp;"",Tabelle1[Pin Name],Tabelle1[[#This Row],[Pin Name]])</f>
        <v>0</v>
      </c>
      <c r="N396" t="s">
        <v>506</v>
      </c>
      <c r="O396" s="12"/>
    </row>
    <row r="397" spans="1:15" ht="15" hidden="1" customHeight="1" x14ac:dyDescent="0.25">
      <c r="A397">
        <v>56</v>
      </c>
      <c r="B397">
        <v>90</v>
      </c>
      <c r="C397" t="s">
        <v>218</v>
      </c>
      <c r="D397" t="s">
        <v>219</v>
      </c>
      <c r="E397">
        <v>134</v>
      </c>
      <c r="F397" t="s">
        <v>220</v>
      </c>
      <c r="G397" t="s">
        <v>7</v>
      </c>
      <c r="H397" t="s">
        <v>9</v>
      </c>
      <c r="I397" t="s">
        <v>6</v>
      </c>
      <c r="J397" t="s">
        <v>26</v>
      </c>
      <c r="L397">
        <f>COUNTIFS(Tabelle1[Attached Signal],"&lt;&gt;"&amp;"",Tabelle1[Alternate Function],Tabelle1[[#This Row],[Alternate Function]])</f>
        <v>0</v>
      </c>
      <c r="M397">
        <f>COUNTIFS(Tabelle1[Attached Signal],"&lt;&gt;"&amp;"",Tabelle1[Pin Name],Tabelle1[[#This Row],[Pin Name]])</f>
        <v>0</v>
      </c>
      <c r="N397" t="s">
        <v>506</v>
      </c>
      <c r="O397" s="12"/>
    </row>
    <row r="398" spans="1:15" ht="15" hidden="1" customHeight="1" x14ac:dyDescent="0.25">
      <c r="A398">
        <v>57</v>
      </c>
      <c r="B398">
        <v>91</v>
      </c>
      <c r="C398" t="s">
        <v>221</v>
      </c>
      <c r="D398" t="s">
        <v>222</v>
      </c>
      <c r="E398">
        <v>135</v>
      </c>
      <c r="F398" t="s">
        <v>223</v>
      </c>
      <c r="G398" t="s">
        <v>7</v>
      </c>
      <c r="H398" t="s">
        <v>40</v>
      </c>
      <c r="I398" t="s">
        <v>6</v>
      </c>
      <c r="J398" t="s">
        <v>460</v>
      </c>
      <c r="K398" t="s">
        <v>564</v>
      </c>
      <c r="L398">
        <f>COUNTIFS(Tabelle1[Attached Signal],"&lt;&gt;"&amp;"",Tabelle1[Alternate Function],Tabelle1[[#This Row],[Alternate Function]])</f>
        <v>1</v>
      </c>
      <c r="M398">
        <f>COUNTIFS(Tabelle1[Attached Signal],"&lt;&gt;"&amp;"",Tabelle1[Pin Name],Tabelle1[[#This Row],[Pin Name]])</f>
        <v>1</v>
      </c>
      <c r="N398" t="s">
        <v>507</v>
      </c>
      <c r="O398" s="12"/>
    </row>
    <row r="399" spans="1:15" ht="15" hidden="1" customHeight="1" x14ac:dyDescent="0.25">
      <c r="A399">
        <v>57</v>
      </c>
      <c r="B399">
        <v>91</v>
      </c>
      <c r="C399" t="s">
        <v>221</v>
      </c>
      <c r="D399" t="s">
        <v>222</v>
      </c>
      <c r="E399">
        <v>135</v>
      </c>
      <c r="F399" t="s">
        <v>223</v>
      </c>
      <c r="G399" t="s">
        <v>7</v>
      </c>
      <c r="H399" t="s">
        <v>40</v>
      </c>
      <c r="I399" t="s">
        <v>6</v>
      </c>
      <c r="J399" t="s">
        <v>377</v>
      </c>
      <c r="L399">
        <f>COUNTIFS(Tabelle1[Attached Signal],"&lt;&gt;"&amp;"",Tabelle1[Alternate Function],Tabelle1[[#This Row],[Alternate Function]])</f>
        <v>0</v>
      </c>
      <c r="M399">
        <f>COUNTIFS(Tabelle1[Attached Signal],"&lt;&gt;"&amp;"",Tabelle1[Pin Name],Tabelle1[[#This Row],[Pin Name]])</f>
        <v>1</v>
      </c>
      <c r="N399" t="s">
        <v>507</v>
      </c>
      <c r="O399" s="12"/>
    </row>
    <row r="400" spans="1:15" ht="15" hidden="1" customHeight="1" x14ac:dyDescent="0.25">
      <c r="A400">
        <v>57</v>
      </c>
      <c r="B400">
        <v>91</v>
      </c>
      <c r="C400" t="s">
        <v>221</v>
      </c>
      <c r="D400" t="s">
        <v>222</v>
      </c>
      <c r="E400">
        <v>135</v>
      </c>
      <c r="F400" t="s">
        <v>223</v>
      </c>
      <c r="G400" t="s">
        <v>7</v>
      </c>
      <c r="H400" t="s">
        <v>40</v>
      </c>
      <c r="I400" t="s">
        <v>6</v>
      </c>
      <c r="J400" t="s">
        <v>279</v>
      </c>
      <c r="L400">
        <f>COUNTIFS(Tabelle1[Attached Signal],"&lt;&gt;"&amp;"",Tabelle1[Alternate Function],Tabelle1[[#This Row],[Alternate Function]])</f>
        <v>0</v>
      </c>
      <c r="M400">
        <f>COUNTIFS(Tabelle1[Attached Signal],"&lt;&gt;"&amp;"",Tabelle1[Pin Name],Tabelle1[[#This Row],[Pin Name]])</f>
        <v>1</v>
      </c>
      <c r="N400" t="s">
        <v>507</v>
      </c>
      <c r="O400" s="12"/>
    </row>
    <row r="401" spans="1:15" ht="15" hidden="1" customHeight="1" x14ac:dyDescent="0.25">
      <c r="A401">
        <v>57</v>
      </c>
      <c r="B401">
        <v>91</v>
      </c>
      <c r="C401" t="s">
        <v>221</v>
      </c>
      <c r="D401" t="s">
        <v>222</v>
      </c>
      <c r="E401">
        <v>135</v>
      </c>
      <c r="F401" t="s">
        <v>223</v>
      </c>
      <c r="G401" t="s">
        <v>7</v>
      </c>
      <c r="H401" t="s">
        <v>40</v>
      </c>
      <c r="I401" t="s">
        <v>6</v>
      </c>
      <c r="J401" t="s">
        <v>315</v>
      </c>
      <c r="L401">
        <f>COUNTIFS(Tabelle1[Attached Signal],"&lt;&gt;"&amp;"",Tabelle1[Alternate Function],Tabelle1[[#This Row],[Alternate Function]])</f>
        <v>0</v>
      </c>
      <c r="M401">
        <f>COUNTIFS(Tabelle1[Attached Signal],"&lt;&gt;"&amp;"",Tabelle1[Pin Name],Tabelle1[[#This Row],[Pin Name]])</f>
        <v>1</v>
      </c>
      <c r="N401" t="s">
        <v>507</v>
      </c>
      <c r="O401" s="12"/>
    </row>
    <row r="402" spans="1:15" ht="15" hidden="1" customHeight="1" x14ac:dyDescent="0.25">
      <c r="A402">
        <v>57</v>
      </c>
      <c r="B402">
        <v>91</v>
      </c>
      <c r="C402" t="s">
        <v>221</v>
      </c>
      <c r="D402" t="s">
        <v>222</v>
      </c>
      <c r="E402">
        <v>135</v>
      </c>
      <c r="F402" t="s">
        <v>223</v>
      </c>
      <c r="G402" t="s">
        <v>7</v>
      </c>
      <c r="H402" t="s">
        <v>40</v>
      </c>
      <c r="I402" t="s">
        <v>6</v>
      </c>
      <c r="J402" t="s">
        <v>378</v>
      </c>
      <c r="L402">
        <f>COUNTIFS(Tabelle1[Attached Signal],"&lt;&gt;"&amp;"",Tabelle1[Alternate Function],Tabelle1[[#This Row],[Alternate Function]])</f>
        <v>0</v>
      </c>
      <c r="M402">
        <f>COUNTIFS(Tabelle1[Attached Signal],"&lt;&gt;"&amp;"",Tabelle1[Pin Name],Tabelle1[[#This Row],[Pin Name]])</f>
        <v>1</v>
      </c>
      <c r="N402" t="s">
        <v>507</v>
      </c>
      <c r="O402" s="12"/>
    </row>
    <row r="403" spans="1:15" ht="15" hidden="1" customHeight="1" x14ac:dyDescent="0.25">
      <c r="A403">
        <v>57</v>
      </c>
      <c r="B403">
        <v>91</v>
      </c>
      <c r="C403" t="s">
        <v>221</v>
      </c>
      <c r="D403" t="s">
        <v>222</v>
      </c>
      <c r="E403">
        <v>135</v>
      </c>
      <c r="F403" t="s">
        <v>223</v>
      </c>
      <c r="G403" t="s">
        <v>7</v>
      </c>
      <c r="H403" t="s">
        <v>40</v>
      </c>
      <c r="I403" t="s">
        <v>6</v>
      </c>
      <c r="J403" t="s">
        <v>300</v>
      </c>
      <c r="L403">
        <f>COUNTIFS(Tabelle1[Attached Signal],"&lt;&gt;"&amp;"",Tabelle1[Alternate Function],Tabelle1[[#This Row],[Alternate Function]])</f>
        <v>0</v>
      </c>
      <c r="M403">
        <f>COUNTIFS(Tabelle1[Attached Signal],"&lt;&gt;"&amp;"",Tabelle1[Pin Name],Tabelle1[[#This Row],[Pin Name]])</f>
        <v>1</v>
      </c>
      <c r="N403" t="s">
        <v>507</v>
      </c>
      <c r="O403" s="12"/>
    </row>
    <row r="404" spans="1:15" ht="15" hidden="1" customHeight="1" x14ac:dyDescent="0.25">
      <c r="A404">
        <v>57</v>
      </c>
      <c r="B404">
        <v>91</v>
      </c>
      <c r="C404" t="s">
        <v>221</v>
      </c>
      <c r="D404" t="s">
        <v>222</v>
      </c>
      <c r="E404">
        <v>135</v>
      </c>
      <c r="F404" t="s">
        <v>223</v>
      </c>
      <c r="G404" t="s">
        <v>7</v>
      </c>
      <c r="H404" t="s">
        <v>40</v>
      </c>
      <c r="I404" t="s">
        <v>6</v>
      </c>
      <c r="J404" t="s">
        <v>371</v>
      </c>
      <c r="L404">
        <f>COUNTIFS(Tabelle1[Attached Signal],"&lt;&gt;"&amp;"",Tabelle1[Alternate Function],Tabelle1[[#This Row],[Alternate Function]])</f>
        <v>1</v>
      </c>
      <c r="M404">
        <f>COUNTIFS(Tabelle1[Attached Signal],"&lt;&gt;"&amp;"",Tabelle1[Pin Name],Tabelle1[[#This Row],[Pin Name]])</f>
        <v>1</v>
      </c>
      <c r="N404" t="s">
        <v>507</v>
      </c>
      <c r="O404" s="12"/>
    </row>
    <row r="405" spans="1:15" ht="15" hidden="1" customHeight="1" x14ac:dyDescent="0.25">
      <c r="A405">
        <v>57</v>
      </c>
      <c r="B405">
        <v>91</v>
      </c>
      <c r="C405" t="s">
        <v>221</v>
      </c>
      <c r="D405" t="s">
        <v>222</v>
      </c>
      <c r="E405">
        <v>135</v>
      </c>
      <c r="F405" t="s">
        <v>223</v>
      </c>
      <c r="G405" t="s">
        <v>7</v>
      </c>
      <c r="H405" t="s">
        <v>40</v>
      </c>
      <c r="I405" t="s">
        <v>6</v>
      </c>
      <c r="J405" t="s">
        <v>283</v>
      </c>
      <c r="L405">
        <f>COUNTIFS(Tabelle1[Attached Signal],"&lt;&gt;"&amp;"",Tabelle1[Alternate Function],Tabelle1[[#This Row],[Alternate Function]])</f>
        <v>0</v>
      </c>
      <c r="M405">
        <f>COUNTIFS(Tabelle1[Attached Signal],"&lt;&gt;"&amp;"",Tabelle1[Pin Name],Tabelle1[[#This Row],[Pin Name]])</f>
        <v>1</v>
      </c>
      <c r="N405" t="s">
        <v>507</v>
      </c>
      <c r="O405" s="12"/>
    </row>
    <row r="406" spans="1:15" ht="15" hidden="1" customHeight="1" x14ac:dyDescent="0.25">
      <c r="A406">
        <v>57</v>
      </c>
      <c r="B406">
        <v>91</v>
      </c>
      <c r="C406" t="s">
        <v>221</v>
      </c>
      <c r="D406" t="s">
        <v>222</v>
      </c>
      <c r="E406">
        <v>135</v>
      </c>
      <c r="F406" t="s">
        <v>223</v>
      </c>
      <c r="G406" t="s">
        <v>7</v>
      </c>
      <c r="H406" t="s">
        <v>40</v>
      </c>
      <c r="I406" t="s">
        <v>6</v>
      </c>
      <c r="J406" t="s">
        <v>339</v>
      </c>
      <c r="L406">
        <f>COUNTIFS(Tabelle1[Attached Signal],"&lt;&gt;"&amp;"",Tabelle1[Alternate Function],Tabelle1[[#This Row],[Alternate Function]])</f>
        <v>0</v>
      </c>
      <c r="M406">
        <f>COUNTIFS(Tabelle1[Attached Signal],"&lt;&gt;"&amp;"",Tabelle1[Pin Name],Tabelle1[[#This Row],[Pin Name]])</f>
        <v>1</v>
      </c>
      <c r="N406" t="s">
        <v>507</v>
      </c>
      <c r="O406" s="12"/>
    </row>
    <row r="407" spans="1:15" ht="15" hidden="1" customHeight="1" x14ac:dyDescent="0.25">
      <c r="A407">
        <v>57</v>
      </c>
      <c r="B407">
        <v>91</v>
      </c>
      <c r="C407" t="s">
        <v>221</v>
      </c>
      <c r="D407" t="s">
        <v>222</v>
      </c>
      <c r="E407">
        <v>135</v>
      </c>
      <c r="F407" t="s">
        <v>223</v>
      </c>
      <c r="G407" t="s">
        <v>7</v>
      </c>
      <c r="H407" t="s">
        <v>40</v>
      </c>
      <c r="I407" t="s">
        <v>6</v>
      </c>
      <c r="J407" t="s">
        <v>297</v>
      </c>
      <c r="L407">
        <f>COUNTIFS(Tabelle1[Attached Signal],"&lt;&gt;"&amp;"",Tabelle1[Alternate Function],Tabelle1[[#This Row],[Alternate Function]])</f>
        <v>0</v>
      </c>
      <c r="M407">
        <f>COUNTIFS(Tabelle1[Attached Signal],"&lt;&gt;"&amp;"",Tabelle1[Pin Name],Tabelle1[[#This Row],[Pin Name]])</f>
        <v>1</v>
      </c>
      <c r="N407" t="s">
        <v>507</v>
      </c>
      <c r="O407" s="12"/>
    </row>
    <row r="408" spans="1:15" ht="15" hidden="1" customHeight="1" x14ac:dyDescent="0.25">
      <c r="A408">
        <v>57</v>
      </c>
      <c r="B408">
        <v>91</v>
      </c>
      <c r="C408" t="s">
        <v>221</v>
      </c>
      <c r="D408" t="s">
        <v>222</v>
      </c>
      <c r="E408">
        <v>135</v>
      </c>
      <c r="F408" t="s">
        <v>223</v>
      </c>
      <c r="G408" t="s">
        <v>7</v>
      </c>
      <c r="H408" t="s">
        <v>40</v>
      </c>
      <c r="I408" t="s">
        <v>6</v>
      </c>
      <c r="J408" t="s">
        <v>26</v>
      </c>
      <c r="L408">
        <f>COUNTIFS(Tabelle1[Attached Signal],"&lt;&gt;"&amp;"",Tabelle1[Alternate Function],Tabelle1[[#This Row],[Alternate Function]])</f>
        <v>0</v>
      </c>
      <c r="M408">
        <f>COUNTIFS(Tabelle1[Attached Signal],"&lt;&gt;"&amp;"",Tabelle1[Pin Name],Tabelle1[[#This Row],[Pin Name]])</f>
        <v>1</v>
      </c>
      <c r="N408" t="s">
        <v>507</v>
      </c>
      <c r="O408" s="12"/>
    </row>
    <row r="409" spans="1:15" ht="15" hidden="1" customHeight="1" x14ac:dyDescent="0.25">
      <c r="A409">
        <v>58</v>
      </c>
      <c r="B409">
        <v>92</v>
      </c>
      <c r="C409" t="s">
        <v>219</v>
      </c>
      <c r="D409" t="s">
        <v>224</v>
      </c>
      <c r="E409">
        <v>136</v>
      </c>
      <c r="F409" t="s">
        <v>225</v>
      </c>
      <c r="G409" t="s">
        <v>7</v>
      </c>
      <c r="H409" t="s">
        <v>40</v>
      </c>
      <c r="I409" t="s">
        <v>6</v>
      </c>
      <c r="J409" t="s">
        <v>461</v>
      </c>
      <c r="L409">
        <f>COUNTIFS(Tabelle1[Attached Signal],"&lt;&gt;"&amp;"",Tabelle1[Alternate Function],Tabelle1[[#This Row],[Alternate Function]])</f>
        <v>0</v>
      </c>
      <c r="M409">
        <f>COUNTIFS(Tabelle1[Attached Signal],"&lt;&gt;"&amp;"",Tabelle1[Pin Name],Tabelle1[[#This Row],[Pin Name]])</f>
        <v>0</v>
      </c>
      <c r="N409" t="s">
        <v>509</v>
      </c>
      <c r="O409" s="12"/>
    </row>
    <row r="410" spans="1:15" ht="15" hidden="1" customHeight="1" x14ac:dyDescent="0.25">
      <c r="A410">
        <v>58</v>
      </c>
      <c r="B410">
        <v>92</v>
      </c>
      <c r="C410" t="s">
        <v>219</v>
      </c>
      <c r="D410" t="s">
        <v>224</v>
      </c>
      <c r="E410">
        <v>136</v>
      </c>
      <c r="F410" t="s">
        <v>225</v>
      </c>
      <c r="G410" t="s">
        <v>7</v>
      </c>
      <c r="H410" t="s">
        <v>40</v>
      </c>
      <c r="I410" t="s">
        <v>6</v>
      </c>
      <c r="J410" t="s">
        <v>357</v>
      </c>
      <c r="L410">
        <f>COUNTIFS(Tabelle1[Attached Signal],"&lt;&gt;"&amp;"",Tabelle1[Alternate Function],Tabelle1[[#This Row],[Alternate Function]])</f>
        <v>0</v>
      </c>
      <c r="M410">
        <f>COUNTIFS(Tabelle1[Attached Signal],"&lt;&gt;"&amp;"",Tabelle1[Pin Name],Tabelle1[[#This Row],[Pin Name]])</f>
        <v>0</v>
      </c>
      <c r="N410" t="s">
        <v>509</v>
      </c>
      <c r="O410" s="12"/>
    </row>
    <row r="411" spans="1:15" ht="15" hidden="1" customHeight="1" x14ac:dyDescent="0.25">
      <c r="A411">
        <v>58</v>
      </c>
      <c r="B411">
        <v>92</v>
      </c>
      <c r="C411" t="s">
        <v>219</v>
      </c>
      <c r="D411" t="s">
        <v>224</v>
      </c>
      <c r="E411">
        <v>136</v>
      </c>
      <c r="F411" t="s">
        <v>225</v>
      </c>
      <c r="G411" t="s">
        <v>7</v>
      </c>
      <c r="H411" t="s">
        <v>40</v>
      </c>
      <c r="I411" t="s">
        <v>6</v>
      </c>
      <c r="J411" t="s">
        <v>352</v>
      </c>
      <c r="L411">
        <f>COUNTIFS(Tabelle1[Attached Signal],"&lt;&gt;"&amp;"",Tabelle1[Alternate Function],Tabelle1[[#This Row],[Alternate Function]])</f>
        <v>0</v>
      </c>
      <c r="M411">
        <f>COUNTIFS(Tabelle1[Attached Signal],"&lt;&gt;"&amp;"",Tabelle1[Pin Name],Tabelle1[[#This Row],[Pin Name]])</f>
        <v>0</v>
      </c>
      <c r="N411" t="s">
        <v>509</v>
      </c>
      <c r="O411" s="12"/>
    </row>
    <row r="412" spans="1:15" ht="15" hidden="1" customHeight="1" x14ac:dyDescent="0.25">
      <c r="A412">
        <v>58</v>
      </c>
      <c r="B412">
        <v>92</v>
      </c>
      <c r="C412" t="s">
        <v>219</v>
      </c>
      <c r="D412" t="s">
        <v>224</v>
      </c>
      <c r="E412">
        <v>136</v>
      </c>
      <c r="F412" t="s">
        <v>225</v>
      </c>
      <c r="G412" t="s">
        <v>7</v>
      </c>
      <c r="H412" t="s">
        <v>40</v>
      </c>
      <c r="I412" t="s">
        <v>6</v>
      </c>
      <c r="J412" t="s">
        <v>379</v>
      </c>
      <c r="L412">
        <f>COUNTIFS(Tabelle1[Attached Signal],"&lt;&gt;"&amp;"",Tabelle1[Alternate Function],Tabelle1[[#This Row],[Alternate Function]])</f>
        <v>0</v>
      </c>
      <c r="M412">
        <f>COUNTIFS(Tabelle1[Attached Signal],"&lt;&gt;"&amp;"",Tabelle1[Pin Name],Tabelle1[[#This Row],[Pin Name]])</f>
        <v>0</v>
      </c>
      <c r="N412" t="s">
        <v>509</v>
      </c>
      <c r="O412" s="12"/>
    </row>
    <row r="413" spans="1:15" ht="15" hidden="1" customHeight="1" x14ac:dyDescent="0.25">
      <c r="A413">
        <v>58</v>
      </c>
      <c r="B413">
        <v>92</v>
      </c>
      <c r="C413" t="s">
        <v>219</v>
      </c>
      <c r="D413" t="s">
        <v>224</v>
      </c>
      <c r="E413">
        <v>136</v>
      </c>
      <c r="F413" t="s">
        <v>225</v>
      </c>
      <c r="G413" t="s">
        <v>7</v>
      </c>
      <c r="H413" t="s">
        <v>40</v>
      </c>
      <c r="I413" t="s">
        <v>6</v>
      </c>
      <c r="J413" t="s">
        <v>365</v>
      </c>
      <c r="L413">
        <f>COUNTIFS(Tabelle1[Attached Signal],"&lt;&gt;"&amp;"",Tabelle1[Alternate Function],Tabelle1[[#This Row],[Alternate Function]])</f>
        <v>0</v>
      </c>
      <c r="M413">
        <f>COUNTIFS(Tabelle1[Attached Signal],"&lt;&gt;"&amp;"",Tabelle1[Pin Name],Tabelle1[[#This Row],[Pin Name]])</f>
        <v>0</v>
      </c>
      <c r="N413" t="s">
        <v>509</v>
      </c>
      <c r="O413" s="12"/>
    </row>
    <row r="414" spans="1:15" ht="15" hidden="1" customHeight="1" x14ac:dyDescent="0.25">
      <c r="A414">
        <v>58</v>
      </c>
      <c r="B414">
        <v>92</v>
      </c>
      <c r="C414" t="s">
        <v>219</v>
      </c>
      <c r="D414" t="s">
        <v>224</v>
      </c>
      <c r="E414">
        <v>136</v>
      </c>
      <c r="F414" t="s">
        <v>225</v>
      </c>
      <c r="G414" t="s">
        <v>7</v>
      </c>
      <c r="H414" t="s">
        <v>40</v>
      </c>
      <c r="I414" t="s">
        <v>6</v>
      </c>
      <c r="J414" t="s">
        <v>334</v>
      </c>
      <c r="L414">
        <f>COUNTIFS(Tabelle1[Attached Signal],"&lt;&gt;"&amp;"",Tabelle1[Alternate Function],Tabelle1[[#This Row],[Alternate Function]])</f>
        <v>0</v>
      </c>
      <c r="M414">
        <f>COUNTIFS(Tabelle1[Attached Signal],"&lt;&gt;"&amp;"",Tabelle1[Pin Name],Tabelle1[[#This Row],[Pin Name]])</f>
        <v>0</v>
      </c>
      <c r="N414" t="s">
        <v>509</v>
      </c>
      <c r="O414" s="12"/>
    </row>
    <row r="415" spans="1:15" ht="15" hidden="1" customHeight="1" x14ac:dyDescent="0.25">
      <c r="A415">
        <v>58</v>
      </c>
      <c r="B415">
        <v>92</v>
      </c>
      <c r="C415" t="s">
        <v>219</v>
      </c>
      <c r="D415" t="s">
        <v>224</v>
      </c>
      <c r="E415">
        <v>136</v>
      </c>
      <c r="F415" t="s">
        <v>225</v>
      </c>
      <c r="G415" t="s">
        <v>7</v>
      </c>
      <c r="H415" t="s">
        <v>40</v>
      </c>
      <c r="I415" t="s">
        <v>6</v>
      </c>
      <c r="J415" t="s">
        <v>255</v>
      </c>
      <c r="L415">
        <f>COUNTIFS(Tabelle1[Attached Signal],"&lt;&gt;"&amp;"",Tabelle1[Alternate Function],Tabelle1[[#This Row],[Alternate Function]])</f>
        <v>0</v>
      </c>
      <c r="M415">
        <f>COUNTIFS(Tabelle1[Attached Signal],"&lt;&gt;"&amp;"",Tabelle1[Pin Name],Tabelle1[[#This Row],[Pin Name]])</f>
        <v>0</v>
      </c>
      <c r="N415" t="s">
        <v>509</v>
      </c>
      <c r="O415" s="12"/>
    </row>
    <row r="416" spans="1:15" ht="15" hidden="1" customHeight="1" x14ac:dyDescent="0.25">
      <c r="A416">
        <v>58</v>
      </c>
      <c r="B416">
        <v>92</v>
      </c>
      <c r="C416" t="s">
        <v>219</v>
      </c>
      <c r="D416" t="s">
        <v>224</v>
      </c>
      <c r="E416">
        <v>136</v>
      </c>
      <c r="F416" t="s">
        <v>225</v>
      </c>
      <c r="G416" t="s">
        <v>7</v>
      </c>
      <c r="H416" t="s">
        <v>40</v>
      </c>
      <c r="I416" t="s">
        <v>6</v>
      </c>
      <c r="J416" t="s">
        <v>127</v>
      </c>
      <c r="L416">
        <f>COUNTIFS(Tabelle1[Attached Signal],"&lt;&gt;"&amp;"",Tabelle1[Alternate Function],Tabelle1[[#This Row],[Alternate Function]])</f>
        <v>0</v>
      </c>
      <c r="M416">
        <f>COUNTIFS(Tabelle1[Attached Signal],"&lt;&gt;"&amp;"",Tabelle1[Pin Name],Tabelle1[[#This Row],[Pin Name]])</f>
        <v>0</v>
      </c>
      <c r="N416" t="s">
        <v>509</v>
      </c>
      <c r="O416" s="12"/>
    </row>
    <row r="417" spans="1:15" ht="15" hidden="1" customHeight="1" x14ac:dyDescent="0.25">
      <c r="A417">
        <v>58</v>
      </c>
      <c r="B417">
        <v>92</v>
      </c>
      <c r="C417" t="s">
        <v>219</v>
      </c>
      <c r="D417" t="s">
        <v>224</v>
      </c>
      <c r="E417">
        <v>136</v>
      </c>
      <c r="F417" t="s">
        <v>225</v>
      </c>
      <c r="G417" t="s">
        <v>7</v>
      </c>
      <c r="H417" t="s">
        <v>40</v>
      </c>
      <c r="I417" t="s">
        <v>6</v>
      </c>
      <c r="J417" t="s">
        <v>177</v>
      </c>
      <c r="L417">
        <f>COUNTIFS(Tabelle1[Attached Signal],"&lt;&gt;"&amp;"",Tabelle1[Alternate Function],Tabelle1[[#This Row],[Alternate Function]])</f>
        <v>0</v>
      </c>
      <c r="M417">
        <f>COUNTIFS(Tabelle1[Attached Signal],"&lt;&gt;"&amp;"",Tabelle1[Pin Name],Tabelle1[[#This Row],[Pin Name]])</f>
        <v>0</v>
      </c>
      <c r="N417" t="s">
        <v>509</v>
      </c>
      <c r="O417" s="12"/>
    </row>
    <row r="418" spans="1:15" ht="15" hidden="1" customHeight="1" x14ac:dyDescent="0.25">
      <c r="A418">
        <v>58</v>
      </c>
      <c r="B418">
        <v>92</v>
      </c>
      <c r="C418" t="s">
        <v>219</v>
      </c>
      <c r="D418" t="s">
        <v>224</v>
      </c>
      <c r="E418">
        <v>136</v>
      </c>
      <c r="F418" t="s">
        <v>225</v>
      </c>
      <c r="G418" t="s">
        <v>7</v>
      </c>
      <c r="H418" t="s">
        <v>40</v>
      </c>
      <c r="I418" t="s">
        <v>6</v>
      </c>
      <c r="J418" t="s">
        <v>26</v>
      </c>
      <c r="L418">
        <f>COUNTIFS(Tabelle1[Attached Signal],"&lt;&gt;"&amp;"",Tabelle1[Alternate Function],Tabelle1[[#This Row],[Alternate Function]])</f>
        <v>0</v>
      </c>
      <c r="M418">
        <f>COUNTIFS(Tabelle1[Attached Signal],"&lt;&gt;"&amp;"",Tabelle1[Pin Name],Tabelle1[[#This Row],[Pin Name]])</f>
        <v>0</v>
      </c>
      <c r="N418" t="s">
        <v>509</v>
      </c>
      <c r="O418" s="12"/>
    </row>
    <row r="419" spans="1:15" ht="15" hidden="1" customHeight="1" x14ac:dyDescent="0.25">
      <c r="A419">
        <v>59</v>
      </c>
      <c r="B419">
        <v>93</v>
      </c>
      <c r="C419" t="s">
        <v>226</v>
      </c>
      <c r="D419" t="s">
        <v>221</v>
      </c>
      <c r="E419">
        <v>137</v>
      </c>
      <c r="F419" t="s">
        <v>227</v>
      </c>
      <c r="G419" t="s">
        <v>7</v>
      </c>
      <c r="H419" t="s">
        <v>40</v>
      </c>
      <c r="I419" t="s">
        <v>6</v>
      </c>
      <c r="J419" t="s">
        <v>462</v>
      </c>
      <c r="L419">
        <f>COUNTIFS(Tabelle1[Attached Signal],"&lt;&gt;"&amp;"",Tabelle1[Alternate Function],Tabelle1[[#This Row],[Alternate Function]])</f>
        <v>0</v>
      </c>
      <c r="M419">
        <f>COUNTIFS(Tabelle1[Attached Signal],"&lt;&gt;"&amp;"",Tabelle1[Pin Name],Tabelle1[[#This Row],[Pin Name]])</f>
        <v>0</v>
      </c>
      <c r="N419" t="s">
        <v>510</v>
      </c>
      <c r="O419" s="12"/>
    </row>
    <row r="420" spans="1:15" ht="15" hidden="1" customHeight="1" x14ac:dyDescent="0.25">
      <c r="A420">
        <v>59</v>
      </c>
      <c r="B420">
        <v>93</v>
      </c>
      <c r="C420" t="s">
        <v>226</v>
      </c>
      <c r="D420" t="s">
        <v>221</v>
      </c>
      <c r="E420">
        <v>137</v>
      </c>
      <c r="F420" t="s">
        <v>227</v>
      </c>
      <c r="G420" t="s">
        <v>7</v>
      </c>
      <c r="H420" t="s">
        <v>40</v>
      </c>
      <c r="I420" t="s">
        <v>6</v>
      </c>
      <c r="J420" t="s">
        <v>380</v>
      </c>
      <c r="L420">
        <f>COUNTIFS(Tabelle1[Attached Signal],"&lt;&gt;"&amp;"",Tabelle1[Alternate Function],Tabelle1[[#This Row],[Alternate Function]])</f>
        <v>0</v>
      </c>
      <c r="M420">
        <f>COUNTIFS(Tabelle1[Attached Signal],"&lt;&gt;"&amp;"",Tabelle1[Pin Name],Tabelle1[[#This Row],[Pin Name]])</f>
        <v>0</v>
      </c>
      <c r="N420" t="s">
        <v>510</v>
      </c>
      <c r="O420" s="12"/>
    </row>
    <row r="421" spans="1:15" ht="15" hidden="1" customHeight="1" x14ac:dyDescent="0.25">
      <c r="A421">
        <v>59</v>
      </c>
      <c r="B421">
        <v>93</v>
      </c>
      <c r="C421" t="s">
        <v>226</v>
      </c>
      <c r="D421" t="s">
        <v>221</v>
      </c>
      <c r="E421">
        <v>137</v>
      </c>
      <c r="F421" t="s">
        <v>227</v>
      </c>
      <c r="G421" t="s">
        <v>7</v>
      </c>
      <c r="H421" t="s">
        <v>40</v>
      </c>
      <c r="I421" t="s">
        <v>6</v>
      </c>
      <c r="J421" t="s">
        <v>355</v>
      </c>
      <c r="L421">
        <f>COUNTIFS(Tabelle1[Attached Signal],"&lt;&gt;"&amp;"",Tabelle1[Alternate Function],Tabelle1[[#This Row],[Alternate Function]])</f>
        <v>0</v>
      </c>
      <c r="M421">
        <f>COUNTIFS(Tabelle1[Attached Signal],"&lt;&gt;"&amp;"",Tabelle1[Pin Name],Tabelle1[[#This Row],[Pin Name]])</f>
        <v>0</v>
      </c>
      <c r="N421" t="s">
        <v>510</v>
      </c>
      <c r="O421" s="12"/>
    </row>
    <row r="422" spans="1:15" ht="15" hidden="1" customHeight="1" x14ac:dyDescent="0.25">
      <c r="A422">
        <v>59</v>
      </c>
      <c r="B422">
        <v>93</v>
      </c>
      <c r="C422" t="s">
        <v>226</v>
      </c>
      <c r="D422" t="s">
        <v>221</v>
      </c>
      <c r="E422">
        <v>137</v>
      </c>
      <c r="F422" t="s">
        <v>227</v>
      </c>
      <c r="G422" t="s">
        <v>7</v>
      </c>
      <c r="H422" t="s">
        <v>40</v>
      </c>
      <c r="I422" t="s">
        <v>6</v>
      </c>
      <c r="J422" t="s">
        <v>381</v>
      </c>
      <c r="L422">
        <f>COUNTIFS(Tabelle1[Attached Signal],"&lt;&gt;"&amp;"",Tabelle1[Alternate Function],Tabelle1[[#This Row],[Alternate Function]])</f>
        <v>0</v>
      </c>
      <c r="M422">
        <f>COUNTIFS(Tabelle1[Attached Signal],"&lt;&gt;"&amp;"",Tabelle1[Pin Name],Tabelle1[[#This Row],[Pin Name]])</f>
        <v>0</v>
      </c>
      <c r="N422" t="s">
        <v>510</v>
      </c>
      <c r="O422" s="12"/>
    </row>
    <row r="423" spans="1:15" ht="15" hidden="1" customHeight="1" x14ac:dyDescent="0.25">
      <c r="A423">
        <v>59</v>
      </c>
      <c r="B423">
        <v>93</v>
      </c>
      <c r="C423" t="s">
        <v>226</v>
      </c>
      <c r="D423" t="s">
        <v>221</v>
      </c>
      <c r="E423">
        <v>137</v>
      </c>
      <c r="F423" t="s">
        <v>227</v>
      </c>
      <c r="G423" t="s">
        <v>7</v>
      </c>
      <c r="H423" t="s">
        <v>40</v>
      </c>
      <c r="I423" t="s">
        <v>6</v>
      </c>
      <c r="J423" t="s">
        <v>363</v>
      </c>
      <c r="L423">
        <f>COUNTIFS(Tabelle1[Attached Signal],"&lt;&gt;"&amp;"",Tabelle1[Alternate Function],Tabelle1[[#This Row],[Alternate Function]])</f>
        <v>0</v>
      </c>
      <c r="M423">
        <f>COUNTIFS(Tabelle1[Attached Signal],"&lt;&gt;"&amp;"",Tabelle1[Pin Name],Tabelle1[[#This Row],[Pin Name]])</f>
        <v>0</v>
      </c>
      <c r="N423" t="s">
        <v>510</v>
      </c>
      <c r="O423" s="12"/>
    </row>
    <row r="424" spans="1:15" ht="15" hidden="1" customHeight="1" x14ac:dyDescent="0.25">
      <c r="A424">
        <v>59</v>
      </c>
      <c r="B424">
        <v>93</v>
      </c>
      <c r="C424" t="s">
        <v>226</v>
      </c>
      <c r="D424" t="s">
        <v>221</v>
      </c>
      <c r="E424">
        <v>137</v>
      </c>
      <c r="F424" t="s">
        <v>227</v>
      </c>
      <c r="G424" t="s">
        <v>7</v>
      </c>
      <c r="H424" t="s">
        <v>40</v>
      </c>
      <c r="I424" t="s">
        <v>6</v>
      </c>
      <c r="J424" t="s">
        <v>254</v>
      </c>
      <c r="L424">
        <f>COUNTIFS(Tabelle1[Attached Signal],"&lt;&gt;"&amp;"",Tabelle1[Alternate Function],Tabelle1[[#This Row],[Alternate Function]])</f>
        <v>0</v>
      </c>
      <c r="M424">
        <f>COUNTIFS(Tabelle1[Attached Signal],"&lt;&gt;"&amp;"",Tabelle1[Pin Name],Tabelle1[[#This Row],[Pin Name]])</f>
        <v>0</v>
      </c>
      <c r="N424" t="s">
        <v>510</v>
      </c>
      <c r="O424" s="12"/>
    </row>
    <row r="425" spans="1:15" ht="15" hidden="1" customHeight="1" x14ac:dyDescent="0.25">
      <c r="A425">
        <v>59</v>
      </c>
      <c r="B425">
        <v>93</v>
      </c>
      <c r="C425" t="s">
        <v>226</v>
      </c>
      <c r="D425" t="s">
        <v>221</v>
      </c>
      <c r="E425">
        <v>137</v>
      </c>
      <c r="F425" t="s">
        <v>227</v>
      </c>
      <c r="G425" t="s">
        <v>7</v>
      </c>
      <c r="H425" t="s">
        <v>40</v>
      </c>
      <c r="I425" t="s">
        <v>6</v>
      </c>
      <c r="J425" t="s">
        <v>132</v>
      </c>
      <c r="L425">
        <f>COUNTIFS(Tabelle1[Attached Signal],"&lt;&gt;"&amp;"",Tabelle1[Alternate Function],Tabelle1[[#This Row],[Alternate Function]])</f>
        <v>0</v>
      </c>
      <c r="M425">
        <f>COUNTIFS(Tabelle1[Attached Signal],"&lt;&gt;"&amp;"",Tabelle1[Pin Name],Tabelle1[[#This Row],[Pin Name]])</f>
        <v>0</v>
      </c>
      <c r="N425" t="s">
        <v>510</v>
      </c>
      <c r="O425" s="12"/>
    </row>
    <row r="426" spans="1:15" ht="15" hidden="1" customHeight="1" x14ac:dyDescent="0.25">
      <c r="A426">
        <v>59</v>
      </c>
      <c r="B426">
        <v>93</v>
      </c>
      <c r="C426" t="s">
        <v>226</v>
      </c>
      <c r="D426" t="s">
        <v>221</v>
      </c>
      <c r="E426">
        <v>137</v>
      </c>
      <c r="F426" t="s">
        <v>227</v>
      </c>
      <c r="G426" t="s">
        <v>7</v>
      </c>
      <c r="H426" t="s">
        <v>40</v>
      </c>
      <c r="I426" t="s">
        <v>6</v>
      </c>
      <c r="J426" t="s">
        <v>313</v>
      </c>
      <c r="L426">
        <f>COUNTIFS(Tabelle1[Attached Signal],"&lt;&gt;"&amp;"",Tabelle1[Alternate Function],Tabelle1[[#This Row],[Alternate Function]])</f>
        <v>0</v>
      </c>
      <c r="M426">
        <f>COUNTIFS(Tabelle1[Attached Signal],"&lt;&gt;"&amp;"",Tabelle1[Pin Name],Tabelle1[[#This Row],[Pin Name]])</f>
        <v>0</v>
      </c>
      <c r="N426" t="s">
        <v>510</v>
      </c>
      <c r="O426" s="12"/>
    </row>
    <row r="427" spans="1:15" ht="15" hidden="1" customHeight="1" x14ac:dyDescent="0.25">
      <c r="A427">
        <v>59</v>
      </c>
      <c r="B427">
        <v>93</v>
      </c>
      <c r="C427" t="s">
        <v>226</v>
      </c>
      <c r="D427" t="s">
        <v>221</v>
      </c>
      <c r="E427">
        <v>137</v>
      </c>
      <c r="F427" t="s">
        <v>227</v>
      </c>
      <c r="G427" t="s">
        <v>7</v>
      </c>
      <c r="H427" t="s">
        <v>40</v>
      </c>
      <c r="I427" t="s">
        <v>6</v>
      </c>
      <c r="J427" t="s">
        <v>382</v>
      </c>
      <c r="L427">
        <f>COUNTIFS(Tabelle1[Attached Signal],"&lt;&gt;"&amp;"",Tabelle1[Alternate Function],Tabelle1[[#This Row],[Alternate Function]])</f>
        <v>0</v>
      </c>
      <c r="M427">
        <f>COUNTIFS(Tabelle1[Attached Signal],"&lt;&gt;"&amp;"",Tabelle1[Pin Name],Tabelle1[[#This Row],[Pin Name]])</f>
        <v>0</v>
      </c>
      <c r="N427" t="s">
        <v>510</v>
      </c>
      <c r="O427" s="12"/>
    </row>
    <row r="428" spans="1:15" ht="15" hidden="1" customHeight="1" x14ac:dyDescent="0.25">
      <c r="A428">
        <v>59</v>
      </c>
      <c r="B428">
        <v>93</v>
      </c>
      <c r="C428" t="s">
        <v>226</v>
      </c>
      <c r="D428" t="s">
        <v>221</v>
      </c>
      <c r="E428">
        <v>137</v>
      </c>
      <c r="F428" t="s">
        <v>227</v>
      </c>
      <c r="G428" t="s">
        <v>7</v>
      </c>
      <c r="H428" t="s">
        <v>40</v>
      </c>
      <c r="I428" t="s">
        <v>6</v>
      </c>
      <c r="J428" t="s">
        <v>26</v>
      </c>
      <c r="L428">
        <f>COUNTIFS(Tabelle1[Attached Signal],"&lt;&gt;"&amp;"",Tabelle1[Alternate Function],Tabelle1[[#This Row],[Alternate Function]])</f>
        <v>0</v>
      </c>
      <c r="M428">
        <f>COUNTIFS(Tabelle1[Attached Signal],"&lt;&gt;"&amp;"",Tabelle1[Pin Name],Tabelle1[[#This Row],[Pin Name]])</f>
        <v>0</v>
      </c>
      <c r="N428" t="s">
        <v>510</v>
      </c>
      <c r="O428" s="12"/>
    </row>
    <row r="429" spans="1:15" ht="15" hidden="1" customHeight="1" x14ac:dyDescent="0.25">
      <c r="A429">
        <v>60</v>
      </c>
      <c r="B429">
        <v>94</v>
      </c>
      <c r="C429" t="s">
        <v>212</v>
      </c>
      <c r="D429" t="s">
        <v>218</v>
      </c>
      <c r="E429">
        <v>138</v>
      </c>
      <c r="F429" t="s">
        <v>228</v>
      </c>
      <c r="G429" t="s">
        <v>47</v>
      </c>
      <c r="H429" t="s">
        <v>6</v>
      </c>
      <c r="I429" t="s">
        <v>6</v>
      </c>
      <c r="J429" t="s">
        <v>6</v>
      </c>
      <c r="K429" t="s">
        <v>467</v>
      </c>
      <c r="L429">
        <f>COUNTIFS(Tabelle1[Attached Signal],"&lt;&gt;"&amp;"",Tabelle1[Alternate Function],Tabelle1[[#This Row],[Alternate Function]])</f>
        <v>12</v>
      </c>
      <c r="M429">
        <f>COUNTIFS(Tabelle1[Attached Signal],"&lt;&gt;"&amp;"",Tabelle1[Pin Name],Tabelle1[[#This Row],[Pin Name]])</f>
        <v>1</v>
      </c>
      <c r="N429" t="s">
        <v>522</v>
      </c>
      <c r="O429" s="12"/>
    </row>
    <row r="430" spans="1:15" ht="15" hidden="1" customHeight="1" x14ac:dyDescent="0.25">
      <c r="A430">
        <v>61</v>
      </c>
      <c r="B430">
        <v>95</v>
      </c>
      <c r="C430" t="s">
        <v>208</v>
      </c>
      <c r="D430" t="s">
        <v>229</v>
      </c>
      <c r="E430">
        <v>139</v>
      </c>
      <c r="F430" t="s">
        <v>230</v>
      </c>
      <c r="G430" t="s">
        <v>7</v>
      </c>
      <c r="H430" t="s">
        <v>40</v>
      </c>
      <c r="I430" t="s">
        <v>6</v>
      </c>
      <c r="J430" t="s">
        <v>463</v>
      </c>
      <c r="K430" t="s">
        <v>557</v>
      </c>
      <c r="L430">
        <f>COUNTIFS(Tabelle1[Attached Signal],"&lt;&gt;"&amp;"",Tabelle1[Alternate Function],Tabelle1[[#This Row],[Alternate Function]])</f>
        <v>1</v>
      </c>
      <c r="M430">
        <f>COUNTIFS(Tabelle1[Attached Signal],"&lt;&gt;"&amp;"",Tabelle1[Pin Name],Tabelle1[[#This Row],[Pin Name]])</f>
        <v>1</v>
      </c>
      <c r="N430" t="s">
        <v>513</v>
      </c>
    </row>
    <row r="431" spans="1:15" ht="15" hidden="1" customHeight="1" x14ac:dyDescent="0.25">
      <c r="A431">
        <v>61</v>
      </c>
      <c r="B431">
        <v>95</v>
      </c>
      <c r="C431" t="s">
        <v>208</v>
      </c>
      <c r="D431" t="s">
        <v>229</v>
      </c>
      <c r="E431">
        <v>139</v>
      </c>
      <c r="F431" t="s">
        <v>230</v>
      </c>
      <c r="G431" t="s">
        <v>7</v>
      </c>
      <c r="H431" t="s">
        <v>40</v>
      </c>
      <c r="I431" t="s">
        <v>6</v>
      </c>
      <c r="J431" t="s">
        <v>292</v>
      </c>
      <c r="L431">
        <f>COUNTIFS(Tabelle1[Attached Signal],"&lt;&gt;"&amp;"",Tabelle1[Alternate Function],Tabelle1[[#This Row],[Alternate Function]])</f>
        <v>0</v>
      </c>
      <c r="M431">
        <f>COUNTIFS(Tabelle1[Attached Signal],"&lt;&gt;"&amp;"",Tabelle1[Pin Name],Tabelle1[[#This Row],[Pin Name]])</f>
        <v>1</v>
      </c>
      <c r="N431" t="s">
        <v>513</v>
      </c>
    </row>
    <row r="432" spans="1:15" ht="15" hidden="1" customHeight="1" x14ac:dyDescent="0.25">
      <c r="A432">
        <v>61</v>
      </c>
      <c r="B432">
        <v>95</v>
      </c>
      <c r="C432" t="s">
        <v>208</v>
      </c>
      <c r="D432" t="s">
        <v>229</v>
      </c>
      <c r="E432">
        <v>139</v>
      </c>
      <c r="F432" t="s">
        <v>230</v>
      </c>
      <c r="G432" t="s">
        <v>7</v>
      </c>
      <c r="H432" t="s">
        <v>40</v>
      </c>
      <c r="I432" t="s">
        <v>6</v>
      </c>
      <c r="J432" t="s">
        <v>360</v>
      </c>
      <c r="L432">
        <f>COUNTIFS(Tabelle1[Attached Signal],"&lt;&gt;"&amp;"",Tabelle1[Alternate Function],Tabelle1[[#This Row],[Alternate Function]])</f>
        <v>0</v>
      </c>
      <c r="M432">
        <f>COUNTIFS(Tabelle1[Attached Signal],"&lt;&gt;"&amp;"",Tabelle1[Pin Name],Tabelle1[[#This Row],[Pin Name]])</f>
        <v>1</v>
      </c>
      <c r="N432" t="s">
        <v>513</v>
      </c>
    </row>
    <row r="433" spans="1:14" ht="15" hidden="1" customHeight="1" x14ac:dyDescent="0.25">
      <c r="A433">
        <v>61</v>
      </c>
      <c r="B433">
        <v>95</v>
      </c>
      <c r="C433" t="s">
        <v>208</v>
      </c>
      <c r="D433" t="s">
        <v>229</v>
      </c>
      <c r="E433">
        <v>139</v>
      </c>
      <c r="F433" t="s">
        <v>230</v>
      </c>
      <c r="G433" t="s">
        <v>7</v>
      </c>
      <c r="H433" t="s">
        <v>40</v>
      </c>
      <c r="I433" t="s">
        <v>6</v>
      </c>
      <c r="J433" t="s">
        <v>320</v>
      </c>
      <c r="L433">
        <f>COUNTIFS(Tabelle1[Attached Signal],"&lt;&gt;"&amp;"",Tabelle1[Alternate Function],Tabelle1[[#This Row],[Alternate Function]])</f>
        <v>0</v>
      </c>
      <c r="M433">
        <f>COUNTIFS(Tabelle1[Attached Signal],"&lt;&gt;"&amp;"",Tabelle1[Pin Name],Tabelle1[[#This Row],[Pin Name]])</f>
        <v>1</v>
      </c>
      <c r="N433" t="s">
        <v>513</v>
      </c>
    </row>
    <row r="434" spans="1:14" ht="15" hidden="1" customHeight="1" x14ac:dyDescent="0.25">
      <c r="A434">
        <v>61</v>
      </c>
      <c r="B434">
        <v>95</v>
      </c>
      <c r="C434" t="s">
        <v>208</v>
      </c>
      <c r="D434" t="s">
        <v>229</v>
      </c>
      <c r="E434">
        <v>139</v>
      </c>
      <c r="F434" t="s">
        <v>230</v>
      </c>
      <c r="G434" t="s">
        <v>7</v>
      </c>
      <c r="H434" t="s">
        <v>40</v>
      </c>
      <c r="I434" t="s">
        <v>6</v>
      </c>
      <c r="J434" t="s">
        <v>365</v>
      </c>
      <c r="L434">
        <f>COUNTIFS(Tabelle1[Attached Signal],"&lt;&gt;"&amp;"",Tabelle1[Alternate Function],Tabelle1[[#This Row],[Alternate Function]])</f>
        <v>0</v>
      </c>
      <c r="M434">
        <f>COUNTIFS(Tabelle1[Attached Signal],"&lt;&gt;"&amp;"",Tabelle1[Pin Name],Tabelle1[[#This Row],[Pin Name]])</f>
        <v>1</v>
      </c>
      <c r="N434" t="s">
        <v>513</v>
      </c>
    </row>
    <row r="435" spans="1:14" ht="15" hidden="1" customHeight="1" x14ac:dyDescent="0.25">
      <c r="A435">
        <v>61</v>
      </c>
      <c r="B435">
        <v>95</v>
      </c>
      <c r="C435" t="s">
        <v>208</v>
      </c>
      <c r="D435" t="s">
        <v>229</v>
      </c>
      <c r="E435">
        <v>139</v>
      </c>
      <c r="F435" t="s">
        <v>230</v>
      </c>
      <c r="G435" t="s">
        <v>7</v>
      </c>
      <c r="H435" t="s">
        <v>40</v>
      </c>
      <c r="I435" t="s">
        <v>6</v>
      </c>
      <c r="J435" t="s">
        <v>205</v>
      </c>
      <c r="L435">
        <f>COUNTIFS(Tabelle1[Attached Signal],"&lt;&gt;"&amp;"",Tabelle1[Alternate Function],Tabelle1[[#This Row],[Alternate Function]])</f>
        <v>0</v>
      </c>
      <c r="M435">
        <f>COUNTIFS(Tabelle1[Attached Signal],"&lt;&gt;"&amp;"",Tabelle1[Pin Name],Tabelle1[[#This Row],[Pin Name]])</f>
        <v>1</v>
      </c>
      <c r="N435" t="s">
        <v>513</v>
      </c>
    </row>
    <row r="436" spans="1:14" ht="15" hidden="1" customHeight="1" x14ac:dyDescent="0.25">
      <c r="A436">
        <v>61</v>
      </c>
      <c r="B436">
        <v>95</v>
      </c>
      <c r="C436" t="s">
        <v>208</v>
      </c>
      <c r="D436" t="s">
        <v>229</v>
      </c>
      <c r="E436">
        <v>139</v>
      </c>
      <c r="F436" t="s">
        <v>230</v>
      </c>
      <c r="G436" t="s">
        <v>7</v>
      </c>
      <c r="H436" t="s">
        <v>40</v>
      </c>
      <c r="I436" t="s">
        <v>6</v>
      </c>
      <c r="J436" t="s">
        <v>253</v>
      </c>
      <c r="L436">
        <f>COUNTIFS(Tabelle1[Attached Signal],"&lt;&gt;"&amp;"",Tabelle1[Alternate Function],Tabelle1[[#This Row],[Alternate Function]])</f>
        <v>0</v>
      </c>
      <c r="M436">
        <f>COUNTIFS(Tabelle1[Attached Signal],"&lt;&gt;"&amp;"",Tabelle1[Pin Name],Tabelle1[[#This Row],[Pin Name]])</f>
        <v>1</v>
      </c>
      <c r="N436" t="s">
        <v>513</v>
      </c>
    </row>
    <row r="437" spans="1:14" ht="15" hidden="1" customHeight="1" x14ac:dyDescent="0.25">
      <c r="A437">
        <v>61</v>
      </c>
      <c r="B437">
        <v>95</v>
      </c>
      <c r="C437" t="s">
        <v>208</v>
      </c>
      <c r="D437" t="s">
        <v>229</v>
      </c>
      <c r="E437">
        <v>139</v>
      </c>
      <c r="F437" t="s">
        <v>230</v>
      </c>
      <c r="G437" t="s">
        <v>7</v>
      </c>
      <c r="H437" t="s">
        <v>40</v>
      </c>
      <c r="I437" t="s">
        <v>6</v>
      </c>
      <c r="J437" t="s">
        <v>351</v>
      </c>
      <c r="L437">
        <f>COUNTIFS(Tabelle1[Attached Signal],"&lt;&gt;"&amp;"",Tabelle1[Alternate Function],Tabelle1[[#This Row],[Alternate Function]])</f>
        <v>0</v>
      </c>
      <c r="M437">
        <f>COUNTIFS(Tabelle1[Attached Signal],"&lt;&gt;"&amp;"",Tabelle1[Pin Name],Tabelle1[[#This Row],[Pin Name]])</f>
        <v>1</v>
      </c>
      <c r="N437" t="s">
        <v>513</v>
      </c>
    </row>
    <row r="438" spans="1:14" ht="15" hidden="1" customHeight="1" x14ac:dyDescent="0.25">
      <c r="A438">
        <v>61</v>
      </c>
      <c r="B438">
        <v>95</v>
      </c>
      <c r="C438" t="s">
        <v>208</v>
      </c>
      <c r="D438" t="s">
        <v>229</v>
      </c>
      <c r="E438">
        <v>139</v>
      </c>
      <c r="F438" t="s">
        <v>230</v>
      </c>
      <c r="G438" t="s">
        <v>7</v>
      </c>
      <c r="H438" t="s">
        <v>40</v>
      </c>
      <c r="I438" t="s">
        <v>6</v>
      </c>
      <c r="J438" t="s">
        <v>336</v>
      </c>
      <c r="L438">
        <f>COUNTIFS(Tabelle1[Attached Signal],"&lt;&gt;"&amp;"",Tabelle1[Alternate Function],Tabelle1[[#This Row],[Alternate Function]])</f>
        <v>0</v>
      </c>
      <c r="M438">
        <f>COUNTIFS(Tabelle1[Attached Signal],"&lt;&gt;"&amp;"",Tabelle1[Pin Name],Tabelle1[[#This Row],[Pin Name]])</f>
        <v>1</v>
      </c>
      <c r="N438" t="s">
        <v>513</v>
      </c>
    </row>
    <row r="439" spans="1:14" ht="15" hidden="1" customHeight="1" x14ac:dyDescent="0.25">
      <c r="A439">
        <v>61</v>
      </c>
      <c r="B439">
        <v>95</v>
      </c>
      <c r="C439" t="s">
        <v>208</v>
      </c>
      <c r="D439" t="s">
        <v>229</v>
      </c>
      <c r="E439">
        <v>139</v>
      </c>
      <c r="F439" t="s">
        <v>230</v>
      </c>
      <c r="G439" t="s">
        <v>7</v>
      </c>
      <c r="H439" t="s">
        <v>40</v>
      </c>
      <c r="I439" t="s">
        <v>6</v>
      </c>
      <c r="J439" t="s">
        <v>295</v>
      </c>
      <c r="L439">
        <f>COUNTIFS(Tabelle1[Attached Signal],"&lt;&gt;"&amp;"",Tabelle1[Alternate Function],Tabelle1[[#This Row],[Alternate Function]])</f>
        <v>0</v>
      </c>
      <c r="M439">
        <f>COUNTIFS(Tabelle1[Attached Signal],"&lt;&gt;"&amp;"",Tabelle1[Pin Name],Tabelle1[[#This Row],[Pin Name]])</f>
        <v>1</v>
      </c>
      <c r="N439" t="s">
        <v>513</v>
      </c>
    </row>
    <row r="440" spans="1:14" ht="15" hidden="1" customHeight="1" x14ac:dyDescent="0.25">
      <c r="A440">
        <v>61</v>
      </c>
      <c r="B440">
        <v>95</v>
      </c>
      <c r="C440" t="s">
        <v>208</v>
      </c>
      <c r="D440" t="s">
        <v>229</v>
      </c>
      <c r="E440">
        <v>139</v>
      </c>
      <c r="F440" t="s">
        <v>230</v>
      </c>
      <c r="G440" t="s">
        <v>7</v>
      </c>
      <c r="H440" t="s">
        <v>40</v>
      </c>
      <c r="I440" t="s">
        <v>6</v>
      </c>
      <c r="J440" t="s">
        <v>26</v>
      </c>
      <c r="L440">
        <f>COUNTIFS(Tabelle1[Attached Signal],"&lt;&gt;"&amp;"",Tabelle1[Alternate Function],Tabelle1[[#This Row],[Alternate Function]])</f>
        <v>0</v>
      </c>
      <c r="M440">
        <f>COUNTIFS(Tabelle1[Attached Signal],"&lt;&gt;"&amp;"",Tabelle1[Pin Name],Tabelle1[[#This Row],[Pin Name]])</f>
        <v>1</v>
      </c>
      <c r="N440" t="s">
        <v>513</v>
      </c>
    </row>
    <row r="441" spans="1:14" ht="15" hidden="1" customHeight="1" x14ac:dyDescent="0.25">
      <c r="A441">
        <v>62</v>
      </c>
      <c r="B441">
        <v>96</v>
      </c>
      <c r="C441" t="s">
        <v>211</v>
      </c>
      <c r="D441" t="s">
        <v>231</v>
      </c>
      <c r="E441">
        <v>140</v>
      </c>
      <c r="F441" t="s">
        <v>232</v>
      </c>
      <c r="G441" t="s">
        <v>7</v>
      </c>
      <c r="H441" t="s">
        <v>40</v>
      </c>
      <c r="I441" t="s">
        <v>6</v>
      </c>
      <c r="J441" t="s">
        <v>464</v>
      </c>
      <c r="K441" t="s">
        <v>555</v>
      </c>
      <c r="L441">
        <f>COUNTIFS(Tabelle1[Attached Signal],"&lt;&gt;"&amp;"",Tabelle1[Alternate Function],Tabelle1[[#This Row],[Alternate Function]])</f>
        <v>1</v>
      </c>
      <c r="M441">
        <f>COUNTIFS(Tabelle1[Attached Signal],"&lt;&gt;"&amp;"",Tabelle1[Pin Name],Tabelle1[[#This Row],[Pin Name]])</f>
        <v>1</v>
      </c>
      <c r="N441" t="s">
        <v>514</v>
      </c>
    </row>
    <row r="442" spans="1:14" ht="15" hidden="1" customHeight="1" x14ac:dyDescent="0.25">
      <c r="A442">
        <v>62</v>
      </c>
      <c r="B442">
        <v>96</v>
      </c>
      <c r="C442" t="s">
        <v>211</v>
      </c>
      <c r="D442" t="s">
        <v>231</v>
      </c>
      <c r="E442">
        <v>140</v>
      </c>
      <c r="F442" t="s">
        <v>232</v>
      </c>
      <c r="G442" t="s">
        <v>7</v>
      </c>
      <c r="H442" t="s">
        <v>40</v>
      </c>
      <c r="I442" t="s">
        <v>6</v>
      </c>
      <c r="J442" t="s">
        <v>297</v>
      </c>
      <c r="L442">
        <f>COUNTIFS(Tabelle1[Attached Signal],"&lt;&gt;"&amp;"",Tabelle1[Alternate Function],Tabelle1[[#This Row],[Alternate Function]])</f>
        <v>0</v>
      </c>
      <c r="M442">
        <f>COUNTIFS(Tabelle1[Attached Signal],"&lt;&gt;"&amp;"",Tabelle1[Pin Name],Tabelle1[[#This Row],[Pin Name]])</f>
        <v>1</v>
      </c>
      <c r="N442" t="s">
        <v>514</v>
      </c>
    </row>
    <row r="443" spans="1:14" ht="15" hidden="1" customHeight="1" x14ac:dyDescent="0.25">
      <c r="A443">
        <v>62</v>
      </c>
      <c r="B443">
        <v>96</v>
      </c>
      <c r="C443" t="s">
        <v>211</v>
      </c>
      <c r="D443" t="s">
        <v>231</v>
      </c>
      <c r="E443">
        <v>140</v>
      </c>
      <c r="F443" t="s">
        <v>232</v>
      </c>
      <c r="G443" t="s">
        <v>7</v>
      </c>
      <c r="H443" t="s">
        <v>40</v>
      </c>
      <c r="I443" t="s">
        <v>6</v>
      </c>
      <c r="J443" t="s">
        <v>383</v>
      </c>
      <c r="L443">
        <f>COUNTIFS(Tabelle1[Attached Signal],"&lt;&gt;"&amp;"",Tabelle1[Alternate Function],Tabelle1[[#This Row],[Alternate Function]])</f>
        <v>0</v>
      </c>
      <c r="M443">
        <f>COUNTIFS(Tabelle1[Attached Signal],"&lt;&gt;"&amp;"",Tabelle1[Pin Name],Tabelle1[[#This Row],[Pin Name]])</f>
        <v>1</v>
      </c>
      <c r="N443" t="s">
        <v>514</v>
      </c>
    </row>
    <row r="444" spans="1:14" ht="15" hidden="1" customHeight="1" x14ac:dyDescent="0.25">
      <c r="A444">
        <v>62</v>
      </c>
      <c r="B444">
        <v>96</v>
      </c>
      <c r="C444" t="s">
        <v>211</v>
      </c>
      <c r="D444" t="s">
        <v>231</v>
      </c>
      <c r="E444">
        <v>140</v>
      </c>
      <c r="F444" t="s">
        <v>232</v>
      </c>
      <c r="G444" t="s">
        <v>7</v>
      </c>
      <c r="H444" t="s">
        <v>40</v>
      </c>
      <c r="I444" t="s">
        <v>6</v>
      </c>
      <c r="J444" t="s">
        <v>363</v>
      </c>
      <c r="L444">
        <f>COUNTIFS(Tabelle1[Attached Signal],"&lt;&gt;"&amp;"",Tabelle1[Alternate Function],Tabelle1[[#This Row],[Alternate Function]])</f>
        <v>0</v>
      </c>
      <c r="M444">
        <f>COUNTIFS(Tabelle1[Attached Signal],"&lt;&gt;"&amp;"",Tabelle1[Pin Name],Tabelle1[[#This Row],[Pin Name]])</f>
        <v>1</v>
      </c>
      <c r="N444" t="s">
        <v>514</v>
      </c>
    </row>
    <row r="445" spans="1:14" ht="15" hidden="1" customHeight="1" x14ac:dyDescent="0.25">
      <c r="A445">
        <v>62</v>
      </c>
      <c r="B445">
        <v>96</v>
      </c>
      <c r="C445" t="s">
        <v>211</v>
      </c>
      <c r="D445" t="s">
        <v>231</v>
      </c>
      <c r="E445">
        <v>140</v>
      </c>
      <c r="F445" t="s">
        <v>232</v>
      </c>
      <c r="G445" t="s">
        <v>7</v>
      </c>
      <c r="H445" t="s">
        <v>40</v>
      </c>
      <c r="I445" t="s">
        <v>6</v>
      </c>
      <c r="J445" t="s">
        <v>359</v>
      </c>
      <c r="L445">
        <f>COUNTIFS(Tabelle1[Attached Signal],"&lt;&gt;"&amp;"",Tabelle1[Alternate Function],Tabelle1[[#This Row],[Alternate Function]])</f>
        <v>0</v>
      </c>
      <c r="M445">
        <f>COUNTIFS(Tabelle1[Attached Signal],"&lt;&gt;"&amp;"",Tabelle1[Pin Name],Tabelle1[[#This Row],[Pin Name]])</f>
        <v>1</v>
      </c>
      <c r="N445" t="s">
        <v>514</v>
      </c>
    </row>
    <row r="446" spans="1:14" ht="15" hidden="1" customHeight="1" x14ac:dyDescent="0.25">
      <c r="A446">
        <v>62</v>
      </c>
      <c r="B446">
        <v>96</v>
      </c>
      <c r="C446" t="s">
        <v>211</v>
      </c>
      <c r="D446" t="s">
        <v>231</v>
      </c>
      <c r="E446">
        <v>140</v>
      </c>
      <c r="F446" t="s">
        <v>232</v>
      </c>
      <c r="G446" t="s">
        <v>7</v>
      </c>
      <c r="H446" t="s">
        <v>40</v>
      </c>
      <c r="I446" t="s">
        <v>6</v>
      </c>
      <c r="J446" t="s">
        <v>203</v>
      </c>
      <c r="L446">
        <f>COUNTIFS(Tabelle1[Attached Signal],"&lt;&gt;"&amp;"",Tabelle1[Alternate Function],Tabelle1[[#This Row],[Alternate Function]])</f>
        <v>0</v>
      </c>
      <c r="M446">
        <f>COUNTIFS(Tabelle1[Attached Signal],"&lt;&gt;"&amp;"",Tabelle1[Pin Name],Tabelle1[[#This Row],[Pin Name]])</f>
        <v>1</v>
      </c>
      <c r="N446" t="s">
        <v>514</v>
      </c>
    </row>
    <row r="447" spans="1:14" ht="15" hidden="1" customHeight="1" x14ac:dyDescent="0.25">
      <c r="A447">
        <v>62</v>
      </c>
      <c r="B447">
        <v>96</v>
      </c>
      <c r="C447" t="s">
        <v>211</v>
      </c>
      <c r="D447" t="s">
        <v>231</v>
      </c>
      <c r="E447">
        <v>140</v>
      </c>
      <c r="F447" t="s">
        <v>232</v>
      </c>
      <c r="G447" t="s">
        <v>7</v>
      </c>
      <c r="H447" t="s">
        <v>40</v>
      </c>
      <c r="I447" t="s">
        <v>6</v>
      </c>
      <c r="J447" t="s">
        <v>270</v>
      </c>
      <c r="L447">
        <f>COUNTIFS(Tabelle1[Attached Signal],"&lt;&gt;"&amp;"",Tabelle1[Alternate Function],Tabelle1[[#This Row],[Alternate Function]])</f>
        <v>0</v>
      </c>
      <c r="M447">
        <f>COUNTIFS(Tabelle1[Attached Signal],"&lt;&gt;"&amp;"",Tabelle1[Pin Name],Tabelle1[[#This Row],[Pin Name]])</f>
        <v>1</v>
      </c>
      <c r="N447" t="s">
        <v>514</v>
      </c>
    </row>
    <row r="448" spans="1:14" ht="15" hidden="1" customHeight="1" x14ac:dyDescent="0.25">
      <c r="A448">
        <v>62</v>
      </c>
      <c r="B448">
        <v>96</v>
      </c>
      <c r="C448" t="s">
        <v>211</v>
      </c>
      <c r="D448" t="s">
        <v>231</v>
      </c>
      <c r="E448">
        <v>140</v>
      </c>
      <c r="F448" t="s">
        <v>232</v>
      </c>
      <c r="G448" t="s">
        <v>7</v>
      </c>
      <c r="H448" t="s">
        <v>40</v>
      </c>
      <c r="I448" t="s">
        <v>6</v>
      </c>
      <c r="J448" t="s">
        <v>354</v>
      </c>
      <c r="L448">
        <f>COUNTIFS(Tabelle1[Attached Signal],"&lt;&gt;"&amp;"",Tabelle1[Alternate Function],Tabelle1[[#This Row],[Alternate Function]])</f>
        <v>0</v>
      </c>
      <c r="M448">
        <f>COUNTIFS(Tabelle1[Attached Signal],"&lt;&gt;"&amp;"",Tabelle1[Pin Name],Tabelle1[[#This Row],[Pin Name]])</f>
        <v>1</v>
      </c>
      <c r="N448" t="s">
        <v>514</v>
      </c>
    </row>
    <row r="449" spans="1:14" ht="15" hidden="1" customHeight="1" x14ac:dyDescent="0.25">
      <c r="A449">
        <v>62</v>
      </c>
      <c r="B449">
        <v>96</v>
      </c>
      <c r="C449" t="s">
        <v>211</v>
      </c>
      <c r="D449" t="s">
        <v>231</v>
      </c>
      <c r="E449">
        <v>140</v>
      </c>
      <c r="F449" t="s">
        <v>232</v>
      </c>
      <c r="G449" t="s">
        <v>7</v>
      </c>
      <c r="H449" t="s">
        <v>40</v>
      </c>
      <c r="I449" t="s">
        <v>6</v>
      </c>
      <c r="J449" t="s">
        <v>338</v>
      </c>
      <c r="L449">
        <f>COUNTIFS(Tabelle1[Attached Signal],"&lt;&gt;"&amp;"",Tabelle1[Alternate Function],Tabelle1[[#This Row],[Alternate Function]])</f>
        <v>0</v>
      </c>
      <c r="M449">
        <f>COUNTIFS(Tabelle1[Attached Signal],"&lt;&gt;"&amp;"",Tabelle1[Pin Name],Tabelle1[[#This Row],[Pin Name]])</f>
        <v>1</v>
      </c>
      <c r="N449" t="s">
        <v>514</v>
      </c>
    </row>
    <row r="450" spans="1:14" ht="15" hidden="1" customHeight="1" x14ac:dyDescent="0.25">
      <c r="A450">
        <v>62</v>
      </c>
      <c r="B450">
        <v>96</v>
      </c>
      <c r="C450" t="s">
        <v>211</v>
      </c>
      <c r="D450" t="s">
        <v>231</v>
      </c>
      <c r="E450">
        <v>140</v>
      </c>
      <c r="F450" t="s">
        <v>232</v>
      </c>
      <c r="G450" t="s">
        <v>7</v>
      </c>
      <c r="H450" t="s">
        <v>40</v>
      </c>
      <c r="I450" t="s">
        <v>6</v>
      </c>
      <c r="J450" t="s">
        <v>26</v>
      </c>
      <c r="L450">
        <f>COUNTIFS(Tabelle1[Attached Signal],"&lt;&gt;"&amp;"",Tabelle1[Alternate Function],Tabelle1[[#This Row],[Alternate Function]])</f>
        <v>0</v>
      </c>
      <c r="M450">
        <f>COUNTIFS(Tabelle1[Attached Signal],"&lt;&gt;"&amp;"",Tabelle1[Pin Name],Tabelle1[[#This Row],[Pin Name]])</f>
        <v>1</v>
      </c>
      <c r="N450" t="s">
        <v>514</v>
      </c>
    </row>
    <row r="451" spans="1:14" ht="15" hidden="1" customHeight="1" x14ac:dyDescent="0.25">
      <c r="A451">
        <v>63</v>
      </c>
      <c r="B451">
        <v>99</v>
      </c>
      <c r="C451" t="s">
        <v>192</v>
      </c>
      <c r="D451" t="s">
        <v>233</v>
      </c>
      <c r="E451">
        <v>143</v>
      </c>
      <c r="F451" t="s">
        <v>38</v>
      </c>
      <c r="G451" t="s">
        <v>16</v>
      </c>
      <c r="H451" t="s">
        <v>6</v>
      </c>
      <c r="I451" t="s">
        <v>6</v>
      </c>
      <c r="J451" t="s">
        <v>6</v>
      </c>
      <c r="K451" t="s">
        <v>38</v>
      </c>
      <c r="L451">
        <f>COUNTIFS(Tabelle1[Attached Signal],"&lt;&gt;"&amp;"",Tabelle1[Alternate Function],Tabelle1[[#This Row],[Alternate Function]])</f>
        <v>12</v>
      </c>
      <c r="M451">
        <f>COUNTIFS(Tabelle1[Attached Signal],"&lt;&gt;"&amp;"",Tabelle1[Pin Name],Tabelle1[[#This Row],[Pin Name]])</f>
        <v>4</v>
      </c>
    </row>
    <row r="452" spans="1:14" ht="15" hidden="1" customHeight="1" x14ac:dyDescent="0.25">
      <c r="A452">
        <v>64</v>
      </c>
      <c r="B452">
        <v>100</v>
      </c>
      <c r="C452" t="s">
        <v>234</v>
      </c>
      <c r="D452" t="s">
        <v>235</v>
      </c>
      <c r="E452">
        <v>144</v>
      </c>
      <c r="F452" t="s">
        <v>39</v>
      </c>
      <c r="G452" t="s">
        <v>16</v>
      </c>
      <c r="H452" t="s">
        <v>6</v>
      </c>
      <c r="I452" t="s">
        <v>6</v>
      </c>
      <c r="J452" t="s">
        <v>6</v>
      </c>
      <c r="K452" t="s">
        <v>39</v>
      </c>
      <c r="L452">
        <f>COUNTIFS(Tabelle1[Attached Signal],"&lt;&gt;"&amp;"",Tabelle1[Alternate Function],Tabelle1[[#This Row],[Alternate Function]])</f>
        <v>12</v>
      </c>
      <c r="M452">
        <f>COUNTIFS(Tabelle1[Attached Signal],"&lt;&gt;"&amp;"",Tabelle1[Pin Name],Tabelle1[[#This Row],[Pin Name]])</f>
        <v>4</v>
      </c>
    </row>
    <row r="508" ht="17.25" customHeight="1" x14ac:dyDescent="0.25"/>
  </sheetData>
  <conditionalFormatting sqref="L2:L452">
    <cfRule type="cellIs" dxfId="8" priority="2" operator="greaterThan">
      <formula>0</formula>
    </cfRule>
  </conditionalFormatting>
  <conditionalFormatting sqref="M2:M452">
    <cfRule type="cellIs" dxfId="7" priority="1" operator="greaterThan">
      <formula>0</formula>
    </cfRule>
  </conditionalFormatting>
  <conditionalFormatting sqref="A2:N452">
    <cfRule type="expression" dxfId="6" priority="3">
      <formula>SEARCH("GPIO",$J2)&gt;0</formula>
    </cfRule>
    <cfRule type="expression" dxfId="5" priority="4">
      <formula>$G2="S"</formula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982D21-6910-42B0-BFFB-A07BF2D9D2EC}">
          <x14:formula1>
            <xm:f>Signals!$A$6:$A$55</xm:f>
          </x14:formula1>
          <xm:sqref>K2:K452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1FA3-E7AE-4D6D-A712-A575441449E4}">
  <sheetPr codeName="Tabelle2"/>
  <dimension ref="A5:C54"/>
  <sheetViews>
    <sheetView tabSelected="1" topLeftCell="A7" workbookViewId="0">
      <selection activeCell="C50" sqref="C50:C54"/>
    </sheetView>
  </sheetViews>
  <sheetFormatPr baseColWidth="10" defaultRowHeight="15" x14ac:dyDescent="0.25"/>
  <cols>
    <col min="1" max="1" width="18.85546875" bestFit="1" customWidth="1"/>
  </cols>
  <sheetData>
    <row r="5" spans="1:3" x14ac:dyDescent="0.25">
      <c r="A5" t="s">
        <v>387</v>
      </c>
      <c r="B5" t="s">
        <v>413</v>
      </c>
    </row>
    <row r="6" spans="1:3" x14ac:dyDescent="0.25">
      <c r="A6" t="s">
        <v>383</v>
      </c>
      <c r="B6">
        <f>COUNTIFS(Tabelle1[Attached Signal],Signals!A6)</f>
        <v>0</v>
      </c>
      <c r="C6" t="e">
        <f>INDEX(Tabelle1[Pin Name],MATCH(Signals!A6,Tabelle1[Attached Signal],0))</f>
        <v>#N/A</v>
      </c>
    </row>
    <row r="7" spans="1:3" x14ac:dyDescent="0.25">
      <c r="A7" t="s">
        <v>388</v>
      </c>
      <c r="B7">
        <f>COUNTIFS(Tabelle1[Attached Signal],Signals!A7)</f>
        <v>1</v>
      </c>
      <c r="C7" s="13" t="str">
        <f>INDEX(Tabelle1[Pin Name],MATCH(Signals!A7,Tabelle1[Attached Signal],0))</f>
        <v>PC0</v>
      </c>
    </row>
    <row r="8" spans="1:3" x14ac:dyDescent="0.25">
      <c r="A8" t="s">
        <v>389</v>
      </c>
      <c r="B8">
        <f>COUNTIFS(Tabelle1[Attached Signal],Signals!A8)</f>
        <v>1</v>
      </c>
      <c r="C8" s="13" t="str">
        <f>INDEX(Tabelle1[Pin Name],MATCH(Signals!A8,Tabelle1[Attached Signal],0))</f>
        <v>PC1</v>
      </c>
    </row>
    <row r="9" spans="1:3" x14ac:dyDescent="0.25">
      <c r="A9" t="s">
        <v>390</v>
      </c>
      <c r="B9">
        <f>COUNTIFS(Tabelle1[Attached Signal],Signals!A9)</f>
        <v>1</v>
      </c>
      <c r="C9" s="13" t="str">
        <f>INDEX(Tabelle1[Pin Name],MATCH(Signals!A9,Tabelle1[Attached Signal],0))</f>
        <v>PC2</v>
      </c>
    </row>
    <row r="10" spans="1:3" x14ac:dyDescent="0.25">
      <c r="A10" t="s">
        <v>391</v>
      </c>
      <c r="B10">
        <f>COUNTIFS(Tabelle1[Attached Signal],Signals!A10)</f>
        <v>1</v>
      </c>
      <c r="C10" s="13" t="str">
        <f>INDEX(Tabelle1[Pin Name],MATCH(Signals!A10,Tabelle1[Attached Signal],0))</f>
        <v>PC3</v>
      </c>
    </row>
    <row r="11" spans="1:3" x14ac:dyDescent="0.25">
      <c r="A11" t="s">
        <v>392</v>
      </c>
      <c r="B11">
        <f>COUNTIFS(Tabelle1[Attached Signal],Signals!A11)</f>
        <v>1</v>
      </c>
      <c r="C11" s="13" t="str">
        <f>INDEX(Tabelle1[Pin Name],MATCH(Signals!A11,Tabelle1[Attached Signal],0))</f>
        <v>PA0</v>
      </c>
    </row>
    <row r="12" spans="1:3" x14ac:dyDescent="0.25">
      <c r="A12" t="s">
        <v>393</v>
      </c>
      <c r="B12">
        <f>COUNTIFS(Tabelle1[Attached Signal],Signals!A12)</f>
        <v>1</v>
      </c>
      <c r="C12" s="13" t="str">
        <f>INDEX(Tabelle1[Pin Name],MATCH(Signals!A12,Tabelle1[Attached Signal],0))</f>
        <v>PA4</v>
      </c>
    </row>
    <row r="13" spans="1:3" x14ac:dyDescent="0.25">
      <c r="A13" t="s">
        <v>394</v>
      </c>
      <c r="B13">
        <f>COUNTIFS(Tabelle1[Attached Signal],Signals!A13)</f>
        <v>1</v>
      </c>
      <c r="C13" s="13" t="str">
        <f>INDEX(Tabelle1[Pin Name],MATCH(Signals!A13,Tabelle1[Attached Signal],0))</f>
        <v>PA1</v>
      </c>
    </row>
    <row r="14" spans="1:3" x14ac:dyDescent="0.25">
      <c r="A14" t="s">
        <v>563</v>
      </c>
      <c r="B14">
        <f>COUNTIFS(Tabelle1[Attached Signal],Signals!A14)</f>
        <v>1</v>
      </c>
      <c r="C14" s="13" t="str">
        <f>INDEX(Tabelle1[Pin Name],MATCH(Signals!A14,Tabelle1[Attached Signal],0))</f>
        <v>PB0</v>
      </c>
    </row>
    <row r="15" spans="1:3" x14ac:dyDescent="0.25">
      <c r="A15" t="s">
        <v>395</v>
      </c>
      <c r="B15">
        <f>COUNTIFS(Tabelle1[Attached Signal],Signals!A15)</f>
        <v>1</v>
      </c>
      <c r="C15" s="13" t="str">
        <f>INDEX(Tabelle1[Pin Name],MATCH(Signals!A15,Tabelle1[Attached Signal],0))</f>
        <v>PB3</v>
      </c>
    </row>
    <row r="16" spans="1:3" x14ac:dyDescent="0.25">
      <c r="A16" t="s">
        <v>396</v>
      </c>
      <c r="B16">
        <f>COUNTIFS(Tabelle1[Attached Signal],Signals!A16)</f>
        <v>1</v>
      </c>
      <c r="C16" s="13" t="str">
        <f>INDEX(Tabelle1[Pin Name],MATCH(Signals!A16,Tabelle1[Attached Signal],0))</f>
        <v>PA14</v>
      </c>
    </row>
    <row r="17" spans="1:3" x14ac:dyDescent="0.25">
      <c r="A17" t="s">
        <v>397</v>
      </c>
      <c r="B17">
        <f>COUNTIFS(Tabelle1[Attached Signal],Signals!A17)</f>
        <v>1</v>
      </c>
      <c r="C17" s="13" t="str">
        <f>INDEX(Tabelle1[Pin Name],MATCH(Signals!A17,Tabelle1[Attached Signal],0))</f>
        <v>PA13</v>
      </c>
    </row>
    <row r="18" spans="1:3" x14ac:dyDescent="0.25">
      <c r="A18" t="s">
        <v>398</v>
      </c>
      <c r="B18">
        <f>COUNTIFS(Tabelle1[Attached Signal],Signals!A18)</f>
        <v>1</v>
      </c>
      <c r="C18" s="13" t="str">
        <f>INDEX(Tabelle1[Pin Name],MATCH(Signals!A18,Tabelle1[Attached Signal],0))</f>
        <v>PC12</v>
      </c>
    </row>
    <row r="19" spans="1:3" x14ac:dyDescent="0.25">
      <c r="A19" t="s">
        <v>399</v>
      </c>
      <c r="B19">
        <f>COUNTIFS(Tabelle1[Attached Signal],Signals!A19)</f>
        <v>1</v>
      </c>
      <c r="C19" s="13" t="str">
        <f>INDEX(Tabelle1[Pin Name],MATCH(Signals!A19,Tabelle1[Attached Signal],0))</f>
        <v>PC11</v>
      </c>
    </row>
    <row r="20" spans="1:3" x14ac:dyDescent="0.25">
      <c r="A20" t="s">
        <v>400</v>
      </c>
      <c r="B20">
        <f>COUNTIFS(Tabelle1[Attached Signal],Signals!A20)</f>
        <v>1</v>
      </c>
      <c r="C20" s="13" t="str">
        <f>INDEX(Tabelle1[Pin Name],MATCH(Signals!A20,Tabelle1[Attached Signal],0))</f>
        <v>PC10</v>
      </c>
    </row>
    <row r="21" spans="1:3" x14ac:dyDescent="0.25">
      <c r="A21" t="s">
        <v>401</v>
      </c>
      <c r="B21">
        <f>COUNTIFS(Tabelle1[Attached Signal],Signals!A21)</f>
        <v>1</v>
      </c>
      <c r="C21" s="13" t="str">
        <f>INDEX(Tabelle1[Pin Name],MATCH(Signals!A21,Tabelle1[Attached Signal],0))</f>
        <v>PD2</v>
      </c>
    </row>
    <row r="22" spans="1:3" x14ac:dyDescent="0.25">
      <c r="A22" t="s">
        <v>402</v>
      </c>
      <c r="B22">
        <f>COUNTIFS(Tabelle1[Attached Signal],Signals!A22)</f>
        <v>1</v>
      </c>
      <c r="C22" t="str">
        <f>INDEX(Tabelle1[Pin Name],MATCH(Signals!A22,Tabelle1[Attached Signal],0))</f>
        <v>PA5</v>
      </c>
    </row>
    <row r="23" spans="1:3" x14ac:dyDescent="0.25">
      <c r="A23" t="s">
        <v>403</v>
      </c>
      <c r="B23">
        <f>COUNTIFS(Tabelle1[Attached Signal],Signals!A23)</f>
        <v>1</v>
      </c>
      <c r="C23" s="13" t="str">
        <f>INDEX(Tabelle1[Pin Name],MATCH(Signals!A23,Tabelle1[Attached Signal],0))</f>
        <v>PA7</v>
      </c>
    </row>
    <row r="24" spans="1:3" x14ac:dyDescent="0.25">
      <c r="A24" t="s">
        <v>404</v>
      </c>
      <c r="B24">
        <f>COUNTIFS(Tabelle1[Attached Signal],Signals!A24)</f>
        <v>1</v>
      </c>
      <c r="C24" s="13" t="str">
        <f>INDEX(Tabelle1[Pin Name],MATCH(Signals!A24,Tabelle1[Attached Signal],0))</f>
        <v>PA2</v>
      </c>
    </row>
    <row r="25" spans="1:3" x14ac:dyDescent="0.25">
      <c r="A25" t="s">
        <v>405</v>
      </c>
      <c r="B25">
        <f>COUNTIFS(Tabelle1[Attached Signal],Signals!A25)</f>
        <v>1</v>
      </c>
      <c r="C25" s="13" t="str">
        <f>INDEX(Tabelle1[Pin Name],MATCH(Signals!A25,Tabelle1[Attached Signal],0))</f>
        <v>PA3</v>
      </c>
    </row>
    <row r="26" spans="1:3" x14ac:dyDescent="0.25">
      <c r="A26" t="s">
        <v>406</v>
      </c>
      <c r="B26">
        <f>COUNTIFS(Tabelle1[Attached Signal],Signals!A26)</f>
        <v>1</v>
      </c>
      <c r="C26" s="13" t="str">
        <f>INDEX(Tabelle1[Pin Name],MATCH(Signals!A26,Tabelle1[Attached Signal],0))</f>
        <v>PA6</v>
      </c>
    </row>
    <row r="27" spans="1:3" x14ac:dyDescent="0.25">
      <c r="A27" t="s">
        <v>407</v>
      </c>
      <c r="B27">
        <f>COUNTIFS(Tabelle1[Attached Signal],Signals!A27)</f>
        <v>1</v>
      </c>
      <c r="C27" s="13" t="str">
        <f>INDEX(Tabelle1[Pin Name],MATCH(Signals!A27,Tabelle1[Attached Signal],0))</f>
        <v>PC13(2)</v>
      </c>
    </row>
    <row r="28" spans="1:3" x14ac:dyDescent="0.25">
      <c r="A28" t="s">
        <v>408</v>
      </c>
      <c r="B28">
        <f>COUNTIFS(Tabelle1[Attached Signal],Signals!A28)</f>
        <v>1</v>
      </c>
      <c r="C28" s="13" t="str">
        <f>INDEX(Tabelle1[Pin Name],MATCH(Signals!A28,Tabelle1[Attached Signal],0))</f>
        <v>PC14 - OSC32_IN</v>
      </c>
    </row>
    <row r="29" spans="1:3" x14ac:dyDescent="0.25">
      <c r="A29" t="s">
        <v>409</v>
      </c>
      <c r="B29">
        <f>COUNTIFS(Tabelle1[Attached Signal],Signals!A29)</f>
        <v>1</v>
      </c>
      <c r="C29" s="13" t="str">
        <f>INDEX(Tabelle1[Pin Name],MATCH(Signals!A29,Tabelle1[Attached Signal],0))</f>
        <v>PC15 - OSC32_OUT(2)</v>
      </c>
    </row>
    <row r="30" spans="1:3" x14ac:dyDescent="0.25">
      <c r="A30" t="s">
        <v>410</v>
      </c>
      <c r="B30">
        <f>COUNTIFS(Tabelle1[Attached Signal],Signals!A30)</f>
        <v>1</v>
      </c>
      <c r="C30" s="13" t="str">
        <f>INDEX(Tabelle1[Pin Name],MATCH(Signals!A30,Tabelle1[Attached Signal],0))</f>
        <v>PF0-OSC_IN</v>
      </c>
    </row>
    <row r="31" spans="1:3" x14ac:dyDescent="0.25">
      <c r="A31" t="s">
        <v>411</v>
      </c>
      <c r="B31">
        <f>COUNTIFS(Tabelle1[Attached Signal],Signals!A31)</f>
        <v>1</v>
      </c>
      <c r="C31" s="13" t="str">
        <f>INDEX(Tabelle1[Pin Name],MATCH(Signals!A31,Tabelle1[Attached Signal],0))</f>
        <v>PF1 - OSC_OUT</v>
      </c>
    </row>
    <row r="32" spans="1:3" x14ac:dyDescent="0.25">
      <c r="A32" t="s">
        <v>559</v>
      </c>
      <c r="B32">
        <f>COUNTIFS(Tabelle1[Attached Signal],Signals!A32)</f>
        <v>1</v>
      </c>
      <c r="C32" s="13" t="str">
        <f>INDEX(Tabelle1[Pin Name],MATCH(Signals!A32,Tabelle1[Attached Signal],0))</f>
        <v>PB11</v>
      </c>
    </row>
    <row r="33" spans="1:3" x14ac:dyDescent="0.25">
      <c r="A33" t="s">
        <v>560</v>
      </c>
      <c r="B33">
        <f>COUNTIFS(Tabelle1[Attached Signal],Signals!A33)</f>
        <v>1</v>
      </c>
      <c r="C33" s="13" t="str">
        <f>INDEX(Tabelle1[Pin Name],MATCH(Signals!A33,Tabelle1[Attached Signal],0))</f>
        <v>PB2</v>
      </c>
    </row>
    <row r="34" spans="1:3" x14ac:dyDescent="0.25">
      <c r="A34" t="s">
        <v>412</v>
      </c>
      <c r="B34">
        <f>COUNTIFS(Tabelle1[Attached Signal],Signals!A34)</f>
        <v>1</v>
      </c>
      <c r="C34" s="13" t="str">
        <f>INDEX(Tabelle1[Pin Name],MATCH(Signals!A34,Tabelle1[Attached Signal],0))</f>
        <v>PB14</v>
      </c>
    </row>
    <row r="35" spans="1:3" x14ac:dyDescent="0.25">
      <c r="A35" t="s">
        <v>561</v>
      </c>
      <c r="B35">
        <f>COUNTIFS(Tabelle1[Attached Signal],Signals!A35)</f>
        <v>1</v>
      </c>
      <c r="C35" s="13" t="str">
        <f>INDEX(Tabelle1[Pin Name],MATCH(Signals!A35,Tabelle1[Attached Signal],0))</f>
        <v>PB1</v>
      </c>
    </row>
    <row r="36" spans="1:3" x14ac:dyDescent="0.25">
      <c r="A36" t="s">
        <v>562</v>
      </c>
      <c r="B36">
        <f>COUNTIFS(Tabelle1[Attached Signal],Signals!A36)</f>
        <v>1</v>
      </c>
      <c r="C36" s="13" t="str">
        <f>INDEX(Tabelle1[Pin Name],MATCH(Signals!A36,Tabelle1[Attached Signal],0))</f>
        <v>PB15</v>
      </c>
    </row>
    <row r="37" spans="1:3" x14ac:dyDescent="0.25">
      <c r="A37" t="s">
        <v>466</v>
      </c>
      <c r="B37">
        <f>COUNTIFS(Tabelle1[Attached Signal],Signals!A37)</f>
        <v>1</v>
      </c>
      <c r="C37" s="13" t="str">
        <f>INDEX(Tabelle1[Pin Name],MATCH(Signals!A37,Tabelle1[Attached Signal],0))</f>
        <v>NRST</v>
      </c>
    </row>
    <row r="38" spans="1:3" x14ac:dyDescent="0.25">
      <c r="A38" t="s">
        <v>39</v>
      </c>
      <c r="B38">
        <f>COUNTIFS(Tabelle1[Attached Signal],Signals!A38)</f>
        <v>6</v>
      </c>
      <c r="C38" s="13" t="str">
        <f>INDEX(Tabelle1[Pin Name],MATCH(Signals!A38,Tabelle1[Attached Signal],0))</f>
        <v>VBAT</v>
      </c>
    </row>
    <row r="39" spans="1:3" x14ac:dyDescent="0.25">
      <c r="A39" t="s">
        <v>38</v>
      </c>
      <c r="B39">
        <f>COUNTIFS(Tabelle1[Attached Signal],Signals!A39)</f>
        <v>5</v>
      </c>
      <c r="C39" s="13" t="str">
        <f>INDEX(Tabelle1[Pin Name],MATCH(Signals!A39,Tabelle1[Attached Signal],0))</f>
        <v>VSSA</v>
      </c>
    </row>
    <row r="40" spans="1:3" x14ac:dyDescent="0.25">
      <c r="A40" t="s">
        <v>467</v>
      </c>
      <c r="B40">
        <f>COUNTIFS(Tabelle1[Attached Signal],Signals!A40)</f>
        <v>1</v>
      </c>
      <c r="C40" s="13" t="str">
        <f>INDEX(Tabelle1[Pin Name],MATCH(Signals!A40,Tabelle1[Attached Signal],0))</f>
        <v>BOOT0</v>
      </c>
    </row>
    <row r="41" spans="1:3" x14ac:dyDescent="0.25">
      <c r="B41">
        <f>COUNTIFS(Tabelle1[Attached Signal],Signals!A41)</f>
        <v>0</v>
      </c>
      <c r="C41" t="e">
        <f>INDEX(Tabelle1[Pin Name],MATCH(Signals!A41,Tabelle1[Attached Signal],0))</f>
        <v>#N/A</v>
      </c>
    </row>
    <row r="42" spans="1:3" x14ac:dyDescent="0.25">
      <c r="B42">
        <f>COUNTIFS(Tabelle1[Attached Signal],Signals!A42)</f>
        <v>0</v>
      </c>
      <c r="C42" t="e">
        <f>INDEX(Tabelle1[Pin Name],MATCH(Signals!A42,Tabelle1[Attached Signal],0))</f>
        <v>#N/A</v>
      </c>
    </row>
    <row r="43" spans="1:3" x14ac:dyDescent="0.25">
      <c r="B43">
        <f>COUNTIFS(Tabelle1[Attached Signal],Signals!A43)</f>
        <v>0</v>
      </c>
      <c r="C43" t="e">
        <f>INDEX(Tabelle1[Pin Name],MATCH(Signals!A43,Tabelle1[Attached Signal],0))</f>
        <v>#N/A</v>
      </c>
    </row>
    <row r="44" spans="1:3" x14ac:dyDescent="0.25">
      <c r="A44" t="s">
        <v>553</v>
      </c>
      <c r="B44">
        <f>COUNTIFS(Tabelle1[Attached Signal],Signals!A44)</f>
        <v>1</v>
      </c>
      <c r="C44" s="13" t="str">
        <f>INDEX(Tabelle1[Pin Name],MATCH(Signals!A44,Tabelle1[Attached Signal],0))</f>
        <v>PC8</v>
      </c>
    </row>
    <row r="45" spans="1:3" x14ac:dyDescent="0.25">
      <c r="A45" t="s">
        <v>554</v>
      </c>
      <c r="B45">
        <f>COUNTIFS(Tabelle1[Attached Signal],Signals!A45)</f>
        <v>1</v>
      </c>
      <c r="C45" s="13" t="str">
        <f>INDEX(Tabelle1[Pin Name],MATCH(Signals!A45,Tabelle1[Attached Signal],0))</f>
        <v>PC9</v>
      </c>
    </row>
    <row r="46" spans="1:3" x14ac:dyDescent="0.25">
      <c r="A46" t="s">
        <v>555</v>
      </c>
      <c r="B46">
        <f>COUNTIFS(Tabelle1[Attached Signal],Signals!A46)</f>
        <v>1</v>
      </c>
      <c r="C46" s="13" t="str">
        <f>INDEX(Tabelle1[Pin Name],MATCH(Signals!A46,Tabelle1[Attached Signal],0))</f>
        <v>PB9</v>
      </c>
    </row>
    <row r="47" spans="1:3" x14ac:dyDescent="0.25">
      <c r="A47" t="s">
        <v>556</v>
      </c>
      <c r="B47">
        <f>COUNTIFS(Tabelle1[Attached Signal],Signals!A47)</f>
        <v>1</v>
      </c>
      <c r="C47" s="13" t="str">
        <f>INDEX(Tabelle1[Pin Name],MATCH(Signals!A47,Tabelle1[Attached Signal],0))</f>
        <v>PC5</v>
      </c>
    </row>
    <row r="48" spans="1:3" x14ac:dyDescent="0.25">
      <c r="A48" t="s">
        <v>557</v>
      </c>
      <c r="B48">
        <f>COUNTIFS(Tabelle1[Attached Signal],Signals!A48)</f>
        <v>1</v>
      </c>
      <c r="C48" s="13" t="str">
        <f>INDEX(Tabelle1[Pin Name],MATCH(Signals!A48,Tabelle1[Attached Signal],0))</f>
        <v>PB8</v>
      </c>
    </row>
    <row r="49" spans="1:3" x14ac:dyDescent="0.25">
      <c r="A49" t="s">
        <v>558</v>
      </c>
      <c r="B49">
        <f>COUNTIFS(Tabelle1[Attached Signal],Signals!A49)</f>
        <v>1</v>
      </c>
      <c r="C49" s="13" t="str">
        <f>INDEX(Tabelle1[Pin Name],MATCH(Signals!A49,Tabelle1[Attached Signal],0))</f>
        <v>PC6</v>
      </c>
    </row>
    <row r="50" spans="1:3" x14ac:dyDescent="0.25">
      <c r="A50" t="s">
        <v>564</v>
      </c>
      <c r="B50">
        <f>COUNTIFS(Tabelle1[Attached Signal],Signals!A50)</f>
        <v>1</v>
      </c>
      <c r="C50" s="13" t="str">
        <f>INDEX(Tabelle1[Pin Name],MATCH(Signals!A50,Tabelle1[Attached Signal],0))</f>
        <v>PB5</v>
      </c>
    </row>
    <row r="51" spans="1:3" x14ac:dyDescent="0.25">
      <c r="A51" t="s">
        <v>565</v>
      </c>
      <c r="B51">
        <f>COUNTIFS(Tabelle1[Attached Signal],Signals!A51)</f>
        <v>1</v>
      </c>
      <c r="C51" s="13" t="str">
        <f>INDEX(Tabelle1[Pin Name],MATCH(Signals!A51,Tabelle1[Attached Signal],0))</f>
        <v>PB13</v>
      </c>
    </row>
    <row r="52" spans="1:3" x14ac:dyDescent="0.25">
      <c r="A52" t="s">
        <v>566</v>
      </c>
      <c r="B52">
        <f>COUNTIFS(Tabelle1[Attached Signal],Signals!A52)</f>
        <v>1</v>
      </c>
      <c r="C52" s="13" t="str">
        <f>INDEX(Tabelle1[Pin Name],MATCH(Signals!A52,Tabelle1[Attached Signal],0))</f>
        <v>PA10</v>
      </c>
    </row>
    <row r="53" spans="1:3" x14ac:dyDescent="0.25">
      <c r="A53" t="s">
        <v>567</v>
      </c>
      <c r="B53">
        <f>COUNTIFS(Tabelle1[Attached Signal],Signals!A53)</f>
        <v>1</v>
      </c>
      <c r="C53" s="13" t="str">
        <f>INDEX(Tabelle1[Pin Name],MATCH(Signals!A53,Tabelle1[Attached Signal],0))</f>
        <v>PA12</v>
      </c>
    </row>
    <row r="54" spans="1:3" x14ac:dyDescent="0.25">
      <c r="A54" t="s">
        <v>568</v>
      </c>
      <c r="B54">
        <f>COUNTIFS(Tabelle1[Attached Signal],Signals!A54)</f>
        <v>1</v>
      </c>
      <c r="C54" s="13" t="str">
        <f>INDEX(Tabelle1[Pin Name],MATCH(Signals!A54,Tabelle1[Attached Signal],0))</f>
        <v>PA11</v>
      </c>
    </row>
  </sheetData>
  <autoFilter ref="A5:C49" xr:uid="{4C401FA3-E7AE-4D6D-A712-A575441449E4}"/>
  <phoneticPr fontId="1" type="noConversion"/>
  <conditionalFormatting sqref="B6:B54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B38-0AFC-4E8E-851C-174330B3B302}">
  <sheetPr codeName="Tabelle3"/>
  <dimension ref="A1:P38"/>
  <sheetViews>
    <sheetView workbookViewId="0">
      <selection activeCell="M22" sqref="M22"/>
    </sheetView>
  </sheetViews>
  <sheetFormatPr baseColWidth="10" defaultRowHeight="15" x14ac:dyDescent="0.25"/>
  <cols>
    <col min="1" max="1" width="15.7109375" bestFit="1" customWidth="1"/>
    <col min="3" max="4" width="7.140625" bestFit="1" customWidth="1"/>
    <col min="6" max="6" width="18.85546875" bestFit="1" customWidth="1"/>
    <col min="7" max="7" width="18.85546875" customWidth="1"/>
    <col min="9" max="9" width="20.28515625" bestFit="1" customWidth="1"/>
    <col min="11" max="12" width="8.140625" bestFit="1" customWidth="1"/>
    <col min="14" max="14" width="15.7109375" bestFit="1" customWidth="1"/>
  </cols>
  <sheetData>
    <row r="1" spans="1:16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2" t="str">
        <f>IFERROR(INDEX(Signals!$A$6:$A$50,MATCH(B6,Signals!$C$6:$C$50,0)),"")</f>
        <v>SD_SPI_SCK</v>
      </c>
      <c r="B6" s="5" t="s">
        <v>202</v>
      </c>
      <c r="C6" s="1" t="s">
        <v>469</v>
      </c>
      <c r="D6" s="1" t="s">
        <v>470</v>
      </c>
      <c r="E6" s="5" t="s">
        <v>204</v>
      </c>
      <c r="F6" s="2" t="str">
        <f>IFERROR(INDEX(Signals!$A$6:$A$50,MATCH(E6,Signals!$C$6:$C$50,0)),"")</f>
        <v>SD_SPI_MISO</v>
      </c>
      <c r="G6" s="6"/>
      <c r="H6" s="6"/>
      <c r="I6" s="9" t="str">
        <f>IFERROR(INDEX(Signals!$A$6:$A$50,MATCH(J6,Signals!$C$6:$C$50,0)),"")</f>
        <v>TEMP_SPI_MISO</v>
      </c>
      <c r="J6" s="5" t="s">
        <v>176</v>
      </c>
      <c r="K6" s="1" t="s">
        <v>473</v>
      </c>
      <c r="L6" s="1" t="s">
        <v>472</v>
      </c>
      <c r="M6" s="5" t="s">
        <v>172</v>
      </c>
      <c r="N6" s="9" t="str">
        <f>IFERROR(INDEX(Signals!$A$6:$A$50,MATCH(M6,Signals!$C$6:$C$50,0)),"")</f>
        <v>TEMP_SPI_SCK</v>
      </c>
      <c r="O6" s="6"/>
      <c r="P6" s="6"/>
    </row>
    <row r="7" spans="1:16" x14ac:dyDescent="0.25">
      <c r="A7" s="2" t="str">
        <f>IFERROR(INDEX(Signals!$A$6:$A$50,MATCH(B7,Signals!$C$6:$C$50,0)),"")</f>
        <v>SD_SPI_MOSI</v>
      </c>
      <c r="B7" s="5" t="s">
        <v>209</v>
      </c>
      <c r="C7" s="1" t="s">
        <v>471</v>
      </c>
      <c r="D7" s="1" t="s">
        <v>521</v>
      </c>
      <c r="E7" s="5" t="s">
        <v>213</v>
      </c>
      <c r="F7" s="2" t="str">
        <f>IFERROR(INDEX(Signals!$A$6:$A$50,MATCH(E7,Signals!$C$6:$C$50,0)),"")</f>
        <v>SD_SPI_CS</v>
      </c>
      <c r="G7" s="6"/>
      <c r="H7" s="6"/>
      <c r="I7" s="9" t="str">
        <f>IFERROR(INDEX(Signals!$A$6:$A$50,MATCH(J7,Signals!$C$6:$C$50,0)),"")</f>
        <v>TEMP_SPI_CSN2</v>
      </c>
      <c r="J7" s="5" t="s">
        <v>230</v>
      </c>
      <c r="K7" s="1" t="s">
        <v>513</v>
      </c>
      <c r="L7" s="1" t="s">
        <v>475</v>
      </c>
      <c r="M7" s="5" t="s">
        <v>167</v>
      </c>
      <c r="N7" s="9" t="str">
        <f>IFERROR(INDEX(Signals!$A$6:$A$50,MATCH(M7,Signals!$C$6:$C$50,0)),"")</f>
        <v>TEMP_SPI_CSN3</v>
      </c>
      <c r="O7" s="6"/>
      <c r="P7" s="6"/>
    </row>
    <row r="8" spans="1:16" x14ac:dyDescent="0.25">
      <c r="A8" t="str">
        <f>IFERROR(INDEX(Signals!$A$6:$A$50,MATCH(B8,Signals!$C$6:$C$50,0)),"")</f>
        <v/>
      </c>
      <c r="B8" s="6" t="s">
        <v>39</v>
      </c>
      <c r="C8" s="1" t="s">
        <v>527</v>
      </c>
      <c r="D8" s="1" t="s">
        <v>528</v>
      </c>
      <c r="E8" s="6" t="s">
        <v>545</v>
      </c>
      <c r="F8" s="4" t="str">
        <f>IFERROR(INDEX(Signals!$A$6:$A$50,MATCH(E8,Signals!$C$6:$C$50,0)),"")</f>
        <v/>
      </c>
      <c r="G8" s="6"/>
      <c r="H8" s="6"/>
      <c r="I8" s="9" t="str">
        <f>IFERROR(INDEX(Signals!$A$6:$A$50,MATCH(J8,Signals!$C$6:$C$50,0)),"")</f>
        <v>TEMP_SPI_CSN0</v>
      </c>
      <c r="J8" s="5" t="s">
        <v>232</v>
      </c>
      <c r="K8" s="1" t="s">
        <v>514</v>
      </c>
      <c r="L8" s="1" t="s">
        <v>474</v>
      </c>
      <c r="M8" s="5" t="s">
        <v>131</v>
      </c>
      <c r="N8" s="9" t="str">
        <f>IFERROR(INDEX(Signals!$A$6:$A$50,MATCH(M8,Signals!$C$6:$C$50,0)),"")</f>
        <v>TEMP_SPI_CSN1</v>
      </c>
      <c r="O8" s="6"/>
      <c r="P8" s="6"/>
    </row>
    <row r="9" spans="1:16" x14ac:dyDescent="0.25">
      <c r="A9" s="4" t="str">
        <f>IFERROR(INDEX(Signals!$A$6:$A$50,MATCH(B9,Signals!$C$6:$C$50,0)),"")</f>
        <v>BOOT0_SIG</v>
      </c>
      <c r="B9" s="6" t="s">
        <v>228</v>
      </c>
      <c r="C9" s="1" t="s">
        <v>522</v>
      </c>
      <c r="D9" s="1" t="s">
        <v>529</v>
      </c>
      <c r="E9" s="6" t="s">
        <v>547</v>
      </c>
      <c r="F9" s="4" t="str">
        <f>IFERROR(INDEX(Signals!$A$6:$A$50,MATCH(E9,Signals!$C$6:$C$50,0)),"")</f>
        <v/>
      </c>
      <c r="G9" s="6"/>
      <c r="H9" s="6"/>
      <c r="I9" s="4" t="str">
        <f>IFERROR(INDEX(Signals!$A$6:$A$50,MATCH(J9,Signals!$C$6:$C$50,0)),"")</f>
        <v/>
      </c>
      <c r="J9" s="6" t="s">
        <v>87</v>
      </c>
      <c r="K9" s="1" t="s">
        <v>525</v>
      </c>
      <c r="L9" s="1" t="s">
        <v>511</v>
      </c>
      <c r="M9" s="6" t="s">
        <v>552</v>
      </c>
      <c r="N9" s="4" t="str">
        <f>IFERROR(INDEX(Signals!$A$6:$A$50,MATCH(M9,Signals!$C$6:$C$50,0)),"")</f>
        <v/>
      </c>
      <c r="O9" s="6"/>
      <c r="P9" s="6"/>
    </row>
    <row r="10" spans="1:16" x14ac:dyDescent="0.25">
      <c r="A10" t="str">
        <f>IFERROR(INDEX(Signals!$A$6:$A$50,MATCH(B10,Signals!$C$6:$C$50,0)),"")</f>
        <v/>
      </c>
      <c r="B10" s="6" t="s">
        <v>546</v>
      </c>
      <c r="C10" s="1" t="s">
        <v>530</v>
      </c>
      <c r="D10" s="1" t="s">
        <v>531</v>
      </c>
      <c r="E10" s="6" t="s">
        <v>546</v>
      </c>
      <c r="F10" t="str">
        <f>IFERROR(INDEX(Signals!$A$6:$A$50,MATCH(E10,Signals!$C$6:$C$50,0)),"")</f>
        <v/>
      </c>
      <c r="G10" s="6"/>
      <c r="H10" s="6"/>
      <c r="I10" s="4" t="str">
        <f>IFERROR(INDEX(Signals!$A$6:$A$50,MATCH(J10,Signals!$C$6:$C$50,0)),"")</f>
        <v/>
      </c>
      <c r="J10" s="6" t="s">
        <v>547</v>
      </c>
      <c r="K10" s="1" t="s">
        <v>512</v>
      </c>
      <c r="L10" s="1" t="s">
        <v>541</v>
      </c>
      <c r="M10" s="6" t="s">
        <v>546</v>
      </c>
      <c r="N10" t="str">
        <f>IFERROR(INDEX(Signals!$A$6:$A$50,MATCH(M10,Signals!$C$6:$C$50,0)),"")</f>
        <v/>
      </c>
      <c r="O10" s="6"/>
      <c r="P10" s="6"/>
    </row>
    <row r="11" spans="1:16" x14ac:dyDescent="0.25">
      <c r="A11" t="str">
        <f>IFERROR(INDEX(Signals!$A$6:$A$50,MATCH(B11,Signals!$C$6:$C$50,0)),"")</f>
        <v/>
      </c>
      <c r="B11" s="6" t="s">
        <v>546</v>
      </c>
      <c r="C11" s="1" t="s">
        <v>532</v>
      </c>
      <c r="D11" s="1" t="s">
        <v>533</v>
      </c>
      <c r="E11" s="6" t="s">
        <v>548</v>
      </c>
      <c r="F11" s="4" t="str">
        <f>IFERROR(INDEX(Signals!$A$6:$A$50,MATCH(E11,Signals!$C$6:$C$50,0)),"")</f>
        <v/>
      </c>
      <c r="G11" s="6"/>
      <c r="H11" s="6"/>
      <c r="I11" s="4" t="str">
        <f>IFERROR(INDEX(Signals!$A$6:$A$50,MATCH(J11,Signals!$C$6:$C$50,0)),"")</f>
        <v>LE2 -LED</v>
      </c>
      <c r="J11" s="6" t="s">
        <v>115</v>
      </c>
      <c r="K11" s="1" t="s">
        <v>492</v>
      </c>
      <c r="L11" s="1" t="s">
        <v>499</v>
      </c>
      <c r="M11" s="6" t="s">
        <v>189</v>
      </c>
      <c r="N11" t="str">
        <f>IFERROR(INDEX(Signals!$A$6:$A$50,MATCH(M11,Signals!$C$6:$C$50,0)),"")</f>
        <v/>
      </c>
      <c r="O11" s="6"/>
      <c r="P11" s="6"/>
    </row>
    <row r="12" spans="1:16" x14ac:dyDescent="0.25">
      <c r="A12" s="4" t="str">
        <f>IFERROR(INDEX(Signals!$A$6:$A$50,MATCH(B12,Signals!$C$6:$C$50,0)),"")</f>
        <v>TMS</v>
      </c>
      <c r="B12" s="6" t="s">
        <v>193</v>
      </c>
      <c r="C12" s="1" t="s">
        <v>500</v>
      </c>
      <c r="D12" s="1" t="s">
        <v>524</v>
      </c>
      <c r="E12" s="6" t="s">
        <v>57</v>
      </c>
      <c r="F12" s="4" t="str">
        <f>IFERROR(INDEX(Signals!$A$6:$A$50,MATCH(E12,Signals!$C$6:$C$50,0)),"")</f>
        <v>RESET</v>
      </c>
      <c r="G12" s="6"/>
      <c r="H12" s="6"/>
      <c r="I12" s="3" t="str">
        <f>IFERROR(INDEX(Signals!$A$6:$A$50,MATCH(J12,Signals!$C$6:$C$50,0)),"")</f>
        <v>GAIN_B0_DO</v>
      </c>
      <c r="J12" s="5" t="s">
        <v>118</v>
      </c>
      <c r="K12" s="1" t="s">
        <v>493</v>
      </c>
      <c r="L12" s="1" t="s">
        <v>498</v>
      </c>
      <c r="M12" s="6" t="s">
        <v>186</v>
      </c>
      <c r="N12" t="str">
        <f>IFERROR(INDEX(Signals!$A$6:$A$50,MATCH(M12,Signals!$C$6:$C$50,0)),"")</f>
        <v/>
      </c>
      <c r="O12" s="6"/>
      <c r="P12" s="6"/>
    </row>
    <row r="13" spans="1:16" x14ac:dyDescent="0.25">
      <c r="A13" s="4" t="str">
        <f>IFERROR(INDEX(Signals!$A$6:$A$50,MATCH(B13,Signals!$C$6:$C$50,0)),"")</f>
        <v>TCK</v>
      </c>
      <c r="B13" s="6" t="s">
        <v>197</v>
      </c>
      <c r="C13" s="1" t="s">
        <v>501</v>
      </c>
      <c r="D13" s="1" t="s">
        <v>534</v>
      </c>
      <c r="E13" s="7" t="s">
        <v>549</v>
      </c>
      <c r="F13" s="4" t="str">
        <f>IFERROR(INDEX(Signals!$A$6:$A$50,MATCH(E13,Signals!$C$6:$C$50,0)),"")</f>
        <v/>
      </c>
      <c r="G13" s="6"/>
      <c r="H13" s="6"/>
      <c r="I13" s="3" t="str">
        <f>IFERROR(INDEX(Signals!$A$6:$A$50,MATCH(J13,Signals!$C$6:$C$50,0)),"")</f>
        <v>GAIN_B1_DO</v>
      </c>
      <c r="J13" s="5" t="s">
        <v>122</v>
      </c>
      <c r="K13" s="1" t="s">
        <v>494</v>
      </c>
      <c r="L13" s="1" t="s">
        <v>517</v>
      </c>
      <c r="M13" s="6" t="s">
        <v>155</v>
      </c>
      <c r="N13" s="8" t="str">
        <f>IFERROR(INDEX(Signals!$A$6:$A$50,MATCH(M13,Signals!$C$6:$C$50,0)),"")</f>
        <v/>
      </c>
      <c r="O13" s="6"/>
      <c r="P13" s="6"/>
    </row>
    <row r="14" spans="1:16" x14ac:dyDescent="0.25">
      <c r="A14" t="str">
        <f>IFERROR(INDEX(Signals!$A$6:$A$50,MATCH(B14,Signals!$C$6:$C$50,0)),"")</f>
        <v/>
      </c>
      <c r="B14" s="6" t="s">
        <v>199</v>
      </c>
      <c r="C14" s="1" t="s">
        <v>502</v>
      </c>
      <c r="D14" s="1" t="s">
        <v>535</v>
      </c>
      <c r="E14" s="7" t="s">
        <v>550</v>
      </c>
      <c r="F14" s="4" t="str">
        <f>IFERROR(INDEX(Signals!$A$6:$A$50,MATCH(E14,Signals!$C$6:$C$50,0)),"")</f>
        <v/>
      </c>
      <c r="G14" s="6"/>
      <c r="H14" s="6"/>
      <c r="I14" t="str">
        <f>IFERROR(INDEX(Signals!$A$6:$A$50,MATCH(J14,Signals!$C$6:$C$50,0)),"")</f>
        <v/>
      </c>
      <c r="J14" s="6" t="s">
        <v>225</v>
      </c>
      <c r="K14" s="1" t="s">
        <v>509</v>
      </c>
      <c r="L14" s="1" t="s">
        <v>516</v>
      </c>
      <c r="M14" s="5" t="s">
        <v>149</v>
      </c>
      <c r="N14" s="10" t="str">
        <f>IFERROR(INDEX(Signals!$A$6:$A$50,MATCH(M14,Signals!$C$6:$C$50,0)),"")</f>
        <v>PGA_DIODE1_OUT</v>
      </c>
      <c r="O14" s="6"/>
      <c r="P14" s="6"/>
    </row>
    <row r="15" spans="1:16" x14ac:dyDescent="0.25">
      <c r="A15" t="str">
        <f>IFERROR(INDEX(Signals!$A$6:$A$50,MATCH(B15,Signals!$C$6:$C$50,0)),"")</f>
        <v/>
      </c>
      <c r="B15" s="6" t="s">
        <v>547</v>
      </c>
      <c r="C15" s="1" t="s">
        <v>536</v>
      </c>
      <c r="D15" s="1" t="s">
        <v>537</v>
      </c>
      <c r="E15" s="6" t="s">
        <v>547</v>
      </c>
      <c r="F15" s="4" t="str">
        <f>IFERROR(INDEX(Signals!$A$6:$A$50,MATCH(E15,Signals!$C$6:$C$50,0)),"")</f>
        <v/>
      </c>
      <c r="G15" s="6"/>
      <c r="H15" s="6"/>
      <c r="I15" t="str">
        <f>IFERROR(INDEX(Signals!$A$6:$A$50,MATCH(J15,Signals!$C$6:$C$50,0)),"")</f>
        <v/>
      </c>
      <c r="J15" s="6" t="s">
        <v>170</v>
      </c>
      <c r="K15" s="1" t="s">
        <v>485</v>
      </c>
      <c r="L15" s="1" t="s">
        <v>542</v>
      </c>
      <c r="M15" s="6" t="s">
        <v>547</v>
      </c>
      <c r="N15" s="4" t="str">
        <f>IFERROR(INDEX(Signals!$A$6:$A$50,MATCH(M15,Signals!$C$6:$C$50,0)),"")</f>
        <v/>
      </c>
      <c r="O15" s="6"/>
      <c r="P15" s="6"/>
    </row>
    <row r="16" spans="1:16" x14ac:dyDescent="0.25">
      <c r="A16" t="str">
        <f>IFERROR(INDEX(Signals!$A$6:$A$50,MATCH(B16,Signals!$C$6:$C$50,0)),"")</f>
        <v/>
      </c>
      <c r="B16" s="6" t="s">
        <v>227</v>
      </c>
      <c r="C16" s="1" t="s">
        <v>510</v>
      </c>
      <c r="D16" s="1" t="s">
        <v>538</v>
      </c>
      <c r="E16" s="6" t="s">
        <v>547</v>
      </c>
      <c r="F16" s="4" t="str">
        <f>IFERROR(INDEX(Signals!$A$6:$A$50,MATCH(E16,Signals!$C$6:$C$50,0)),"")</f>
        <v/>
      </c>
      <c r="G16" s="6"/>
      <c r="H16" s="6"/>
      <c r="I16" s="5" t="str">
        <f>IFERROR(INDEX(Signals!$A$6:$A$50,MATCH(J16,Signals!$C$6:$C$50,0)),"")</f>
        <v/>
      </c>
      <c r="J16" s="6" t="s">
        <v>182</v>
      </c>
      <c r="K16" s="1" t="s">
        <v>496</v>
      </c>
      <c r="L16" s="1" t="s">
        <v>504</v>
      </c>
      <c r="M16" s="5" t="s">
        <v>142</v>
      </c>
      <c r="N16" s="10" t="str">
        <f>IFERROR(INDEX(Signals!$A$6:$A$50,MATCH(M16,Signals!$C$6:$C$50,0)),"")</f>
        <v>PGA_DIODE2_OUT</v>
      </c>
      <c r="O16" s="6"/>
      <c r="P16" s="6"/>
    </row>
    <row r="17" spans="1:16" x14ac:dyDescent="0.25">
      <c r="A17" s="4" t="str">
        <f>IFERROR(INDEX(Signals!$A$6:$A$50,MATCH(B17,Signals!$C$6:$C$50,0)),"")</f>
        <v>B1 - PushButton</v>
      </c>
      <c r="B17" s="6" t="s">
        <v>19</v>
      </c>
      <c r="C17" s="1" t="s">
        <v>476</v>
      </c>
      <c r="D17" s="1" t="s">
        <v>539</v>
      </c>
      <c r="E17" s="6" t="s">
        <v>551</v>
      </c>
      <c r="F17" s="4" t="str">
        <f>IFERROR(INDEX(Signals!$A$6:$A$50,MATCH(E17,Signals!$C$6:$C$50,0)),"")</f>
        <v/>
      </c>
      <c r="G17" s="6"/>
      <c r="H17" s="6"/>
      <c r="I17" t="str">
        <f>IFERROR(INDEX(Signals!$A$6:$A$50,MATCH(J17,Signals!$C$6:$C$50,0)),"")</f>
        <v/>
      </c>
      <c r="J17" s="6" t="s">
        <v>180</v>
      </c>
      <c r="K17" s="1" t="s">
        <v>495</v>
      </c>
      <c r="L17" s="1" t="s">
        <v>503</v>
      </c>
      <c r="M17" s="5" t="s">
        <v>139</v>
      </c>
      <c r="N17" s="10" t="str">
        <f>IFERROR(INDEX(Signals!$A$6:$A$50,MATCH(M17,Signals!$C$6:$C$50,0)),"")</f>
        <v>PGA_DIODE3_OUT</v>
      </c>
      <c r="O17" s="6"/>
      <c r="P17" s="6"/>
    </row>
    <row r="18" spans="1:16" x14ac:dyDescent="0.25">
      <c r="A18" s="4" t="str">
        <f>IFERROR(INDEX(Signals!$A$6:$A$50,MATCH(B18,Signals!$C$6:$C$50,0)),"")</f>
        <v>RCC_OSC32_IN</v>
      </c>
      <c r="B18" s="6" t="s">
        <v>36</v>
      </c>
      <c r="C18" s="1" t="s">
        <v>478</v>
      </c>
      <c r="D18" s="1" t="s">
        <v>540</v>
      </c>
      <c r="E18" s="6" t="s">
        <v>546</v>
      </c>
      <c r="F18" t="str">
        <f>IFERROR(INDEX(Signals!$A$6:$A$50,MATCH(E18,Signals!$C$6:$C$50,0)),"")</f>
        <v/>
      </c>
      <c r="G18" s="6"/>
      <c r="H18" s="6"/>
      <c r="I18" t="str">
        <f>IFERROR(INDEX(Signals!$A$6:$A$50,MATCH(J18,Signals!$C$6:$C$50,0)),"")</f>
        <v/>
      </c>
      <c r="J18" s="6" t="s">
        <v>146</v>
      </c>
      <c r="K18" s="1" t="s">
        <v>515</v>
      </c>
      <c r="L18" s="1" t="s">
        <v>520</v>
      </c>
      <c r="M18" s="5" t="s">
        <v>162</v>
      </c>
      <c r="N18" s="10" t="str">
        <f>IFERROR(INDEX(Signals!$A$6:$A$50,MATCH(M18,Signals!$C$6:$C$50,0)),"")</f>
        <v>PGA_DIODE4_OUT</v>
      </c>
      <c r="O18" s="6"/>
      <c r="P18" s="6"/>
    </row>
    <row r="19" spans="1:16" x14ac:dyDescent="0.25">
      <c r="A19" s="4" t="str">
        <f>IFERROR(INDEX(Signals!$A$6:$A$50,MATCH(B19,Signals!$C$6:$C$50,0)),"")</f>
        <v>RCC_OSC32_OUT</v>
      </c>
      <c r="B19" s="6" t="s">
        <v>37</v>
      </c>
      <c r="C19" s="1" t="s">
        <v>479</v>
      </c>
      <c r="D19" s="1" t="s">
        <v>486</v>
      </c>
      <c r="E19" s="5" t="s">
        <v>90</v>
      </c>
      <c r="F19" s="5" t="str">
        <f>IFERROR(INDEX(Signals!$A$6:$A$50,MATCH(E19,Signals!$C$6:$C$50,0)),"")</f>
        <v>PWSTG_ENABLE_DO</v>
      </c>
      <c r="G19" s="6"/>
      <c r="H19" s="6"/>
      <c r="I19" s="8" t="str">
        <f>IFERROR(INDEX(Signals!$A$6:$A$50,MATCH(J19,Signals!$C$6:$C$50,0)),"")</f>
        <v/>
      </c>
      <c r="J19" s="6" t="s">
        <v>220</v>
      </c>
      <c r="K19" s="1" t="s">
        <v>506</v>
      </c>
      <c r="L19" s="1" t="s">
        <v>519</v>
      </c>
      <c r="M19" s="5" t="s">
        <v>160</v>
      </c>
      <c r="N19" s="10" t="str">
        <f>IFERROR(INDEX(Signals!$A$6:$A$50,MATCH(M19,Signals!$C$6:$C$50,0)),"")</f>
        <v>CURR_MEAS_AI</v>
      </c>
      <c r="O19" s="6"/>
      <c r="P19" s="6"/>
    </row>
    <row r="20" spans="1:16" x14ac:dyDescent="0.25">
      <c r="A20" s="4" t="str">
        <f>IFERROR(INDEX(Signals!$A$6:$A$50,MATCH(B20,Signals!$C$6:$C$50,0)),"")</f>
        <v>RCC_OSC_IN</v>
      </c>
      <c r="B20" s="6" t="s">
        <v>46</v>
      </c>
      <c r="C20" s="1" t="s">
        <v>523</v>
      </c>
      <c r="D20" s="1" t="s">
        <v>487</v>
      </c>
      <c r="E20" s="5" t="s">
        <v>94</v>
      </c>
      <c r="F20" s="5" t="str">
        <f>IFERROR(INDEX(Signals!$A$6:$A$50,MATCH(E20,Signals!$C$6:$C$50,0)),"")</f>
        <v>PWSTG_UVLO_DI</v>
      </c>
      <c r="G20" s="6"/>
      <c r="H20" s="6"/>
      <c r="I20" s="8" t="str">
        <f>IFERROR(INDEX(Signals!$A$6:$A$50,MATCH(J20,Signals!$C$6:$C$50,0)),"")</f>
        <v>STATUS_LED_DO</v>
      </c>
      <c r="J20" s="6" t="s">
        <v>223</v>
      </c>
      <c r="K20" s="1" t="s">
        <v>507</v>
      </c>
      <c r="L20" s="1" t="s">
        <v>518</v>
      </c>
      <c r="M20" s="6" t="s">
        <v>158</v>
      </c>
      <c r="N20" s="8" t="str">
        <f>IFERROR(INDEX(Signals!$A$6:$A$50,MATCH(M20,Signals!$C$6:$C$50,0)),"")</f>
        <v/>
      </c>
      <c r="O20" s="6"/>
      <c r="P20" s="6"/>
    </row>
    <row r="21" spans="1:16" x14ac:dyDescent="0.25">
      <c r="A21" s="4" t="str">
        <f>IFERROR(INDEX(Signals!$A$6:$A$50,MATCH(B21,Signals!$C$6:$C$50,0)),"")</f>
        <v>RCC_OSC_OUT</v>
      </c>
      <c r="B21" s="6" t="s">
        <v>75</v>
      </c>
      <c r="C21" s="1" t="s">
        <v>488</v>
      </c>
      <c r="D21" s="1" t="s">
        <v>491</v>
      </c>
      <c r="E21" s="5" t="s">
        <v>110</v>
      </c>
      <c r="F21" s="5" t="str">
        <f>IFERROR(INDEX(Signals!$A$6:$A$50,MATCH(E21,Signals!$C$6:$C$50,0)),"")</f>
        <v>PSU_ENABLE_DO</v>
      </c>
      <c r="G21" s="6"/>
      <c r="H21" s="6"/>
      <c r="I21" s="4" t="str">
        <f>IFERROR(INDEX(Signals!$A$6:$A$50,MATCH(J21,Signals!$C$6:$C$50,0)),"")</f>
        <v>SWO</v>
      </c>
      <c r="J21" s="6" t="s">
        <v>217</v>
      </c>
      <c r="K21" s="1" t="s">
        <v>505</v>
      </c>
      <c r="L21" s="1" t="s">
        <v>526</v>
      </c>
      <c r="M21" s="6" t="s">
        <v>84</v>
      </c>
      <c r="N21" s="4" t="str">
        <f>IFERROR(INDEX(Signals!$A$6:$A$50,MATCH(M21,Signals!$C$6:$C$50,0)),"")</f>
        <v>VSS</v>
      </c>
      <c r="O21" s="6"/>
      <c r="P21" s="6"/>
    </row>
    <row r="22" spans="1:16" x14ac:dyDescent="0.25">
      <c r="A22" s="4" t="str">
        <f>IFERROR(INDEX(Signals!$A$6:$A$50,MATCH(B22,Signals!$C$6:$C$50,0)),"")</f>
        <v>VDD</v>
      </c>
      <c r="B22" s="6" t="s">
        <v>15</v>
      </c>
      <c r="C22" s="1" t="s">
        <v>477</v>
      </c>
      <c r="D22" s="1" t="s">
        <v>508</v>
      </c>
      <c r="E22" s="5" t="s">
        <v>136</v>
      </c>
      <c r="F22" s="5" t="str">
        <f>IFERROR(INDEX(Signals!$A$6:$A$50,MATCH(E22,Signals!$C$6:$C$50,0)),"")</f>
        <v>PWSTG_PWR_EN_DO</v>
      </c>
      <c r="G22" s="6"/>
      <c r="H22" s="6"/>
      <c r="I22" s="3" t="str">
        <f>IFERROR(INDEX(Signals!$A$6:$A$50,MATCH(J22,Signals!$C$6:$C$50,0)),"")</f>
        <v/>
      </c>
      <c r="J22" s="6" t="s">
        <v>184</v>
      </c>
      <c r="K22" s="1" t="s">
        <v>497</v>
      </c>
      <c r="L22" s="1" t="s">
        <v>484</v>
      </c>
      <c r="M22" s="6" t="s">
        <v>126</v>
      </c>
      <c r="N22" t="str">
        <f>IFERROR(INDEX(Signals!$A$6:$A$50,MATCH(M22,Signals!$C$6:$C$50,0)),"")</f>
        <v/>
      </c>
      <c r="O22" s="6"/>
      <c r="P22" s="6"/>
    </row>
    <row r="23" spans="1:16" x14ac:dyDescent="0.25">
      <c r="A23" s="11" t="str">
        <f>IFERROR(INDEX(Signals!$A$6:$A$50,MATCH(B23,Signals!$C$6:$C$50,0)),"")</f>
        <v>DBG_IO3</v>
      </c>
      <c r="B23" s="5" t="s">
        <v>72</v>
      </c>
      <c r="C23" s="1" t="s">
        <v>480</v>
      </c>
      <c r="D23" s="1" t="s">
        <v>481</v>
      </c>
      <c r="E23" s="5" t="s">
        <v>67</v>
      </c>
      <c r="F23" s="11" t="str">
        <f>IFERROR(INDEX(Signals!$A$6:$A$50,MATCH(E23,Signals!$C$6:$C$50,0)),"")</f>
        <v>DBG_IO2</v>
      </c>
      <c r="G23" s="6"/>
      <c r="H23" s="6"/>
      <c r="I23" s="4" t="str">
        <f>IFERROR(INDEX(Signals!$A$6:$A$50,MATCH(J23,Signals!$C$6:$C$50,0)),"")</f>
        <v>USART_TX</v>
      </c>
      <c r="J23" s="6" t="s">
        <v>98</v>
      </c>
      <c r="K23" s="1" t="s">
        <v>489</v>
      </c>
      <c r="L23" s="1" t="s">
        <v>543</v>
      </c>
      <c r="M23" s="6" t="s">
        <v>546</v>
      </c>
      <c r="N23" t="str">
        <f>IFERROR(INDEX(Signals!$A$6:$A$50,MATCH(M23,Signals!$C$6:$C$50,0)),"")</f>
        <v/>
      </c>
      <c r="O23" s="6"/>
      <c r="P23" s="6"/>
    </row>
    <row r="24" spans="1:16" x14ac:dyDescent="0.25">
      <c r="A24" s="11" t="str">
        <f>IFERROR(INDEX(Signals!$A$6:$A$50,MATCH(B24,Signals!$C$6:$C$50,0)),"")</f>
        <v>DBG_IO4</v>
      </c>
      <c r="B24" s="5" t="s">
        <v>79</v>
      </c>
      <c r="C24" s="1" t="s">
        <v>482</v>
      </c>
      <c r="D24" s="1" t="s">
        <v>483</v>
      </c>
      <c r="E24" s="5" t="s">
        <v>62</v>
      </c>
      <c r="F24" s="11" t="str">
        <f>IFERROR(INDEX(Signals!$A$6:$A$50,MATCH(E24,Signals!$C$6:$C$50,0)),"")</f>
        <v>DBG_IO1</v>
      </c>
      <c r="G24" s="6"/>
      <c r="H24" s="6"/>
      <c r="I24" s="4" t="str">
        <f>IFERROR(INDEX(Signals!$A$6:$A$50,MATCH(J24,Signals!$C$6:$C$50,0)),"")</f>
        <v>USART_RX</v>
      </c>
      <c r="J24" s="6" t="s">
        <v>102</v>
      </c>
      <c r="K24" s="1" t="s">
        <v>490</v>
      </c>
      <c r="L24" s="1" t="s">
        <v>544</v>
      </c>
      <c r="M24" s="6" t="s">
        <v>546</v>
      </c>
      <c r="N24" t="str">
        <f>IFERROR(INDEX(Signals!$A$6:$A$50,MATCH(M24,Signals!$C$6:$C$50,0)),"")</f>
        <v/>
      </c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IO-Table</vt:lpstr>
      <vt:lpstr>Signals</vt:lpstr>
      <vt:lpstr>Morpho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Koch</dc:creator>
  <cp:lastModifiedBy>Wolfgang Koch</cp:lastModifiedBy>
  <dcterms:created xsi:type="dcterms:W3CDTF">2022-12-04T10:23:33Z</dcterms:created>
  <dcterms:modified xsi:type="dcterms:W3CDTF">2024-09-30T19:34:30Z</dcterms:modified>
</cp:coreProperties>
</file>