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270" windowHeight="4755" tabRatio="570"/>
  </bookViews>
  <sheets>
    <sheet name="Лист1" sheetId="1" r:id="rId1"/>
    <sheet name="Лист2" sheetId="2" r:id="rId2"/>
    <sheet name="GL_TRIANGLES" sheetId="3" r:id="rId3"/>
  </sheets>
  <definedNames>
    <definedName name="H">Лист1!$B$5</definedName>
    <definedName name="loop_length">Лист1!$T$52</definedName>
    <definedName name="loop2_length">Лист1!$AK$52</definedName>
    <definedName name="W">Лист1!$B$4</definedName>
  </definedNames>
  <calcPr calcId="152511"/>
  <fileRecoveryPr repairLoad="1"/>
</workbook>
</file>

<file path=xl/calcChain.xml><?xml version="1.0" encoding="utf-8"?>
<calcChain xmlns="http://schemas.openxmlformats.org/spreadsheetml/2006/main">
  <c r="AK41" i="1" l="1"/>
  <c r="AK42" i="1"/>
  <c r="AK43" i="1"/>
  <c r="AK40" i="1"/>
  <c r="AR60" i="1"/>
  <c r="V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2" i="2"/>
  <c r="S3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W46" i="1"/>
  <c r="T52" i="1"/>
  <c r="AK52" i="1" l="1"/>
  <c r="X59" i="1"/>
  <c r="X60" i="1" s="1"/>
  <c r="O2" i="2" s="1"/>
  <c r="Z61" i="1"/>
  <c r="V3" i="2" s="1"/>
  <c r="W60" i="1"/>
  <c r="P2" i="2" s="1"/>
  <c r="V60" i="1"/>
  <c r="T60" i="1"/>
  <c r="N2" i="2" s="1"/>
  <c r="S45" i="1"/>
  <c r="S41" i="1"/>
  <c r="AO55" i="1"/>
  <c r="R60" i="1" s="1"/>
  <c r="Q141" i="1"/>
  <c r="Q142" i="1" s="1"/>
  <c r="Q140" i="1"/>
  <c r="Q137" i="1"/>
  <c r="Q136" i="1"/>
  <c r="Q132" i="1"/>
  <c r="Q131" i="1"/>
  <c r="Q128" i="1"/>
  <c r="Q127" i="1"/>
  <c r="Q126" i="1"/>
  <c r="Q125" i="1"/>
  <c r="Q124" i="1"/>
  <c r="Q123" i="1"/>
  <c r="Q122" i="1"/>
  <c r="Q119" i="1"/>
  <c r="Q118" i="1"/>
  <c r="Q114" i="1"/>
  <c r="Q113" i="1"/>
  <c r="Q110" i="1"/>
  <c r="Q109" i="1"/>
  <c r="Q108" i="1"/>
  <c r="Q107" i="1"/>
  <c r="Q106" i="1"/>
  <c r="Q105" i="1"/>
  <c r="Q104" i="1"/>
  <c r="Q101" i="1"/>
  <c r="Q100" i="1"/>
  <c r="Q99" i="1"/>
  <c r="Q93" i="1"/>
  <c r="Q94" i="1" s="1"/>
  <c r="Q92" i="1"/>
  <c r="Q89" i="1"/>
  <c r="Q88" i="1"/>
  <c r="Q60" i="1"/>
  <c r="Q75" i="1"/>
  <c r="Q74" i="1"/>
  <c r="Q71" i="1"/>
  <c r="Q70" i="1"/>
  <c r="Q87" i="1"/>
  <c r="Q86" i="1"/>
  <c r="Q85" i="1"/>
  <c r="Q84" i="1"/>
  <c r="Q83" i="1"/>
  <c r="Q80" i="1"/>
  <c r="Q79" i="1"/>
  <c r="Q66" i="1"/>
  <c r="Q65" i="1"/>
  <c r="Q62" i="1"/>
  <c r="Q61" i="1"/>
  <c r="Q69" i="1"/>
  <c r="Q68" i="1"/>
  <c r="Q67" i="1"/>
  <c r="Z62" i="1" l="1"/>
  <c r="R2" i="2"/>
  <c r="X61" i="1"/>
  <c r="O3" i="2" s="1"/>
  <c r="W61" i="1"/>
  <c r="P3" i="2" s="1"/>
  <c r="AQ60" i="1"/>
  <c r="Q2" i="2"/>
  <c r="Y60" i="1"/>
  <c r="R94" i="1"/>
  <c r="R36" i="2" s="1"/>
  <c r="R61" i="1"/>
  <c r="V94" i="1"/>
  <c r="A2" i="1"/>
  <c r="A1" i="1"/>
  <c r="AR61" i="1" l="1"/>
  <c r="AO60" i="1"/>
  <c r="V4" i="2"/>
  <c r="Z63" i="1"/>
  <c r="Q36" i="2"/>
  <c r="X62" i="1"/>
  <c r="O4" i="2" s="1"/>
  <c r="R3" i="2"/>
  <c r="U2" i="2"/>
  <c r="AA60" i="1"/>
  <c r="S60" i="1"/>
  <c r="Z64" i="1" l="1"/>
  <c r="V5" i="2"/>
  <c r="AP60" i="1"/>
  <c r="T61" i="1"/>
  <c r="S2" i="2"/>
  <c r="AB60" i="1"/>
  <c r="W2" i="2"/>
  <c r="S61" i="1"/>
  <c r="AS60" i="1" l="1"/>
  <c r="Z65" i="1"/>
  <c r="V6" i="2"/>
  <c r="T62" i="1"/>
  <c r="S3" i="2"/>
  <c r="V61" i="1"/>
  <c r="V62" i="1" s="1"/>
  <c r="N3" i="2"/>
  <c r="Z66" i="1" l="1"/>
  <c r="V7" i="2"/>
  <c r="Q4" i="2"/>
  <c r="AQ61" i="1"/>
  <c r="Q3" i="2"/>
  <c r="Y61" i="1"/>
  <c r="Y62" i="1" s="1"/>
  <c r="W62" i="1"/>
  <c r="P4" i="2" s="1"/>
  <c r="R62" i="1"/>
  <c r="N4" i="2"/>
  <c r="U4" i="2" l="1"/>
  <c r="AA62" i="1"/>
  <c r="AR62" i="1"/>
  <c r="AO61" i="1"/>
  <c r="Z67" i="1"/>
  <c r="V8" i="2"/>
  <c r="AB62" i="1"/>
  <c r="W4" i="2"/>
  <c r="W63" i="1"/>
  <c r="P5" i="2" s="1"/>
  <c r="X63" i="1"/>
  <c r="O5" i="2" s="1"/>
  <c r="R4" i="2"/>
  <c r="S62" i="1"/>
  <c r="AA61" i="1"/>
  <c r="U3" i="2"/>
  <c r="AQ62" i="1"/>
  <c r="AR63" i="1" s="1"/>
  <c r="AO62" i="1" l="1"/>
  <c r="AP61" i="1"/>
  <c r="Z68" i="1"/>
  <c r="V9" i="2"/>
  <c r="AB61" i="1"/>
  <c r="W3" i="2"/>
  <c r="T63" i="1"/>
  <c r="S4" i="2"/>
  <c r="Z69" i="1" l="1"/>
  <c r="V10" i="2"/>
  <c r="AP62" i="1"/>
  <c r="AS61" i="1"/>
  <c r="R63" i="1"/>
  <c r="N5" i="2"/>
  <c r="V63" i="1"/>
  <c r="AS62" i="1" l="1"/>
  <c r="Z70" i="1"/>
  <c r="V11" i="2"/>
  <c r="AQ63" i="1"/>
  <c r="Q5" i="2"/>
  <c r="Y63" i="1"/>
  <c r="W64" i="1"/>
  <c r="P6" i="2" s="1"/>
  <c r="X64" i="1"/>
  <c r="O6" i="2" s="1"/>
  <c r="R5" i="2"/>
  <c r="S63" i="1"/>
  <c r="AR64" i="1" l="1"/>
  <c r="AO63" i="1"/>
  <c r="Z71" i="1"/>
  <c r="V12" i="2"/>
  <c r="T64" i="1"/>
  <c r="S5" i="2"/>
  <c r="AA63" i="1"/>
  <c r="U5" i="2"/>
  <c r="Z72" i="1" l="1"/>
  <c r="V13" i="2"/>
  <c r="AP63" i="1"/>
  <c r="AB63" i="1"/>
  <c r="W5" i="2"/>
  <c r="R64" i="1"/>
  <c r="N6" i="2"/>
  <c r="V64" i="1"/>
  <c r="AS63" i="1" l="1"/>
  <c r="Z73" i="1"/>
  <c r="V14" i="2"/>
  <c r="X65" i="1"/>
  <c r="O7" i="2" s="1"/>
  <c r="R6" i="2"/>
  <c r="S64" i="1"/>
  <c r="AQ64" i="1"/>
  <c r="Q6" i="2"/>
  <c r="Y64" i="1"/>
  <c r="W65" i="1"/>
  <c r="P7" i="2" s="1"/>
  <c r="AR65" i="1" l="1"/>
  <c r="AO64" i="1"/>
  <c r="Z74" i="1"/>
  <c r="V15" i="2"/>
  <c r="T65" i="1"/>
  <c r="S6" i="2"/>
  <c r="AA64" i="1"/>
  <c r="U6" i="2"/>
  <c r="Z75" i="1" l="1"/>
  <c r="V16" i="2"/>
  <c r="AP64" i="1"/>
  <c r="AB64" i="1"/>
  <c r="W6" i="2"/>
  <c r="R65" i="1"/>
  <c r="N7" i="2"/>
  <c r="V65" i="1"/>
  <c r="AS64" i="1" l="1"/>
  <c r="Z76" i="1"/>
  <c r="V17" i="2"/>
  <c r="Y65" i="1"/>
  <c r="U7" i="2" s="1"/>
  <c r="AQ65" i="1"/>
  <c r="Q7" i="2"/>
  <c r="W66" i="1"/>
  <c r="P8" i="2" s="1"/>
  <c r="X66" i="1"/>
  <c r="O8" i="2" s="1"/>
  <c r="R7" i="2"/>
  <c r="S65" i="1"/>
  <c r="AA65" i="1" l="1"/>
  <c r="AR66" i="1"/>
  <c r="AO65" i="1"/>
  <c r="Z77" i="1"/>
  <c r="V18" i="2"/>
  <c r="T66" i="1"/>
  <c r="S7" i="2"/>
  <c r="AB65" i="1"/>
  <c r="W7" i="2"/>
  <c r="Z78" i="1" l="1"/>
  <c r="V19" i="2"/>
  <c r="AP65" i="1"/>
  <c r="R66" i="1"/>
  <c r="N8" i="2"/>
  <c r="V66" i="1"/>
  <c r="AS65" i="1" l="1"/>
  <c r="Z79" i="1"/>
  <c r="V20" i="2"/>
  <c r="AQ66" i="1"/>
  <c r="Q8" i="2"/>
  <c r="Y66" i="1"/>
  <c r="U8" i="2" s="1"/>
  <c r="W67" i="1"/>
  <c r="P9" i="2" s="1"/>
  <c r="AA66" i="1"/>
  <c r="X67" i="1"/>
  <c r="O9" i="2" s="1"/>
  <c r="R8" i="2"/>
  <c r="S66" i="1"/>
  <c r="AR67" i="1" l="1"/>
  <c r="AO66" i="1"/>
  <c r="Z80" i="1"/>
  <c r="V21" i="2"/>
  <c r="T67" i="1"/>
  <c r="S8" i="2"/>
  <c r="AB66" i="1"/>
  <c r="W8" i="2"/>
  <c r="AP66" i="1" l="1"/>
  <c r="Z81" i="1"/>
  <c r="V22" i="2"/>
  <c r="N9" i="2"/>
  <c r="R67" i="1"/>
  <c r="V67" i="1"/>
  <c r="AS66" i="1" l="1"/>
  <c r="Z82" i="1"/>
  <c r="V23" i="2"/>
  <c r="X68" i="1"/>
  <c r="O10" i="2" s="1"/>
  <c r="R9" i="2"/>
  <c r="S67" i="1"/>
  <c r="AQ67" i="1"/>
  <c r="Q9" i="2"/>
  <c r="W68" i="1"/>
  <c r="P10" i="2" s="1"/>
  <c r="Y67" i="1"/>
  <c r="AR68" i="1" l="1"/>
  <c r="AS68" i="1" s="1"/>
  <c r="AO67" i="1"/>
  <c r="Z83" i="1"/>
  <c r="V24" i="2"/>
  <c r="AA67" i="1"/>
  <c r="U9" i="2"/>
  <c r="T68" i="1"/>
  <c r="S9" i="2"/>
  <c r="AP67" i="1" l="1"/>
  <c r="Z84" i="1"/>
  <c r="V25" i="2"/>
  <c r="R68" i="1"/>
  <c r="N10" i="2"/>
  <c r="V68" i="1"/>
  <c r="AB67" i="1"/>
  <c r="W9" i="2"/>
  <c r="AS67" i="1" l="1"/>
  <c r="Z85" i="1"/>
  <c r="V26" i="2"/>
  <c r="AQ68" i="1"/>
  <c r="Q10" i="2"/>
  <c r="Y68" i="1"/>
  <c r="U10" i="2" s="1"/>
  <c r="W69" i="1"/>
  <c r="P11" i="2" s="1"/>
  <c r="AA68" i="1"/>
  <c r="X69" i="1"/>
  <c r="O11" i="2" s="1"/>
  <c r="R10" i="2"/>
  <c r="S68" i="1"/>
  <c r="AR69" i="1" l="1"/>
  <c r="AO68" i="1"/>
  <c r="Z86" i="1"/>
  <c r="V27" i="2"/>
  <c r="T69" i="1"/>
  <c r="S10" i="2"/>
  <c r="AB68" i="1"/>
  <c r="W10" i="2"/>
  <c r="AP68" i="1" l="1"/>
  <c r="Z87" i="1"/>
  <c r="V28" i="2"/>
  <c r="R69" i="1"/>
  <c r="N11" i="2"/>
  <c r="V69" i="1"/>
  <c r="Z88" i="1" l="1"/>
  <c r="V29" i="2"/>
  <c r="AQ69" i="1"/>
  <c r="Q11" i="2"/>
  <c r="W70" i="1"/>
  <c r="P12" i="2" s="1"/>
  <c r="Y69" i="1"/>
  <c r="X70" i="1"/>
  <c r="O12" i="2" s="1"/>
  <c r="R11" i="2"/>
  <c r="S69" i="1"/>
  <c r="AR70" i="1" l="1"/>
  <c r="AO69" i="1"/>
  <c r="Z89" i="1"/>
  <c r="V30" i="2"/>
  <c r="T70" i="1"/>
  <c r="S11" i="2"/>
  <c r="AA69" i="1"/>
  <c r="U11" i="2"/>
  <c r="Z90" i="1" l="1"/>
  <c r="V31" i="2"/>
  <c r="AP69" i="1"/>
  <c r="R70" i="1"/>
  <c r="N12" i="2"/>
  <c r="V70" i="1"/>
  <c r="AB69" i="1"/>
  <c r="W11" i="2"/>
  <c r="AS69" i="1" l="1"/>
  <c r="Z91" i="1"/>
  <c r="V32" i="2"/>
  <c r="AQ70" i="1"/>
  <c r="Q12" i="2"/>
  <c r="Y70" i="1"/>
  <c r="U12" i="2" s="1"/>
  <c r="W71" i="1"/>
  <c r="P13" i="2" s="1"/>
  <c r="X71" i="1"/>
  <c r="O13" i="2" s="1"/>
  <c r="R12" i="2"/>
  <c r="S70" i="1"/>
  <c r="AR71" i="1" l="1"/>
  <c r="AO70" i="1"/>
  <c r="Z92" i="1"/>
  <c r="V33" i="2"/>
  <c r="T71" i="1"/>
  <c r="S12" i="2"/>
  <c r="AA70" i="1"/>
  <c r="AP70" i="1" l="1"/>
  <c r="Z93" i="1"/>
  <c r="V34" i="2"/>
  <c r="AB70" i="1"/>
  <c r="W12" i="2"/>
  <c r="N13" i="2"/>
  <c r="V71" i="1"/>
  <c r="R71" i="1"/>
  <c r="AS70" i="1" l="1"/>
  <c r="Z94" i="1"/>
  <c r="V36" i="2" s="1"/>
  <c r="V35" i="2"/>
  <c r="AQ71" i="1"/>
  <c r="Q13" i="2"/>
  <c r="W72" i="1"/>
  <c r="P14" i="2" s="1"/>
  <c r="Y71" i="1"/>
  <c r="U13" i="2" s="1"/>
  <c r="X72" i="1"/>
  <c r="O14" i="2" s="1"/>
  <c r="R13" i="2"/>
  <c r="S71" i="1"/>
  <c r="AR72" i="1" l="1"/>
  <c r="AO71" i="1"/>
  <c r="S13" i="2"/>
  <c r="T72" i="1"/>
  <c r="AA71" i="1"/>
  <c r="AP71" i="1" l="1"/>
  <c r="AB71" i="1"/>
  <c r="W13" i="2"/>
  <c r="R72" i="1"/>
  <c r="N14" i="2"/>
  <c r="V72" i="1"/>
  <c r="AS71" i="1" l="1"/>
  <c r="AQ72" i="1"/>
  <c r="Q14" i="2"/>
  <c r="W73" i="1"/>
  <c r="P15" i="2" s="1"/>
  <c r="Y72" i="1"/>
  <c r="U14" i="2" s="1"/>
  <c r="X73" i="1"/>
  <c r="O15" i="2" s="1"/>
  <c r="R14" i="2"/>
  <c r="S72" i="1"/>
  <c r="AR73" i="1" l="1"/>
  <c r="AO72" i="1"/>
  <c r="S14" i="2"/>
  <c r="T73" i="1"/>
  <c r="AA72" i="1"/>
  <c r="AP72" i="1" l="1"/>
  <c r="AB72" i="1"/>
  <c r="W14" i="2"/>
  <c r="R73" i="1"/>
  <c r="N15" i="2"/>
  <c r="V73" i="1"/>
  <c r="AS72" i="1" l="1"/>
  <c r="AQ73" i="1"/>
  <c r="Q15" i="2"/>
  <c r="W74" i="1"/>
  <c r="P16" i="2" s="1"/>
  <c r="Y73" i="1"/>
  <c r="X74" i="1"/>
  <c r="O16" i="2" s="1"/>
  <c r="R15" i="2"/>
  <c r="S73" i="1"/>
  <c r="AR74" i="1" l="1"/>
  <c r="AO73" i="1"/>
  <c r="AA73" i="1"/>
  <c r="U15" i="2"/>
  <c r="S15" i="2"/>
  <c r="T74" i="1"/>
  <c r="AP73" i="1" l="1"/>
  <c r="R74" i="1"/>
  <c r="N16" i="2"/>
  <c r="V74" i="1"/>
  <c r="AB73" i="1"/>
  <c r="W15" i="2"/>
  <c r="AS73" i="1" l="1"/>
  <c r="AQ74" i="1"/>
  <c r="Q16" i="2"/>
  <c r="W75" i="1"/>
  <c r="P17" i="2" s="1"/>
  <c r="Y74" i="1"/>
  <c r="X75" i="1"/>
  <c r="O17" i="2" s="1"/>
  <c r="R16" i="2"/>
  <c r="S74" i="1"/>
  <c r="AR75" i="1" l="1"/>
  <c r="AO74" i="1"/>
  <c r="AA74" i="1"/>
  <c r="U16" i="2"/>
  <c r="S16" i="2"/>
  <c r="T75" i="1"/>
  <c r="AP74" i="1" l="1"/>
  <c r="R75" i="1"/>
  <c r="N17" i="2"/>
  <c r="V75" i="1"/>
  <c r="AB74" i="1"/>
  <c r="W16" i="2"/>
  <c r="AS74" i="1" l="1"/>
  <c r="AQ75" i="1"/>
  <c r="Q17" i="2"/>
  <c r="W76" i="1"/>
  <c r="P18" i="2" s="1"/>
  <c r="Y75" i="1"/>
  <c r="X76" i="1"/>
  <c r="O18" i="2" s="1"/>
  <c r="R17" i="2"/>
  <c r="S75" i="1"/>
  <c r="AR76" i="1" l="1"/>
  <c r="AO75" i="1"/>
  <c r="AA75" i="1"/>
  <c r="U17" i="2"/>
  <c r="S17" i="2"/>
  <c r="T76" i="1"/>
  <c r="AP75" i="1" l="1"/>
  <c r="R76" i="1"/>
  <c r="N18" i="2"/>
  <c r="V76" i="1"/>
  <c r="AB75" i="1"/>
  <c r="W17" i="2"/>
  <c r="AS75" i="1" l="1"/>
  <c r="AQ76" i="1"/>
  <c r="Q18" i="2"/>
  <c r="W77" i="1"/>
  <c r="P19" i="2" s="1"/>
  <c r="Y76" i="1"/>
  <c r="X77" i="1"/>
  <c r="O19" i="2" s="1"/>
  <c r="R18" i="2"/>
  <c r="S76" i="1"/>
  <c r="AR77" i="1" l="1"/>
  <c r="AS77" i="1" s="1"/>
  <c r="AO76" i="1"/>
  <c r="AA76" i="1"/>
  <c r="U18" i="2"/>
  <c r="S18" i="2"/>
  <c r="T77" i="1"/>
  <c r="AP76" i="1" l="1"/>
  <c r="R77" i="1"/>
  <c r="N19" i="2"/>
  <c r="V77" i="1"/>
  <c r="AB76" i="1"/>
  <c r="W18" i="2"/>
  <c r="AS76" i="1" l="1"/>
  <c r="AQ77" i="1"/>
  <c r="Q19" i="2"/>
  <c r="Y77" i="1"/>
  <c r="W78" i="1"/>
  <c r="P20" i="2" s="1"/>
  <c r="X78" i="1"/>
  <c r="O20" i="2" s="1"/>
  <c r="R19" i="2"/>
  <c r="S77" i="1"/>
  <c r="AR78" i="1" l="1"/>
  <c r="AO77" i="1"/>
  <c r="S19" i="2"/>
  <c r="T78" i="1"/>
  <c r="AA77" i="1"/>
  <c r="U19" i="2"/>
  <c r="AP77" i="1" l="1"/>
  <c r="AB77" i="1"/>
  <c r="W19" i="2"/>
  <c r="R78" i="1"/>
  <c r="N20" i="2"/>
  <c r="V78" i="1"/>
  <c r="X79" i="1" l="1"/>
  <c r="O21" i="2" s="1"/>
  <c r="R20" i="2"/>
  <c r="S78" i="1"/>
  <c r="AQ78" i="1"/>
  <c r="Q20" i="2"/>
  <c r="Y78" i="1"/>
  <c r="W79" i="1"/>
  <c r="P21" i="2" s="1"/>
  <c r="AR79" i="1" l="1"/>
  <c r="AO78" i="1"/>
  <c r="S20" i="2"/>
  <c r="T79" i="1"/>
  <c r="AA78" i="1"/>
  <c r="U20" i="2"/>
  <c r="AP78" i="1" l="1"/>
  <c r="AB78" i="1"/>
  <c r="W20" i="2"/>
  <c r="R79" i="1"/>
  <c r="N21" i="2"/>
  <c r="V79" i="1"/>
  <c r="AS78" i="1" l="1"/>
  <c r="X80" i="1"/>
  <c r="O22" i="2" s="1"/>
  <c r="R21" i="2"/>
  <c r="S79" i="1"/>
  <c r="AQ79" i="1"/>
  <c r="Q21" i="2"/>
  <c r="Y79" i="1"/>
  <c r="U21" i="2" s="1"/>
  <c r="W80" i="1"/>
  <c r="P22" i="2" s="1"/>
  <c r="AA79" i="1"/>
  <c r="AR80" i="1" l="1"/>
  <c r="AO79" i="1"/>
  <c r="S21" i="2"/>
  <c r="T80" i="1"/>
  <c r="AB79" i="1"/>
  <c r="W21" i="2"/>
  <c r="AP79" i="1" l="1"/>
  <c r="R80" i="1"/>
  <c r="N22" i="2"/>
  <c r="V80" i="1"/>
  <c r="AS79" i="1" l="1"/>
  <c r="AQ80" i="1"/>
  <c r="Q22" i="2"/>
  <c r="W81" i="1"/>
  <c r="P23" i="2" s="1"/>
  <c r="Y80" i="1"/>
  <c r="X81" i="1"/>
  <c r="O23" i="2" s="1"/>
  <c r="R22" i="2"/>
  <c r="S80" i="1"/>
  <c r="AR81" i="1" l="1"/>
  <c r="AO80" i="1"/>
  <c r="AA80" i="1"/>
  <c r="U22" i="2"/>
  <c r="S22" i="2"/>
  <c r="T81" i="1"/>
  <c r="AP80" i="1" l="1"/>
  <c r="R81" i="1"/>
  <c r="N23" i="2"/>
  <c r="V81" i="1"/>
  <c r="AB80" i="1"/>
  <c r="W22" i="2"/>
  <c r="AS80" i="1" l="1"/>
  <c r="AQ81" i="1"/>
  <c r="Q23" i="2"/>
  <c r="Y81" i="1"/>
  <c r="W82" i="1"/>
  <c r="P24" i="2" s="1"/>
  <c r="X82" i="1"/>
  <c r="O24" i="2" s="1"/>
  <c r="R23" i="2"/>
  <c r="S81" i="1"/>
  <c r="AR82" i="1" l="1"/>
  <c r="AO81" i="1"/>
  <c r="S23" i="2"/>
  <c r="T82" i="1"/>
  <c r="AA81" i="1"/>
  <c r="U23" i="2"/>
  <c r="AP81" i="1" l="1"/>
  <c r="AB81" i="1"/>
  <c r="W23" i="2"/>
  <c r="R82" i="1"/>
  <c r="N24" i="2"/>
  <c r="V82" i="1"/>
  <c r="AS81" i="1" l="1"/>
  <c r="X83" i="1"/>
  <c r="O25" i="2" s="1"/>
  <c r="R24" i="2"/>
  <c r="S82" i="1"/>
  <c r="AQ82" i="1"/>
  <c r="Q24" i="2"/>
  <c r="Y82" i="1"/>
  <c r="W83" i="1"/>
  <c r="P25" i="2" s="1"/>
  <c r="AR83" i="1" l="1"/>
  <c r="AO82" i="1"/>
  <c r="AA82" i="1"/>
  <c r="U24" i="2"/>
  <c r="S24" i="2"/>
  <c r="T83" i="1"/>
  <c r="AP82" i="1" l="1"/>
  <c r="R83" i="1"/>
  <c r="N25" i="2"/>
  <c r="V83" i="1"/>
  <c r="AB82" i="1"/>
  <c r="W24" i="2"/>
  <c r="AS82" i="1" l="1"/>
  <c r="AQ83" i="1"/>
  <c r="Q25" i="2"/>
  <c r="Y83" i="1"/>
  <c r="W84" i="1"/>
  <c r="P26" i="2" s="1"/>
  <c r="X84" i="1"/>
  <c r="O26" i="2" s="1"/>
  <c r="R25" i="2"/>
  <c r="S83" i="1"/>
  <c r="AR84" i="1" l="1"/>
  <c r="AO83" i="1"/>
  <c r="S25" i="2"/>
  <c r="T84" i="1"/>
  <c r="AA83" i="1"/>
  <c r="U25" i="2"/>
  <c r="AP83" i="1" l="1"/>
  <c r="AB83" i="1"/>
  <c r="W25" i="2"/>
  <c r="R84" i="1"/>
  <c r="N26" i="2"/>
  <c r="V84" i="1"/>
  <c r="AS83" i="1" l="1"/>
  <c r="X85" i="1"/>
  <c r="O27" i="2" s="1"/>
  <c r="R26" i="2"/>
  <c r="S84" i="1"/>
  <c r="AQ84" i="1"/>
  <c r="Q26" i="2"/>
  <c r="W85" i="1"/>
  <c r="P27" i="2" s="1"/>
  <c r="Y84" i="1"/>
  <c r="AR85" i="1" l="1"/>
  <c r="AO84" i="1"/>
  <c r="AA84" i="1"/>
  <c r="U26" i="2"/>
  <c r="S26" i="2"/>
  <c r="T85" i="1"/>
  <c r="AP84" i="1" l="1"/>
  <c r="R85" i="1"/>
  <c r="N27" i="2"/>
  <c r="V85" i="1"/>
  <c r="AB84" i="1"/>
  <c r="W26" i="2"/>
  <c r="AS84" i="1" l="1"/>
  <c r="AQ85" i="1"/>
  <c r="Q27" i="2"/>
  <c r="Y85" i="1"/>
  <c r="W86" i="1"/>
  <c r="P28" i="2" s="1"/>
  <c r="X86" i="1"/>
  <c r="O28" i="2" s="1"/>
  <c r="R27" i="2"/>
  <c r="S85" i="1"/>
  <c r="AR86" i="1" l="1"/>
  <c r="AS86" i="1" s="1"/>
  <c r="AO85" i="1"/>
  <c r="S27" i="2"/>
  <c r="T86" i="1"/>
  <c r="AA85" i="1"/>
  <c r="U27" i="2"/>
  <c r="AP85" i="1" l="1"/>
  <c r="AB85" i="1"/>
  <c r="W27" i="2"/>
  <c r="R86" i="1"/>
  <c r="N28" i="2"/>
  <c r="V86" i="1"/>
  <c r="AS85" i="1" l="1"/>
  <c r="X87" i="1"/>
  <c r="O29" i="2" s="1"/>
  <c r="R28" i="2"/>
  <c r="S86" i="1"/>
  <c r="AQ86" i="1"/>
  <c r="Q28" i="2"/>
  <c r="Y86" i="1"/>
  <c r="W87" i="1"/>
  <c r="P29" i="2" s="1"/>
  <c r="AR87" i="1" l="1"/>
  <c r="AO86" i="1"/>
  <c r="S28" i="2"/>
  <c r="T87" i="1"/>
  <c r="AA86" i="1"/>
  <c r="U28" i="2"/>
  <c r="AP86" i="1" l="1"/>
  <c r="AB86" i="1"/>
  <c r="W28" i="2"/>
  <c r="R87" i="1"/>
  <c r="N29" i="2"/>
  <c r="V87" i="1"/>
  <c r="X88" i="1" l="1"/>
  <c r="O30" i="2" s="1"/>
  <c r="R29" i="2"/>
  <c r="S87" i="1"/>
  <c r="AQ87" i="1"/>
  <c r="Q29" i="2"/>
  <c r="Y87" i="1"/>
  <c r="W88" i="1"/>
  <c r="P30" i="2" s="1"/>
  <c r="AR88" i="1" l="1"/>
  <c r="AO87" i="1"/>
  <c r="S29" i="2"/>
  <c r="T88" i="1"/>
  <c r="AA87" i="1"/>
  <c r="U29" i="2"/>
  <c r="AP87" i="1" l="1"/>
  <c r="AB87" i="1"/>
  <c r="W29" i="2"/>
  <c r="R88" i="1"/>
  <c r="N30" i="2"/>
  <c r="V88" i="1"/>
  <c r="AS87" i="1" l="1"/>
  <c r="X89" i="1"/>
  <c r="O31" i="2" s="1"/>
  <c r="R30" i="2"/>
  <c r="S88" i="1"/>
  <c r="AQ88" i="1"/>
  <c r="Q30" i="2"/>
  <c r="W89" i="1"/>
  <c r="P31" i="2" s="1"/>
  <c r="Y88" i="1"/>
  <c r="AR89" i="1" l="1"/>
  <c r="AO88" i="1"/>
  <c r="AA88" i="1"/>
  <c r="U30" i="2"/>
  <c r="S30" i="2"/>
  <c r="T89" i="1"/>
  <c r="AP88" i="1" l="1"/>
  <c r="R89" i="1"/>
  <c r="N31" i="2"/>
  <c r="V89" i="1"/>
  <c r="AB88" i="1"/>
  <c r="W30" i="2"/>
  <c r="AS88" i="1" l="1"/>
  <c r="AQ89" i="1"/>
  <c r="Q31" i="2"/>
  <c r="Y89" i="1"/>
  <c r="W90" i="1"/>
  <c r="P32" i="2" s="1"/>
  <c r="X90" i="1"/>
  <c r="O32" i="2" s="1"/>
  <c r="R31" i="2"/>
  <c r="S89" i="1"/>
  <c r="AR90" i="1" l="1"/>
  <c r="AO89" i="1"/>
  <c r="S31" i="2"/>
  <c r="T90" i="1"/>
  <c r="AA89" i="1"/>
  <c r="U31" i="2"/>
  <c r="AP89" i="1" l="1"/>
  <c r="AB89" i="1"/>
  <c r="W31" i="2"/>
  <c r="R90" i="1"/>
  <c r="N32" i="2"/>
  <c r="V90" i="1"/>
  <c r="AS89" i="1" l="1"/>
  <c r="X91" i="1"/>
  <c r="O33" i="2" s="1"/>
  <c r="R32" i="2"/>
  <c r="S90" i="1"/>
  <c r="AQ90" i="1"/>
  <c r="Q32" i="2"/>
  <c r="Y90" i="1"/>
  <c r="W91" i="1"/>
  <c r="P33" i="2" s="1"/>
  <c r="AR91" i="1" l="1"/>
  <c r="AO90" i="1"/>
  <c r="S32" i="2"/>
  <c r="T91" i="1"/>
  <c r="AA90" i="1"/>
  <c r="U32" i="2"/>
  <c r="AP90" i="1" l="1"/>
  <c r="AB90" i="1"/>
  <c r="W32" i="2"/>
  <c r="R91" i="1"/>
  <c r="N33" i="2"/>
  <c r="V91" i="1"/>
  <c r="AS90" i="1" l="1"/>
  <c r="X92" i="1"/>
  <c r="O34" i="2" s="1"/>
  <c r="R33" i="2"/>
  <c r="S91" i="1"/>
  <c r="AQ91" i="1"/>
  <c r="Q33" i="2"/>
  <c r="Y91" i="1"/>
  <c r="W92" i="1"/>
  <c r="P34" i="2" s="1"/>
  <c r="AR92" i="1" l="1"/>
  <c r="AO91" i="1"/>
  <c r="S33" i="2"/>
  <c r="T92" i="1"/>
  <c r="AA91" i="1"/>
  <c r="U33" i="2"/>
  <c r="AP91" i="1" l="1"/>
  <c r="AB91" i="1"/>
  <c r="W33" i="2"/>
  <c r="R92" i="1"/>
  <c r="N34" i="2"/>
  <c r="V92" i="1"/>
  <c r="AS91" i="1" l="1"/>
  <c r="X93" i="1"/>
  <c r="O35" i="2" s="1"/>
  <c r="R34" i="2"/>
  <c r="S92" i="1"/>
  <c r="AQ92" i="1"/>
  <c r="Q34" i="2"/>
  <c r="W93" i="1"/>
  <c r="P35" i="2" s="1"/>
  <c r="Y92" i="1"/>
  <c r="AR93" i="1" l="1"/>
  <c r="AO92" i="1"/>
  <c r="S34" i="2"/>
  <c r="T93" i="1"/>
  <c r="AA92" i="1"/>
  <c r="U34" i="2"/>
  <c r="AP92" i="1" l="1"/>
  <c r="AB92" i="1"/>
  <c r="W34" i="2"/>
  <c r="R93" i="1"/>
  <c r="N35" i="2"/>
  <c r="V93" i="1"/>
  <c r="AS92" i="1" l="1"/>
  <c r="X94" i="1"/>
  <c r="O36" i="2" s="1"/>
  <c r="R35" i="2"/>
  <c r="S93" i="1"/>
  <c r="AQ93" i="1"/>
  <c r="Q35" i="2"/>
  <c r="Y93" i="1"/>
  <c r="W94" i="1"/>
  <c r="AA93" i="1"/>
  <c r="AR94" i="1" l="1"/>
  <c r="AO93" i="1"/>
  <c r="P36" i="2"/>
  <c r="AQ94" i="1"/>
  <c r="AB93" i="1"/>
  <c r="W35" i="2"/>
  <c r="Y94" i="1"/>
  <c r="U35" i="2"/>
  <c r="T94" i="1"/>
  <c r="N36" i="2" s="1"/>
  <c r="S35" i="2"/>
  <c r="AO94" i="1" l="1"/>
  <c r="AO95" i="1" s="1"/>
  <c r="AP93" i="1"/>
  <c r="AA94" i="1"/>
  <c r="U36" i="2"/>
  <c r="AP94" i="1" l="1"/>
  <c r="AS93" i="1"/>
  <c r="AB94" i="1"/>
  <c r="W36" i="2"/>
  <c r="AP95" i="1" l="1"/>
  <c r="AS94" i="1"/>
</calcChain>
</file>

<file path=xl/sharedStrings.xml><?xml version="1.0" encoding="utf-8"?>
<sst xmlns="http://schemas.openxmlformats.org/spreadsheetml/2006/main" count="315" uniqueCount="39">
  <si>
    <t>left turn</t>
  </si>
  <si>
    <t>right turn</t>
  </si>
  <si>
    <t>H</t>
  </si>
  <si>
    <t>W</t>
  </si>
  <si>
    <t>start</t>
  </si>
  <si>
    <t>stop</t>
  </si>
  <si>
    <t>&gt;&gt;</t>
  </si>
  <si>
    <t>sign</t>
  </si>
  <si>
    <t>sign=1</t>
  </si>
  <si>
    <t>b</t>
  </si>
  <si>
    <t>[</t>
  </si>
  <si>
    <t>]</t>
  </si>
  <si>
    <t>=</t>
  </si>
  <si>
    <t>H=</t>
  </si>
  <si>
    <t>W=</t>
  </si>
  <si>
    <t>N=</t>
  </si>
  <si>
    <t>mode</t>
  </si>
  <si>
    <t>block start</t>
  </si>
  <si>
    <t>loop</t>
  </si>
  <si>
    <t>block end</t>
  </si>
  <si>
    <t>mode id</t>
  </si>
  <si>
    <t>magic arrays</t>
  </si>
  <si>
    <t>mode index</t>
  </si>
  <si>
    <t>step_length</t>
  </si>
  <si>
    <t>next_big_length</t>
  </si>
  <si>
    <t>X</t>
  </si>
  <si>
    <t>check</t>
  </si>
  <si>
    <t>next_step</t>
  </si>
  <si>
    <t>change_mode</t>
  </si>
  <si>
    <t>mode_id</t>
  </si>
  <si>
    <t>special_mode_id</t>
  </si>
  <si>
    <t>dXtone</t>
  </si>
  <si>
    <t>x</t>
  </si>
  <si>
    <t>i</t>
  </si>
  <si>
    <t>Ybase</t>
  </si>
  <si>
    <t>next_step_Ybase_change</t>
  </si>
  <si>
    <t>Y</t>
  </si>
  <si>
    <t>dYtone</t>
  </si>
  <si>
    <t>dYCounter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</si>
</sst>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AFE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 style="mediumDashed">
        <color theme="9" tint="-0.499984740745262"/>
      </top>
      <bottom/>
      <diagonal/>
    </border>
    <border>
      <left/>
      <right style="thin">
        <color indexed="64"/>
      </right>
      <top style="mediumDashed">
        <color theme="9" tint="-0.499984740745262"/>
      </top>
      <bottom/>
      <diagonal/>
    </border>
    <border>
      <left/>
      <right/>
      <top/>
      <bottom style="mediumDashed">
        <color theme="9" tint="-0.499984740745262"/>
      </bottom>
      <diagonal/>
    </border>
    <border>
      <left/>
      <right style="thin">
        <color indexed="64"/>
      </right>
      <top/>
      <bottom style="mediumDashed">
        <color theme="9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/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/>
    <xf numFmtId="0" fontId="0" fillId="0" borderId="0" xfId="0" applyBorder="1"/>
    <xf numFmtId="0" fontId="0" fillId="6" borderId="0" xfId="0" applyFill="1"/>
    <xf numFmtId="0" fontId="0" fillId="6" borderId="4" xfId="0" applyFill="1" applyBorder="1"/>
    <xf numFmtId="0" fontId="0" fillId="7" borderId="0" xfId="0" applyFill="1"/>
    <xf numFmtId="0" fontId="0" fillId="7" borderId="4" xfId="0" applyFill="1" applyBorder="1"/>
    <xf numFmtId="0" fontId="0" fillId="7" borderId="0" xfId="0" applyFill="1" applyBorder="1"/>
    <xf numFmtId="0" fontId="0" fillId="6" borderId="0" xfId="0" applyFill="1" applyBorder="1"/>
    <xf numFmtId="0" fontId="0" fillId="0" borderId="5" xfId="0" applyBorder="1"/>
    <xf numFmtId="0" fontId="3" fillId="0" borderId="0" xfId="0" applyFont="1"/>
    <xf numFmtId="0" fontId="3" fillId="3" borderId="6" xfId="0" applyFont="1" applyFill="1" applyBorder="1"/>
    <xf numFmtId="0" fontId="0" fillId="8" borderId="4" xfId="0" applyFill="1" applyBorder="1"/>
    <xf numFmtId="0" fontId="0" fillId="8" borderId="0" xfId="0" applyFill="1"/>
    <xf numFmtId="0" fontId="0" fillId="8" borderId="0" xfId="0" applyFill="1" applyBorder="1"/>
    <xf numFmtId="0" fontId="0" fillId="0" borderId="0" xfId="0" applyFill="1"/>
    <xf numFmtId="0" fontId="0" fillId="8" borderId="8" xfId="0" applyFill="1" applyBorder="1"/>
    <xf numFmtId="0" fontId="0" fillId="8" borderId="7" xfId="0" applyFill="1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4" xfId="0" applyFill="1" applyBorder="1"/>
    <xf numFmtId="0" fontId="0" fillId="8" borderId="9" xfId="0" applyFill="1" applyBorder="1"/>
    <xf numFmtId="0" fontId="0" fillId="8" borderId="10" xfId="0" applyFill="1" applyBorder="1"/>
    <xf numFmtId="0" fontId="0" fillId="0" borderId="8" xfId="0" applyBorder="1"/>
    <xf numFmtId="0" fontId="0" fillId="0" borderId="7" xfId="0" applyBorder="1"/>
    <xf numFmtId="0" fontId="0" fillId="0" borderId="11" xfId="0" applyBorder="1"/>
    <xf numFmtId="0" fontId="3" fillId="0" borderId="0" xfId="0" applyFont="1" applyFill="1"/>
    <xf numFmtId="0" fontId="3" fillId="3" borderId="0" xfId="0" applyFont="1" applyFill="1" applyBorder="1"/>
    <xf numFmtId="0" fontId="0" fillId="4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4" fillId="0" borderId="0" xfId="0" applyFont="1" applyFill="1" applyBorder="1"/>
    <xf numFmtId="0" fontId="4" fillId="0" borderId="7" xfId="0" applyFont="1" applyFill="1" applyBorder="1"/>
    <xf numFmtId="0" fontId="4" fillId="0" borderId="9" xfId="0" applyFont="1" applyFill="1" applyBorder="1"/>
    <xf numFmtId="164" fontId="4" fillId="0" borderId="0" xfId="0" applyNumberFormat="1" applyFont="1" applyFill="1"/>
    <xf numFmtId="164" fontId="4" fillId="0" borderId="0" xfId="0" applyNumberFormat="1" applyFont="1" applyFill="1" applyBorder="1"/>
    <xf numFmtId="164" fontId="3" fillId="0" borderId="0" xfId="0" applyNumberFormat="1" applyFont="1" applyFill="1" applyBorder="1"/>
    <xf numFmtId="0" fontId="0" fillId="0" borderId="13" xfId="0" applyFill="1" applyBorder="1"/>
    <xf numFmtId="0" fontId="0" fillId="0" borderId="14" xfId="0" applyFill="1" applyBorder="1"/>
    <xf numFmtId="0" fontId="4" fillId="0" borderId="11" xfId="0" applyFont="1" applyFill="1" applyBorder="1"/>
    <xf numFmtId="0" fontId="4" fillId="0" borderId="12" xfId="0" applyFont="1" applyFill="1" applyBorder="1"/>
    <xf numFmtId="0" fontId="4" fillId="0" borderId="2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15" xfId="0" applyBorder="1"/>
    <xf numFmtId="0" fontId="3" fillId="0" borderId="15" xfId="0" applyFont="1" applyBorder="1"/>
    <xf numFmtId="0" fontId="3" fillId="3" borderId="16" xfId="0" applyFont="1" applyFill="1" applyBorder="1"/>
    <xf numFmtId="0" fontId="3" fillId="3" borderId="15" xfId="0" applyFont="1" applyFill="1" applyBorder="1"/>
    <xf numFmtId="164" fontId="3" fillId="0" borderId="15" xfId="0" applyNumberFormat="1" applyFont="1" applyFill="1" applyBorder="1"/>
    <xf numFmtId="0" fontId="3" fillId="0" borderId="15" xfId="0" applyFont="1" applyFill="1" applyBorder="1"/>
    <xf numFmtId="0" fontId="0" fillId="3" borderId="15" xfId="0" applyFill="1" applyBorder="1"/>
    <xf numFmtId="0" fontId="0" fillId="2" borderId="15" xfId="0" applyFill="1" applyBorder="1"/>
    <xf numFmtId="0" fontId="0" fillId="0" borderId="17" xfId="0" applyBorder="1"/>
    <xf numFmtId="164" fontId="4" fillId="0" borderId="15" xfId="0" applyNumberFormat="1" applyFont="1" applyFill="1" applyBorder="1"/>
    <xf numFmtId="0" fontId="0" fillId="10" borderId="15" xfId="0" applyFill="1" applyBorder="1"/>
    <xf numFmtId="0" fontId="0" fillId="0" borderId="15" xfId="0" applyFill="1" applyBorder="1"/>
    <xf numFmtId="0" fontId="0" fillId="8" borderId="15" xfId="0" applyFill="1" applyBorder="1"/>
    <xf numFmtId="0" fontId="0" fillId="8" borderId="17" xfId="0" applyFill="1" applyBorder="1"/>
  </cellXfs>
  <cellStyles count="1">
    <cellStyle name="Normal" xfId="0" builtinId="0"/>
  </cellStyles>
  <dxfs count="2"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319089</xdr:colOff>
      <xdr:row>45</xdr:row>
      <xdr:rowOff>83993</xdr:rowOff>
    </xdr:from>
    <xdr:to>
      <xdr:col>4</xdr:col>
      <xdr:colOff>328614</xdr:colOff>
      <xdr:row>51</xdr:row>
      <xdr:rowOff>83993</xdr:rowOff>
    </xdr:to>
    <xdr:cxnSp macro="">
      <xdr:nvCxnSpPr>
        <xdr:cNvPr id="6" name="Прямая со стрелкой 5"/>
        <xdr:cNvCxnSpPr>
          <a:stCxn id="23" idx="2"/>
          <a:endCxn id="8" idx="2"/>
        </xdr:cNvCxnSpPr>
      </xdr:nvCxnSpPr>
      <xdr:spPr>
        <a:xfrm flipV="1">
          <a:off x="2757489" y="8656493"/>
          <a:ext cx="9525" cy="11430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104777</xdr:colOff>
      <xdr:row>44</xdr:row>
      <xdr:rowOff>45893</xdr:rowOff>
    </xdr:from>
    <xdr:to>
      <xdr:col>4</xdr:col>
      <xdr:colOff>552451</xdr:colOff>
      <xdr:row>46</xdr:row>
      <xdr:rowOff>122093</xdr:rowOff>
    </xdr:to>
    <xdr:sp macro="" textlink="">
      <xdr:nvSpPr>
        <xdr:cNvPr id="8" name="Арка 7"/>
        <xdr:cNvSpPr/>
      </xdr:nvSpPr>
      <xdr:spPr>
        <a:xfrm>
          <a:off x="2543177" y="84278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4</xdr:col>
      <xdr:colOff>95252</xdr:colOff>
      <xdr:row>50</xdr:row>
      <xdr:rowOff>45893</xdr:rowOff>
    </xdr:from>
    <xdr:to>
      <xdr:col>4</xdr:col>
      <xdr:colOff>542926</xdr:colOff>
      <xdr:row>52</xdr:row>
      <xdr:rowOff>122093</xdr:rowOff>
    </xdr:to>
    <xdr:sp macro="" textlink="">
      <xdr:nvSpPr>
        <xdr:cNvPr id="23" name="Арка 22"/>
        <xdr:cNvSpPr/>
      </xdr:nvSpPr>
      <xdr:spPr>
        <a:xfrm>
          <a:off x="2533652" y="95708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0</a:t>
          </a:r>
        </a:p>
      </xdr:txBody>
    </xdr:sp>
    <xdr:clientData/>
  </xdr:twoCellAnchor>
  <xdr:twoCellAnchor>
    <xdr:from>
      <xdr:col>6</xdr:col>
      <xdr:colOff>104777</xdr:colOff>
      <xdr:row>50</xdr:row>
      <xdr:rowOff>93518</xdr:rowOff>
    </xdr:from>
    <xdr:to>
      <xdr:col>6</xdr:col>
      <xdr:colOff>552451</xdr:colOff>
      <xdr:row>52</xdr:row>
      <xdr:rowOff>169718</xdr:rowOff>
    </xdr:to>
    <xdr:sp macro="" textlink="">
      <xdr:nvSpPr>
        <xdr:cNvPr id="26" name="Арка 25"/>
        <xdr:cNvSpPr/>
      </xdr:nvSpPr>
      <xdr:spPr>
        <a:xfrm>
          <a:off x="3762377" y="96185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6</xdr:col>
      <xdr:colOff>123827</xdr:colOff>
      <xdr:row>44</xdr:row>
      <xdr:rowOff>55418</xdr:rowOff>
    </xdr:from>
    <xdr:to>
      <xdr:col>6</xdr:col>
      <xdr:colOff>571501</xdr:colOff>
      <xdr:row>46</xdr:row>
      <xdr:rowOff>131618</xdr:rowOff>
    </xdr:to>
    <xdr:sp macro="" textlink="">
      <xdr:nvSpPr>
        <xdr:cNvPr id="27" name="Арка 26"/>
        <xdr:cNvSpPr/>
      </xdr:nvSpPr>
      <xdr:spPr>
        <a:xfrm>
          <a:off x="3781427" y="84374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8</xdr:col>
      <xdr:colOff>76202</xdr:colOff>
      <xdr:row>50</xdr:row>
      <xdr:rowOff>74468</xdr:rowOff>
    </xdr:from>
    <xdr:to>
      <xdr:col>8</xdr:col>
      <xdr:colOff>523876</xdr:colOff>
      <xdr:row>52</xdr:row>
      <xdr:rowOff>150668</xdr:rowOff>
    </xdr:to>
    <xdr:sp macro="" textlink="">
      <xdr:nvSpPr>
        <xdr:cNvPr id="28" name="Арка 27"/>
        <xdr:cNvSpPr/>
      </xdr:nvSpPr>
      <xdr:spPr>
        <a:xfrm>
          <a:off x="4953002" y="95994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104777</xdr:colOff>
      <xdr:row>44</xdr:row>
      <xdr:rowOff>45893</xdr:rowOff>
    </xdr:from>
    <xdr:to>
      <xdr:col>8</xdr:col>
      <xdr:colOff>552451</xdr:colOff>
      <xdr:row>46</xdr:row>
      <xdr:rowOff>122093</xdr:rowOff>
    </xdr:to>
    <xdr:sp macro="" textlink="">
      <xdr:nvSpPr>
        <xdr:cNvPr id="29" name="Арка 28"/>
        <xdr:cNvSpPr/>
      </xdr:nvSpPr>
      <xdr:spPr>
        <a:xfrm>
          <a:off x="4981577" y="84278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4</xdr:col>
      <xdr:colOff>328614</xdr:colOff>
      <xdr:row>45</xdr:row>
      <xdr:rowOff>83993</xdr:rowOff>
    </xdr:from>
    <xdr:to>
      <xdr:col>6</xdr:col>
      <xdr:colOff>328614</xdr:colOff>
      <xdr:row>51</xdr:row>
      <xdr:rowOff>131618</xdr:rowOff>
    </xdr:to>
    <xdr:cxnSp macro="">
      <xdr:nvCxnSpPr>
        <xdr:cNvPr id="31" name="Прямая со стрелкой 30"/>
        <xdr:cNvCxnSpPr>
          <a:stCxn id="8" idx="2"/>
          <a:endCxn id="26" idx="2"/>
        </xdr:cNvCxnSpPr>
      </xdr:nvCxnSpPr>
      <xdr:spPr>
        <a:xfrm>
          <a:off x="2767014" y="8656493"/>
          <a:ext cx="1219200" cy="11906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328614</xdr:colOff>
      <xdr:row>45</xdr:row>
      <xdr:rowOff>93518</xdr:rowOff>
    </xdr:from>
    <xdr:to>
      <xdr:col>6</xdr:col>
      <xdr:colOff>347664</xdr:colOff>
      <xdr:row>51</xdr:row>
      <xdr:rowOff>131618</xdr:rowOff>
    </xdr:to>
    <xdr:cxnSp macro="">
      <xdr:nvCxnSpPr>
        <xdr:cNvPr id="32" name="Прямая со стрелкой 31"/>
        <xdr:cNvCxnSpPr>
          <a:stCxn id="26" idx="2"/>
          <a:endCxn id="27" idx="2"/>
        </xdr:cNvCxnSpPr>
      </xdr:nvCxnSpPr>
      <xdr:spPr>
        <a:xfrm flipV="1">
          <a:off x="3986214" y="8666018"/>
          <a:ext cx="19050" cy="1181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45</xdr:row>
      <xdr:rowOff>93518</xdr:rowOff>
    </xdr:from>
    <xdr:to>
      <xdr:col>8</xdr:col>
      <xdr:colOff>300039</xdr:colOff>
      <xdr:row>51</xdr:row>
      <xdr:rowOff>112568</xdr:rowOff>
    </xdr:to>
    <xdr:cxnSp macro="">
      <xdr:nvCxnSpPr>
        <xdr:cNvPr id="33" name="Прямая со стрелкой 32"/>
        <xdr:cNvCxnSpPr>
          <a:stCxn id="27" idx="2"/>
          <a:endCxn id="28" idx="2"/>
        </xdr:cNvCxnSpPr>
      </xdr:nvCxnSpPr>
      <xdr:spPr>
        <a:xfrm>
          <a:off x="4005264" y="8666018"/>
          <a:ext cx="1171575" cy="1162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300039</xdr:colOff>
      <xdr:row>45</xdr:row>
      <xdr:rowOff>83993</xdr:rowOff>
    </xdr:from>
    <xdr:to>
      <xdr:col>8</xdr:col>
      <xdr:colOff>328614</xdr:colOff>
      <xdr:row>51</xdr:row>
      <xdr:rowOff>112568</xdr:rowOff>
    </xdr:to>
    <xdr:cxnSp macro="">
      <xdr:nvCxnSpPr>
        <xdr:cNvPr id="34" name="Прямая со стрелкой 33"/>
        <xdr:cNvCxnSpPr>
          <a:stCxn id="28" idx="2"/>
          <a:endCxn id="29" idx="2"/>
        </xdr:cNvCxnSpPr>
      </xdr:nvCxnSpPr>
      <xdr:spPr>
        <a:xfrm flipV="1">
          <a:off x="5176839" y="8656493"/>
          <a:ext cx="28575" cy="1171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319089</xdr:colOff>
      <xdr:row>51</xdr:row>
      <xdr:rowOff>83993</xdr:rowOff>
    </xdr:from>
    <xdr:to>
      <xdr:col>6</xdr:col>
      <xdr:colOff>328614</xdr:colOff>
      <xdr:row>51</xdr:row>
      <xdr:rowOff>131618</xdr:rowOff>
    </xdr:to>
    <xdr:cxnSp macro="">
      <xdr:nvCxnSpPr>
        <xdr:cNvPr id="35" name="Прямая со стрелкой 34"/>
        <xdr:cNvCxnSpPr>
          <a:stCxn id="23" idx="2"/>
          <a:endCxn id="26" idx="2"/>
        </xdr:cNvCxnSpPr>
      </xdr:nvCxnSpPr>
      <xdr:spPr>
        <a:xfrm>
          <a:off x="2757489" y="9799493"/>
          <a:ext cx="1228725" cy="476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328614</xdr:colOff>
      <xdr:row>45</xdr:row>
      <xdr:rowOff>83993</xdr:rowOff>
    </xdr:from>
    <xdr:to>
      <xdr:col>6</xdr:col>
      <xdr:colOff>347664</xdr:colOff>
      <xdr:row>45</xdr:row>
      <xdr:rowOff>93518</xdr:rowOff>
    </xdr:to>
    <xdr:cxnSp macro="">
      <xdr:nvCxnSpPr>
        <xdr:cNvPr id="36" name="Прямая со стрелкой 35"/>
        <xdr:cNvCxnSpPr>
          <a:stCxn id="8" idx="2"/>
          <a:endCxn id="27" idx="2"/>
        </xdr:cNvCxnSpPr>
      </xdr:nvCxnSpPr>
      <xdr:spPr>
        <a:xfrm>
          <a:off x="2767014" y="8656493"/>
          <a:ext cx="1238250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328614</xdr:colOff>
      <xdr:row>51</xdr:row>
      <xdr:rowOff>112568</xdr:rowOff>
    </xdr:from>
    <xdr:to>
      <xdr:col>8</xdr:col>
      <xdr:colOff>300039</xdr:colOff>
      <xdr:row>51</xdr:row>
      <xdr:rowOff>131618</xdr:rowOff>
    </xdr:to>
    <xdr:cxnSp macro="">
      <xdr:nvCxnSpPr>
        <xdr:cNvPr id="53" name="Прямая со стрелкой 52"/>
        <xdr:cNvCxnSpPr>
          <a:stCxn id="26" idx="2"/>
          <a:endCxn id="28" idx="2"/>
        </xdr:cNvCxnSpPr>
      </xdr:nvCxnSpPr>
      <xdr:spPr>
        <a:xfrm flipV="1">
          <a:off x="3986214" y="9828068"/>
          <a:ext cx="1190625" cy="19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45</xdr:row>
      <xdr:rowOff>83993</xdr:rowOff>
    </xdr:from>
    <xdr:to>
      <xdr:col>8</xdr:col>
      <xdr:colOff>328614</xdr:colOff>
      <xdr:row>45</xdr:row>
      <xdr:rowOff>93518</xdr:rowOff>
    </xdr:to>
    <xdr:cxnSp macro="">
      <xdr:nvCxnSpPr>
        <xdr:cNvPr id="56" name="Прямая со стрелкой 55"/>
        <xdr:cNvCxnSpPr>
          <a:stCxn id="27" idx="2"/>
          <a:endCxn id="29" idx="2"/>
        </xdr:cNvCxnSpPr>
      </xdr:nvCxnSpPr>
      <xdr:spPr>
        <a:xfrm flipV="1">
          <a:off x="4005264" y="8656493"/>
          <a:ext cx="1200150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42864</xdr:colOff>
      <xdr:row>45</xdr:row>
      <xdr:rowOff>83993</xdr:rowOff>
    </xdr:from>
    <xdr:to>
      <xdr:col>10</xdr:col>
      <xdr:colOff>309564</xdr:colOff>
      <xdr:row>51</xdr:row>
      <xdr:rowOff>112568</xdr:rowOff>
    </xdr:to>
    <xdr:cxnSp macro="">
      <xdr:nvCxnSpPr>
        <xdr:cNvPr id="59" name="Прямая со стрелкой 58"/>
        <xdr:cNvCxnSpPr>
          <a:stCxn id="61" idx="2"/>
          <a:endCxn id="60" idx="2"/>
        </xdr:cNvCxnSpPr>
      </xdr:nvCxnSpPr>
      <xdr:spPr>
        <a:xfrm flipH="1" flipV="1">
          <a:off x="5529264" y="8656493"/>
          <a:ext cx="876300" cy="1171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428627</xdr:colOff>
      <xdr:row>44</xdr:row>
      <xdr:rowOff>45893</xdr:rowOff>
    </xdr:from>
    <xdr:to>
      <xdr:col>9</xdr:col>
      <xdr:colOff>266701</xdr:colOff>
      <xdr:row>46</xdr:row>
      <xdr:rowOff>122093</xdr:rowOff>
    </xdr:to>
    <xdr:sp macro="" textlink="">
      <xdr:nvSpPr>
        <xdr:cNvPr id="60" name="Арка 59"/>
        <xdr:cNvSpPr/>
      </xdr:nvSpPr>
      <xdr:spPr>
        <a:xfrm>
          <a:off x="5305427" y="84278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10</xdr:col>
      <xdr:colOff>85727</xdr:colOff>
      <xdr:row>50</xdr:row>
      <xdr:rowOff>74468</xdr:rowOff>
    </xdr:from>
    <xdr:to>
      <xdr:col>10</xdr:col>
      <xdr:colOff>533401</xdr:colOff>
      <xdr:row>52</xdr:row>
      <xdr:rowOff>150668</xdr:rowOff>
    </xdr:to>
    <xdr:sp macro="" textlink="">
      <xdr:nvSpPr>
        <xdr:cNvPr id="61" name="Арка 60"/>
        <xdr:cNvSpPr/>
      </xdr:nvSpPr>
      <xdr:spPr>
        <a:xfrm>
          <a:off x="6181727" y="95994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10</xdr:col>
      <xdr:colOff>76202</xdr:colOff>
      <xdr:row>43</xdr:row>
      <xdr:rowOff>7793</xdr:rowOff>
    </xdr:from>
    <xdr:to>
      <xdr:col>10</xdr:col>
      <xdr:colOff>523876</xdr:colOff>
      <xdr:row>45</xdr:row>
      <xdr:rowOff>83993</xdr:rowOff>
    </xdr:to>
    <xdr:sp macro="" textlink="">
      <xdr:nvSpPr>
        <xdr:cNvPr id="62" name="Арка 61"/>
        <xdr:cNvSpPr/>
      </xdr:nvSpPr>
      <xdr:spPr>
        <a:xfrm>
          <a:off x="6172202" y="81992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8</xdr:col>
      <xdr:colOff>447677</xdr:colOff>
      <xdr:row>42</xdr:row>
      <xdr:rowOff>122093</xdr:rowOff>
    </xdr:from>
    <xdr:to>
      <xdr:col>9</xdr:col>
      <xdr:colOff>285751</xdr:colOff>
      <xdr:row>45</xdr:row>
      <xdr:rowOff>7793</xdr:rowOff>
    </xdr:to>
    <xdr:sp macro="" textlink="">
      <xdr:nvSpPr>
        <xdr:cNvPr id="63" name="Арка 62"/>
        <xdr:cNvSpPr/>
      </xdr:nvSpPr>
      <xdr:spPr>
        <a:xfrm>
          <a:off x="5324477" y="8123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10</xdr:col>
      <xdr:colOff>66677</xdr:colOff>
      <xdr:row>37</xdr:row>
      <xdr:rowOff>64943</xdr:rowOff>
    </xdr:from>
    <xdr:to>
      <xdr:col>10</xdr:col>
      <xdr:colOff>514351</xdr:colOff>
      <xdr:row>39</xdr:row>
      <xdr:rowOff>141143</xdr:rowOff>
    </xdr:to>
    <xdr:sp macro="" textlink="">
      <xdr:nvSpPr>
        <xdr:cNvPr id="64" name="Арка 63"/>
        <xdr:cNvSpPr/>
      </xdr:nvSpPr>
      <xdr:spPr>
        <a:xfrm>
          <a:off x="6162677" y="711344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8</xdr:col>
      <xdr:colOff>123827</xdr:colOff>
      <xdr:row>42</xdr:row>
      <xdr:rowOff>122093</xdr:rowOff>
    </xdr:from>
    <xdr:to>
      <xdr:col>8</xdr:col>
      <xdr:colOff>571501</xdr:colOff>
      <xdr:row>45</xdr:row>
      <xdr:rowOff>7793</xdr:rowOff>
    </xdr:to>
    <xdr:sp macro="" textlink="">
      <xdr:nvSpPr>
        <xdr:cNvPr id="65" name="Арка 64"/>
        <xdr:cNvSpPr/>
      </xdr:nvSpPr>
      <xdr:spPr>
        <a:xfrm>
          <a:off x="5000627" y="8123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solidFill>
          <a:schemeClr val="accent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9</xdr:col>
      <xdr:colOff>42864</xdr:colOff>
      <xdr:row>44</xdr:row>
      <xdr:rowOff>45893</xdr:rowOff>
    </xdr:from>
    <xdr:to>
      <xdr:col>10</xdr:col>
      <xdr:colOff>300039</xdr:colOff>
      <xdr:row>45</xdr:row>
      <xdr:rowOff>83993</xdr:rowOff>
    </xdr:to>
    <xdr:cxnSp macro="">
      <xdr:nvCxnSpPr>
        <xdr:cNvPr id="66" name="Прямая со стрелкой 65"/>
        <xdr:cNvCxnSpPr>
          <a:stCxn id="60" idx="2"/>
          <a:endCxn id="62" idx="2"/>
        </xdr:cNvCxnSpPr>
      </xdr:nvCxnSpPr>
      <xdr:spPr>
        <a:xfrm flipV="1">
          <a:off x="5529264" y="8427893"/>
          <a:ext cx="866775" cy="2286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61914</xdr:colOff>
      <xdr:row>43</xdr:row>
      <xdr:rowOff>160193</xdr:rowOff>
    </xdr:from>
    <xdr:to>
      <xdr:col>10</xdr:col>
      <xdr:colOff>300039</xdr:colOff>
      <xdr:row>44</xdr:row>
      <xdr:rowOff>45893</xdr:rowOff>
    </xdr:to>
    <xdr:cxnSp macro="">
      <xdr:nvCxnSpPr>
        <xdr:cNvPr id="67" name="Прямая со стрелкой 66"/>
        <xdr:cNvCxnSpPr>
          <a:stCxn id="62" idx="2"/>
          <a:endCxn id="63" idx="2"/>
        </xdr:cNvCxnSpPr>
      </xdr:nvCxnSpPr>
      <xdr:spPr>
        <a:xfrm flipH="1" flipV="1">
          <a:off x="5548314" y="8351693"/>
          <a:ext cx="847725" cy="762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61914</xdr:colOff>
      <xdr:row>38</xdr:row>
      <xdr:rowOff>103043</xdr:rowOff>
    </xdr:from>
    <xdr:to>
      <xdr:col>10</xdr:col>
      <xdr:colOff>290514</xdr:colOff>
      <xdr:row>43</xdr:row>
      <xdr:rowOff>160193</xdr:rowOff>
    </xdr:to>
    <xdr:cxnSp macro="">
      <xdr:nvCxnSpPr>
        <xdr:cNvPr id="68" name="Прямая со стрелкой 67"/>
        <xdr:cNvCxnSpPr>
          <a:stCxn id="63" idx="2"/>
          <a:endCxn id="64" idx="2"/>
        </xdr:cNvCxnSpPr>
      </xdr:nvCxnSpPr>
      <xdr:spPr>
        <a:xfrm flipV="1">
          <a:off x="5548314" y="7342043"/>
          <a:ext cx="838200" cy="10096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347664</xdr:colOff>
      <xdr:row>38</xdr:row>
      <xdr:rowOff>103043</xdr:rowOff>
    </xdr:from>
    <xdr:to>
      <xdr:col>10</xdr:col>
      <xdr:colOff>290514</xdr:colOff>
      <xdr:row>43</xdr:row>
      <xdr:rowOff>160193</xdr:rowOff>
    </xdr:to>
    <xdr:cxnSp macro="">
      <xdr:nvCxnSpPr>
        <xdr:cNvPr id="69" name="Прямая со стрелкой 68"/>
        <xdr:cNvCxnSpPr>
          <a:stCxn id="64" idx="2"/>
          <a:endCxn id="65" idx="2"/>
        </xdr:cNvCxnSpPr>
      </xdr:nvCxnSpPr>
      <xdr:spPr>
        <a:xfrm flipH="1">
          <a:off x="5224464" y="7342043"/>
          <a:ext cx="1162050" cy="10096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300039</xdr:colOff>
      <xdr:row>44</xdr:row>
      <xdr:rowOff>45893</xdr:rowOff>
    </xdr:from>
    <xdr:to>
      <xdr:col>10</xdr:col>
      <xdr:colOff>309564</xdr:colOff>
      <xdr:row>51</xdr:row>
      <xdr:rowOff>112568</xdr:rowOff>
    </xdr:to>
    <xdr:cxnSp macro="">
      <xdr:nvCxnSpPr>
        <xdr:cNvPr id="70" name="Прямая со стрелкой 69"/>
        <xdr:cNvCxnSpPr>
          <a:stCxn id="61" idx="2"/>
          <a:endCxn id="62" idx="2"/>
        </xdr:cNvCxnSpPr>
      </xdr:nvCxnSpPr>
      <xdr:spPr>
        <a:xfrm flipH="1" flipV="1">
          <a:off x="6396039" y="8427893"/>
          <a:ext cx="9525" cy="14001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42864</xdr:colOff>
      <xdr:row>43</xdr:row>
      <xdr:rowOff>160193</xdr:rowOff>
    </xdr:from>
    <xdr:to>
      <xdr:col>9</xdr:col>
      <xdr:colOff>61914</xdr:colOff>
      <xdr:row>45</xdr:row>
      <xdr:rowOff>83993</xdr:rowOff>
    </xdr:to>
    <xdr:cxnSp macro="">
      <xdr:nvCxnSpPr>
        <xdr:cNvPr id="71" name="Прямая со стрелкой 70"/>
        <xdr:cNvCxnSpPr>
          <a:stCxn id="60" idx="2"/>
          <a:endCxn id="63" idx="2"/>
        </xdr:cNvCxnSpPr>
      </xdr:nvCxnSpPr>
      <xdr:spPr>
        <a:xfrm flipV="1">
          <a:off x="5529264" y="8351693"/>
          <a:ext cx="19050" cy="3048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290514</xdr:colOff>
      <xdr:row>38</xdr:row>
      <xdr:rowOff>103043</xdr:rowOff>
    </xdr:from>
    <xdr:to>
      <xdr:col>10</xdr:col>
      <xdr:colOff>300039</xdr:colOff>
      <xdr:row>44</xdr:row>
      <xdr:rowOff>45893</xdr:rowOff>
    </xdr:to>
    <xdr:cxnSp macro="">
      <xdr:nvCxnSpPr>
        <xdr:cNvPr id="72" name="Прямая со стрелкой 71"/>
        <xdr:cNvCxnSpPr>
          <a:stCxn id="62" idx="2"/>
          <a:endCxn id="64" idx="2"/>
        </xdr:cNvCxnSpPr>
      </xdr:nvCxnSpPr>
      <xdr:spPr>
        <a:xfrm flipH="1" flipV="1">
          <a:off x="6386514" y="7342043"/>
          <a:ext cx="9525" cy="10858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347664</xdr:colOff>
      <xdr:row>43</xdr:row>
      <xdr:rowOff>160193</xdr:rowOff>
    </xdr:from>
    <xdr:to>
      <xdr:col>9</xdr:col>
      <xdr:colOff>61914</xdr:colOff>
      <xdr:row>43</xdr:row>
      <xdr:rowOff>160193</xdr:rowOff>
    </xdr:to>
    <xdr:cxnSp macro="">
      <xdr:nvCxnSpPr>
        <xdr:cNvPr id="73" name="Прямая со стрелкой 72"/>
        <xdr:cNvCxnSpPr>
          <a:stCxn id="63" idx="2"/>
          <a:endCxn id="65" idx="2"/>
        </xdr:cNvCxnSpPr>
      </xdr:nvCxnSpPr>
      <xdr:spPr>
        <a:xfrm flipH="1">
          <a:off x="5224464" y="8351693"/>
          <a:ext cx="323850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38</xdr:row>
      <xdr:rowOff>26843</xdr:rowOff>
    </xdr:from>
    <xdr:to>
      <xdr:col>8</xdr:col>
      <xdr:colOff>423864</xdr:colOff>
      <xdr:row>43</xdr:row>
      <xdr:rowOff>160193</xdr:rowOff>
    </xdr:to>
    <xdr:cxnSp macro="">
      <xdr:nvCxnSpPr>
        <xdr:cNvPr id="74" name="Прямая со стрелкой 73"/>
        <xdr:cNvCxnSpPr>
          <a:stCxn id="76" idx="2"/>
          <a:endCxn id="75" idx="2"/>
        </xdr:cNvCxnSpPr>
      </xdr:nvCxnSpPr>
      <xdr:spPr>
        <a:xfrm flipH="1">
          <a:off x="4005264" y="7265843"/>
          <a:ext cx="1295400" cy="10858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123827</xdr:colOff>
      <xdr:row>42</xdr:row>
      <xdr:rowOff>122093</xdr:rowOff>
    </xdr:from>
    <xdr:to>
      <xdr:col>6</xdr:col>
      <xdr:colOff>571501</xdr:colOff>
      <xdr:row>45</xdr:row>
      <xdr:rowOff>7793</xdr:rowOff>
    </xdr:to>
    <xdr:sp macro="" textlink="">
      <xdr:nvSpPr>
        <xdr:cNvPr id="75" name="Арка 74"/>
        <xdr:cNvSpPr/>
      </xdr:nvSpPr>
      <xdr:spPr>
        <a:xfrm>
          <a:off x="3781427" y="8123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solidFill>
          <a:schemeClr val="accent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8</xdr:col>
      <xdr:colOff>200027</xdr:colOff>
      <xdr:row>36</xdr:row>
      <xdr:rowOff>179243</xdr:rowOff>
    </xdr:from>
    <xdr:to>
      <xdr:col>9</xdr:col>
      <xdr:colOff>38101</xdr:colOff>
      <xdr:row>39</xdr:row>
      <xdr:rowOff>64943</xdr:rowOff>
    </xdr:to>
    <xdr:sp macro="" textlink="">
      <xdr:nvSpPr>
        <xdr:cNvPr id="76" name="Арка 75"/>
        <xdr:cNvSpPr/>
      </xdr:nvSpPr>
      <xdr:spPr>
        <a:xfrm>
          <a:off x="5076827" y="703724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solidFill>
          <a:schemeClr val="accent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12</a:t>
          </a:r>
        </a:p>
      </xdr:txBody>
    </xdr:sp>
    <xdr:clientData/>
  </xdr:twoCellAnchor>
  <xdr:twoCellAnchor>
    <xdr:from>
      <xdr:col>6</xdr:col>
      <xdr:colOff>209552</xdr:colOff>
      <xdr:row>37</xdr:row>
      <xdr:rowOff>7793</xdr:rowOff>
    </xdr:from>
    <xdr:to>
      <xdr:col>7</xdr:col>
      <xdr:colOff>47626</xdr:colOff>
      <xdr:row>39</xdr:row>
      <xdr:rowOff>83993</xdr:rowOff>
    </xdr:to>
    <xdr:sp macro="" textlink="">
      <xdr:nvSpPr>
        <xdr:cNvPr id="77" name="Арка 76"/>
        <xdr:cNvSpPr/>
      </xdr:nvSpPr>
      <xdr:spPr>
        <a:xfrm>
          <a:off x="3867152" y="70562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solidFill>
          <a:schemeClr val="accent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14</a:t>
          </a:r>
        </a:p>
      </xdr:txBody>
    </xdr:sp>
    <xdr:clientData/>
  </xdr:twoCellAnchor>
  <xdr:twoCellAnchor>
    <xdr:from>
      <xdr:col>4</xdr:col>
      <xdr:colOff>114302</xdr:colOff>
      <xdr:row>42</xdr:row>
      <xdr:rowOff>122093</xdr:rowOff>
    </xdr:from>
    <xdr:to>
      <xdr:col>4</xdr:col>
      <xdr:colOff>561976</xdr:colOff>
      <xdr:row>45</xdr:row>
      <xdr:rowOff>7793</xdr:rowOff>
    </xdr:to>
    <xdr:sp macro="" textlink="">
      <xdr:nvSpPr>
        <xdr:cNvPr id="78" name="Арка 77"/>
        <xdr:cNvSpPr/>
      </xdr:nvSpPr>
      <xdr:spPr>
        <a:xfrm>
          <a:off x="2552702" y="8123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15</a:t>
          </a:r>
        </a:p>
      </xdr:txBody>
    </xdr:sp>
    <xdr:clientData/>
  </xdr:twoCellAnchor>
  <xdr:twoCellAnchor>
    <xdr:from>
      <xdr:col>5</xdr:col>
      <xdr:colOff>552452</xdr:colOff>
      <xdr:row>37</xdr:row>
      <xdr:rowOff>45893</xdr:rowOff>
    </xdr:from>
    <xdr:to>
      <xdr:col>6</xdr:col>
      <xdr:colOff>390526</xdr:colOff>
      <xdr:row>39</xdr:row>
      <xdr:rowOff>122093</xdr:rowOff>
    </xdr:to>
    <xdr:sp macro="" textlink="">
      <xdr:nvSpPr>
        <xdr:cNvPr id="79" name="Арка 78"/>
        <xdr:cNvSpPr/>
      </xdr:nvSpPr>
      <xdr:spPr>
        <a:xfrm>
          <a:off x="3600452" y="70943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16</a:t>
          </a:r>
        </a:p>
      </xdr:txBody>
    </xdr:sp>
    <xdr:clientData/>
  </xdr:twoCellAnchor>
  <xdr:twoCellAnchor>
    <xdr:from>
      <xdr:col>4</xdr:col>
      <xdr:colOff>114302</xdr:colOff>
      <xdr:row>36</xdr:row>
      <xdr:rowOff>122093</xdr:rowOff>
    </xdr:from>
    <xdr:to>
      <xdr:col>4</xdr:col>
      <xdr:colOff>561976</xdr:colOff>
      <xdr:row>39</xdr:row>
      <xdr:rowOff>7793</xdr:rowOff>
    </xdr:to>
    <xdr:sp macro="" textlink="">
      <xdr:nvSpPr>
        <xdr:cNvPr id="80" name="Арка 79"/>
        <xdr:cNvSpPr/>
      </xdr:nvSpPr>
      <xdr:spPr>
        <a:xfrm>
          <a:off x="2552702" y="6980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6</xdr:col>
      <xdr:colOff>347664</xdr:colOff>
      <xdr:row>38</xdr:row>
      <xdr:rowOff>45893</xdr:rowOff>
    </xdr:from>
    <xdr:to>
      <xdr:col>6</xdr:col>
      <xdr:colOff>433389</xdr:colOff>
      <xdr:row>43</xdr:row>
      <xdr:rowOff>160193</xdr:rowOff>
    </xdr:to>
    <xdr:cxnSp macro="">
      <xdr:nvCxnSpPr>
        <xdr:cNvPr id="81" name="Прямая со стрелкой 80"/>
        <xdr:cNvCxnSpPr>
          <a:stCxn id="75" idx="2"/>
          <a:endCxn id="77" idx="2"/>
        </xdr:cNvCxnSpPr>
      </xdr:nvCxnSpPr>
      <xdr:spPr>
        <a:xfrm flipV="1">
          <a:off x="4005264" y="7284893"/>
          <a:ext cx="85725" cy="10668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38</xdr:row>
      <xdr:rowOff>45893</xdr:rowOff>
    </xdr:from>
    <xdr:to>
      <xdr:col>6</xdr:col>
      <xdr:colOff>433389</xdr:colOff>
      <xdr:row>43</xdr:row>
      <xdr:rowOff>160193</xdr:rowOff>
    </xdr:to>
    <xdr:cxnSp macro="">
      <xdr:nvCxnSpPr>
        <xdr:cNvPr id="82" name="Прямая со стрелкой 81"/>
        <xdr:cNvCxnSpPr>
          <a:stCxn id="77" idx="2"/>
          <a:endCxn id="78" idx="2"/>
        </xdr:cNvCxnSpPr>
      </xdr:nvCxnSpPr>
      <xdr:spPr>
        <a:xfrm flipH="1">
          <a:off x="2776539" y="7284893"/>
          <a:ext cx="1314450" cy="10668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38</xdr:row>
      <xdr:rowOff>83993</xdr:rowOff>
    </xdr:from>
    <xdr:to>
      <xdr:col>6</xdr:col>
      <xdr:colOff>166689</xdr:colOff>
      <xdr:row>43</xdr:row>
      <xdr:rowOff>160193</xdr:rowOff>
    </xdr:to>
    <xdr:cxnSp macro="">
      <xdr:nvCxnSpPr>
        <xdr:cNvPr id="83" name="Прямая со стрелкой 82"/>
        <xdr:cNvCxnSpPr>
          <a:stCxn id="78" idx="2"/>
          <a:endCxn id="79" idx="2"/>
        </xdr:cNvCxnSpPr>
      </xdr:nvCxnSpPr>
      <xdr:spPr>
        <a:xfrm flipV="1">
          <a:off x="2776539" y="7322993"/>
          <a:ext cx="1047750" cy="10287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37</xdr:row>
      <xdr:rowOff>160193</xdr:rowOff>
    </xdr:from>
    <xdr:to>
      <xdr:col>6</xdr:col>
      <xdr:colOff>166689</xdr:colOff>
      <xdr:row>38</xdr:row>
      <xdr:rowOff>83993</xdr:rowOff>
    </xdr:to>
    <xdr:cxnSp macro="">
      <xdr:nvCxnSpPr>
        <xdr:cNvPr id="84" name="Прямая со стрелкой 83"/>
        <xdr:cNvCxnSpPr>
          <a:stCxn id="79" idx="2"/>
          <a:endCxn id="80" idx="2"/>
        </xdr:cNvCxnSpPr>
      </xdr:nvCxnSpPr>
      <xdr:spPr>
        <a:xfrm flipH="1" flipV="1">
          <a:off x="2776539" y="7208693"/>
          <a:ext cx="1047750" cy="1143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38</xdr:row>
      <xdr:rowOff>26843</xdr:rowOff>
    </xdr:from>
    <xdr:to>
      <xdr:col>8</xdr:col>
      <xdr:colOff>423864</xdr:colOff>
      <xdr:row>38</xdr:row>
      <xdr:rowOff>45893</xdr:rowOff>
    </xdr:to>
    <xdr:cxnSp macro="">
      <xdr:nvCxnSpPr>
        <xdr:cNvPr id="85" name="Прямая со стрелкой 84"/>
        <xdr:cNvCxnSpPr>
          <a:stCxn id="76" idx="2"/>
          <a:endCxn id="77" idx="2"/>
        </xdr:cNvCxnSpPr>
      </xdr:nvCxnSpPr>
      <xdr:spPr>
        <a:xfrm flipH="1">
          <a:off x="4090989" y="7265843"/>
          <a:ext cx="1209675" cy="19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43</xdr:row>
      <xdr:rowOff>160193</xdr:rowOff>
    </xdr:from>
    <xdr:to>
      <xdr:col>6</xdr:col>
      <xdr:colOff>347664</xdr:colOff>
      <xdr:row>43</xdr:row>
      <xdr:rowOff>160193</xdr:rowOff>
    </xdr:to>
    <xdr:cxnSp macro="">
      <xdr:nvCxnSpPr>
        <xdr:cNvPr id="86" name="Прямая со стрелкой 85"/>
        <xdr:cNvCxnSpPr>
          <a:stCxn id="75" idx="2"/>
          <a:endCxn id="78" idx="2"/>
        </xdr:cNvCxnSpPr>
      </xdr:nvCxnSpPr>
      <xdr:spPr>
        <a:xfrm flipH="1">
          <a:off x="2776539" y="8351693"/>
          <a:ext cx="1228725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166689</xdr:colOff>
      <xdr:row>38</xdr:row>
      <xdr:rowOff>45893</xdr:rowOff>
    </xdr:from>
    <xdr:to>
      <xdr:col>6</xdr:col>
      <xdr:colOff>433389</xdr:colOff>
      <xdr:row>38</xdr:row>
      <xdr:rowOff>83993</xdr:rowOff>
    </xdr:to>
    <xdr:cxnSp macro="">
      <xdr:nvCxnSpPr>
        <xdr:cNvPr id="87" name="Прямая со стрелкой 86"/>
        <xdr:cNvCxnSpPr>
          <a:stCxn id="77" idx="2"/>
          <a:endCxn id="79" idx="2"/>
        </xdr:cNvCxnSpPr>
      </xdr:nvCxnSpPr>
      <xdr:spPr>
        <a:xfrm flipH="1">
          <a:off x="3824289" y="7284893"/>
          <a:ext cx="266700" cy="38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37</xdr:row>
      <xdr:rowOff>160193</xdr:rowOff>
    </xdr:from>
    <xdr:to>
      <xdr:col>4</xdr:col>
      <xdr:colOff>338139</xdr:colOff>
      <xdr:row>43</xdr:row>
      <xdr:rowOff>160193</xdr:rowOff>
    </xdr:to>
    <xdr:cxnSp macro="">
      <xdr:nvCxnSpPr>
        <xdr:cNvPr id="88" name="Прямая со стрелкой 87"/>
        <xdr:cNvCxnSpPr>
          <a:stCxn id="78" idx="2"/>
          <a:endCxn id="80" idx="2"/>
        </xdr:cNvCxnSpPr>
      </xdr:nvCxnSpPr>
      <xdr:spPr>
        <a:xfrm flipV="1">
          <a:off x="2776539" y="7208693"/>
          <a:ext cx="0" cy="11430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328614</xdr:colOff>
      <xdr:row>45</xdr:row>
      <xdr:rowOff>83993</xdr:rowOff>
    </xdr:from>
    <xdr:to>
      <xdr:col>9</xdr:col>
      <xdr:colOff>42864</xdr:colOff>
      <xdr:row>45</xdr:row>
      <xdr:rowOff>83993</xdr:rowOff>
    </xdr:to>
    <xdr:cxnSp macro="">
      <xdr:nvCxnSpPr>
        <xdr:cNvPr id="89" name="Прямая со стрелкой 88"/>
        <xdr:cNvCxnSpPr>
          <a:stCxn id="29" idx="2"/>
          <a:endCxn id="60" idx="2"/>
        </xdr:cNvCxnSpPr>
      </xdr:nvCxnSpPr>
      <xdr:spPr>
        <a:xfrm>
          <a:off x="5205414" y="8656493"/>
          <a:ext cx="323850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328614</xdr:colOff>
      <xdr:row>45</xdr:row>
      <xdr:rowOff>83993</xdr:rowOff>
    </xdr:from>
    <xdr:to>
      <xdr:col>10</xdr:col>
      <xdr:colOff>309564</xdr:colOff>
      <xdr:row>51</xdr:row>
      <xdr:rowOff>112568</xdr:rowOff>
    </xdr:to>
    <xdr:cxnSp macro="">
      <xdr:nvCxnSpPr>
        <xdr:cNvPr id="90" name="Прямая со стрелкой 89"/>
        <xdr:cNvCxnSpPr>
          <a:stCxn id="29" idx="2"/>
          <a:endCxn id="61" idx="2"/>
        </xdr:cNvCxnSpPr>
      </xdr:nvCxnSpPr>
      <xdr:spPr>
        <a:xfrm>
          <a:off x="5205414" y="8656493"/>
          <a:ext cx="1200150" cy="1171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300039</xdr:colOff>
      <xdr:row>51</xdr:row>
      <xdr:rowOff>112568</xdr:rowOff>
    </xdr:from>
    <xdr:to>
      <xdr:col>10</xdr:col>
      <xdr:colOff>309564</xdr:colOff>
      <xdr:row>51</xdr:row>
      <xdr:rowOff>112568</xdr:rowOff>
    </xdr:to>
    <xdr:cxnSp macro="">
      <xdr:nvCxnSpPr>
        <xdr:cNvPr id="91" name="Прямая со стрелкой 90"/>
        <xdr:cNvCxnSpPr>
          <a:stCxn id="28" idx="2"/>
          <a:endCxn id="61" idx="2"/>
        </xdr:cNvCxnSpPr>
      </xdr:nvCxnSpPr>
      <xdr:spPr>
        <a:xfrm>
          <a:off x="5176839" y="9828068"/>
          <a:ext cx="1228725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43</xdr:row>
      <xdr:rowOff>160193</xdr:rowOff>
    </xdr:from>
    <xdr:to>
      <xdr:col>8</xdr:col>
      <xdr:colOff>347664</xdr:colOff>
      <xdr:row>43</xdr:row>
      <xdr:rowOff>160193</xdr:rowOff>
    </xdr:to>
    <xdr:cxnSp macro="">
      <xdr:nvCxnSpPr>
        <xdr:cNvPr id="98" name="Прямая со стрелкой 97"/>
        <xdr:cNvCxnSpPr>
          <a:stCxn id="65" idx="2"/>
          <a:endCxn id="75" idx="2"/>
        </xdr:cNvCxnSpPr>
      </xdr:nvCxnSpPr>
      <xdr:spPr>
        <a:xfrm flipH="1">
          <a:off x="4005264" y="8351693"/>
          <a:ext cx="1219200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347664</xdr:colOff>
      <xdr:row>38</xdr:row>
      <xdr:rowOff>26843</xdr:rowOff>
    </xdr:from>
    <xdr:to>
      <xdr:col>8</xdr:col>
      <xdr:colOff>423864</xdr:colOff>
      <xdr:row>43</xdr:row>
      <xdr:rowOff>160193</xdr:rowOff>
    </xdr:to>
    <xdr:cxnSp macro="">
      <xdr:nvCxnSpPr>
        <xdr:cNvPr id="99" name="Прямая со стрелкой 98"/>
        <xdr:cNvCxnSpPr>
          <a:stCxn id="65" idx="2"/>
          <a:endCxn id="76" idx="2"/>
        </xdr:cNvCxnSpPr>
      </xdr:nvCxnSpPr>
      <xdr:spPr>
        <a:xfrm flipV="1">
          <a:off x="5224464" y="7265843"/>
          <a:ext cx="76200" cy="10858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423864</xdr:colOff>
      <xdr:row>38</xdr:row>
      <xdr:rowOff>26843</xdr:rowOff>
    </xdr:from>
    <xdr:to>
      <xdr:col>10</xdr:col>
      <xdr:colOff>290514</xdr:colOff>
      <xdr:row>38</xdr:row>
      <xdr:rowOff>103043</xdr:rowOff>
    </xdr:to>
    <xdr:cxnSp macro="">
      <xdr:nvCxnSpPr>
        <xdr:cNvPr id="100" name="Прямая со стрелкой 99"/>
        <xdr:cNvCxnSpPr>
          <a:stCxn id="64" idx="2"/>
          <a:endCxn id="76" idx="2"/>
        </xdr:cNvCxnSpPr>
      </xdr:nvCxnSpPr>
      <xdr:spPr>
        <a:xfrm flipH="1" flipV="1">
          <a:off x="5300664" y="7265843"/>
          <a:ext cx="1085850" cy="762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523877</xdr:colOff>
      <xdr:row>35</xdr:row>
      <xdr:rowOff>93518</xdr:rowOff>
    </xdr:from>
    <xdr:to>
      <xdr:col>6</xdr:col>
      <xdr:colOff>361951</xdr:colOff>
      <xdr:row>37</xdr:row>
      <xdr:rowOff>169718</xdr:rowOff>
    </xdr:to>
    <xdr:sp macro="" textlink="">
      <xdr:nvSpPr>
        <xdr:cNvPr id="174" name="Арка 173"/>
        <xdr:cNvSpPr/>
      </xdr:nvSpPr>
      <xdr:spPr>
        <a:xfrm>
          <a:off x="3571877" y="67610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18</a:t>
          </a:r>
        </a:p>
      </xdr:txBody>
    </xdr:sp>
    <xdr:clientData/>
  </xdr:twoCellAnchor>
  <xdr:twoCellAnchor>
    <xdr:from>
      <xdr:col>4</xdr:col>
      <xdr:colOff>114302</xdr:colOff>
      <xdr:row>29</xdr:row>
      <xdr:rowOff>74468</xdr:rowOff>
    </xdr:from>
    <xdr:to>
      <xdr:col>4</xdr:col>
      <xdr:colOff>561976</xdr:colOff>
      <xdr:row>31</xdr:row>
      <xdr:rowOff>150668</xdr:rowOff>
    </xdr:to>
    <xdr:sp macro="" textlink="">
      <xdr:nvSpPr>
        <xdr:cNvPr id="175" name="Арка 174"/>
        <xdr:cNvSpPr/>
      </xdr:nvSpPr>
      <xdr:spPr>
        <a:xfrm>
          <a:off x="2552702" y="55989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19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209552</xdr:colOff>
      <xdr:row>35</xdr:row>
      <xdr:rowOff>64943</xdr:rowOff>
    </xdr:from>
    <xdr:to>
      <xdr:col>7</xdr:col>
      <xdr:colOff>47626</xdr:colOff>
      <xdr:row>37</xdr:row>
      <xdr:rowOff>141143</xdr:rowOff>
    </xdr:to>
    <xdr:sp macro="" textlink="">
      <xdr:nvSpPr>
        <xdr:cNvPr id="176" name="Арка 175"/>
        <xdr:cNvSpPr/>
      </xdr:nvSpPr>
      <xdr:spPr>
        <a:xfrm>
          <a:off x="3867152" y="673244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20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209552</xdr:colOff>
      <xdr:row>30</xdr:row>
      <xdr:rowOff>26843</xdr:rowOff>
    </xdr:from>
    <xdr:to>
      <xdr:col>7</xdr:col>
      <xdr:colOff>47626</xdr:colOff>
      <xdr:row>32</xdr:row>
      <xdr:rowOff>103043</xdr:rowOff>
    </xdr:to>
    <xdr:sp macro="" textlink="">
      <xdr:nvSpPr>
        <xdr:cNvPr id="177" name="Арка 176"/>
        <xdr:cNvSpPr/>
      </xdr:nvSpPr>
      <xdr:spPr>
        <a:xfrm>
          <a:off x="3867152" y="574184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21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338139</xdr:colOff>
      <xdr:row>36</xdr:row>
      <xdr:rowOff>131618</xdr:rowOff>
    </xdr:from>
    <xdr:to>
      <xdr:col>6</xdr:col>
      <xdr:colOff>138114</xdr:colOff>
      <xdr:row>37</xdr:row>
      <xdr:rowOff>160193</xdr:rowOff>
    </xdr:to>
    <xdr:cxnSp macro="">
      <xdr:nvCxnSpPr>
        <xdr:cNvPr id="178" name="Прямая со стрелкой 177"/>
        <xdr:cNvCxnSpPr>
          <a:stCxn id="80" idx="2"/>
          <a:endCxn id="174" idx="2"/>
        </xdr:cNvCxnSpPr>
      </xdr:nvCxnSpPr>
      <xdr:spPr>
        <a:xfrm flipV="1">
          <a:off x="2776539" y="6989618"/>
          <a:ext cx="1019175" cy="2190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366714</xdr:colOff>
      <xdr:row>29</xdr:row>
      <xdr:rowOff>17318</xdr:rowOff>
    </xdr:from>
    <xdr:to>
      <xdr:col>6</xdr:col>
      <xdr:colOff>433389</xdr:colOff>
      <xdr:row>29</xdr:row>
      <xdr:rowOff>160193</xdr:rowOff>
    </xdr:to>
    <xdr:cxnSp macro="">
      <xdr:nvCxnSpPr>
        <xdr:cNvPr id="181" name="Прямая со стрелкой 180"/>
        <xdr:cNvCxnSpPr>
          <a:stCxn id="231" idx="2"/>
          <a:endCxn id="232" idx="2"/>
        </xdr:cNvCxnSpPr>
      </xdr:nvCxnSpPr>
      <xdr:spPr>
        <a:xfrm flipH="1" flipV="1">
          <a:off x="2805114" y="5541818"/>
          <a:ext cx="1285875" cy="1428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31</xdr:row>
      <xdr:rowOff>64943</xdr:rowOff>
    </xdr:from>
    <xdr:to>
      <xdr:col>8</xdr:col>
      <xdr:colOff>423864</xdr:colOff>
      <xdr:row>36</xdr:row>
      <xdr:rowOff>131618</xdr:rowOff>
    </xdr:to>
    <xdr:cxnSp macro="">
      <xdr:nvCxnSpPr>
        <xdr:cNvPr id="184" name="Прямая со стрелкой 183"/>
        <xdr:cNvCxnSpPr>
          <a:stCxn id="177" idx="2"/>
          <a:endCxn id="191" idx="2"/>
        </xdr:cNvCxnSpPr>
      </xdr:nvCxnSpPr>
      <xdr:spPr>
        <a:xfrm>
          <a:off x="4090989" y="5970443"/>
          <a:ext cx="1209675" cy="10191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36</xdr:row>
      <xdr:rowOff>103043</xdr:rowOff>
    </xdr:from>
    <xdr:to>
      <xdr:col>8</xdr:col>
      <xdr:colOff>423864</xdr:colOff>
      <xdr:row>36</xdr:row>
      <xdr:rowOff>131618</xdr:rowOff>
    </xdr:to>
    <xdr:cxnSp macro="">
      <xdr:nvCxnSpPr>
        <xdr:cNvPr id="185" name="Прямая со стрелкой 184"/>
        <xdr:cNvCxnSpPr>
          <a:stCxn id="176" idx="2"/>
          <a:endCxn id="191" idx="2"/>
        </xdr:cNvCxnSpPr>
      </xdr:nvCxnSpPr>
      <xdr:spPr>
        <a:xfrm>
          <a:off x="4090989" y="6961043"/>
          <a:ext cx="1209675" cy="28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423864</xdr:colOff>
      <xdr:row>31</xdr:row>
      <xdr:rowOff>36368</xdr:rowOff>
    </xdr:from>
    <xdr:to>
      <xdr:col>8</xdr:col>
      <xdr:colOff>442914</xdr:colOff>
      <xdr:row>36</xdr:row>
      <xdr:rowOff>131618</xdr:rowOff>
    </xdr:to>
    <xdr:cxnSp macro="">
      <xdr:nvCxnSpPr>
        <xdr:cNvPr id="189" name="Прямая со стрелкой 188"/>
        <xdr:cNvCxnSpPr>
          <a:stCxn id="191" idx="2"/>
          <a:endCxn id="190" idx="2"/>
        </xdr:cNvCxnSpPr>
      </xdr:nvCxnSpPr>
      <xdr:spPr>
        <a:xfrm flipV="1">
          <a:off x="5300664" y="5941868"/>
          <a:ext cx="19050" cy="10477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219077</xdr:colOff>
      <xdr:row>29</xdr:row>
      <xdr:rowOff>188768</xdr:rowOff>
    </xdr:from>
    <xdr:to>
      <xdr:col>9</xdr:col>
      <xdr:colOff>57151</xdr:colOff>
      <xdr:row>32</xdr:row>
      <xdr:rowOff>74468</xdr:rowOff>
    </xdr:to>
    <xdr:sp macro="" textlink="">
      <xdr:nvSpPr>
        <xdr:cNvPr id="190" name="Арка 189"/>
        <xdr:cNvSpPr/>
      </xdr:nvSpPr>
      <xdr:spPr>
        <a:xfrm>
          <a:off x="5095877" y="57132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23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200027</xdr:colOff>
      <xdr:row>35</xdr:row>
      <xdr:rowOff>93518</xdr:rowOff>
    </xdr:from>
    <xdr:to>
      <xdr:col>9</xdr:col>
      <xdr:colOff>38101</xdr:colOff>
      <xdr:row>37</xdr:row>
      <xdr:rowOff>169718</xdr:rowOff>
    </xdr:to>
    <xdr:sp macro="" textlink="">
      <xdr:nvSpPr>
        <xdr:cNvPr id="191" name="Арка 190"/>
        <xdr:cNvSpPr/>
      </xdr:nvSpPr>
      <xdr:spPr>
        <a:xfrm>
          <a:off x="5076827" y="67610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22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552452</xdr:colOff>
      <xdr:row>30</xdr:row>
      <xdr:rowOff>36368</xdr:rowOff>
    </xdr:from>
    <xdr:to>
      <xdr:col>9</xdr:col>
      <xdr:colOff>390526</xdr:colOff>
      <xdr:row>32</xdr:row>
      <xdr:rowOff>112568</xdr:rowOff>
    </xdr:to>
    <xdr:sp macro="" textlink="">
      <xdr:nvSpPr>
        <xdr:cNvPr id="192" name="Арка 191"/>
        <xdr:cNvSpPr/>
      </xdr:nvSpPr>
      <xdr:spPr>
        <a:xfrm>
          <a:off x="5429252" y="57513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25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104777</xdr:colOff>
      <xdr:row>29</xdr:row>
      <xdr:rowOff>55418</xdr:rowOff>
    </xdr:from>
    <xdr:to>
      <xdr:col>10</xdr:col>
      <xdr:colOff>552451</xdr:colOff>
      <xdr:row>31</xdr:row>
      <xdr:rowOff>131618</xdr:rowOff>
    </xdr:to>
    <xdr:sp macro="" textlink="">
      <xdr:nvSpPr>
        <xdr:cNvPr id="193" name="Арка 192"/>
        <xdr:cNvSpPr/>
      </xdr:nvSpPr>
      <xdr:spPr>
        <a:xfrm>
          <a:off x="6200777" y="55799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26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571502</xdr:colOff>
      <xdr:row>28</xdr:row>
      <xdr:rowOff>83993</xdr:rowOff>
    </xdr:from>
    <xdr:to>
      <xdr:col>9</xdr:col>
      <xdr:colOff>409576</xdr:colOff>
      <xdr:row>30</xdr:row>
      <xdr:rowOff>160193</xdr:rowOff>
    </xdr:to>
    <xdr:sp macro="" textlink="">
      <xdr:nvSpPr>
        <xdr:cNvPr id="194" name="Арка 193"/>
        <xdr:cNvSpPr/>
      </xdr:nvSpPr>
      <xdr:spPr>
        <a:xfrm>
          <a:off x="5448302" y="54179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27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442914</xdr:colOff>
      <xdr:row>31</xdr:row>
      <xdr:rowOff>36368</xdr:rowOff>
    </xdr:from>
    <xdr:to>
      <xdr:col>10</xdr:col>
      <xdr:colOff>290514</xdr:colOff>
      <xdr:row>37</xdr:row>
      <xdr:rowOff>7793</xdr:rowOff>
    </xdr:to>
    <xdr:cxnSp macro="">
      <xdr:nvCxnSpPr>
        <xdr:cNvPr id="195" name="Прямая со стрелкой 194"/>
        <xdr:cNvCxnSpPr>
          <a:stCxn id="190" idx="2"/>
          <a:endCxn id="203" idx="2"/>
        </xdr:cNvCxnSpPr>
      </xdr:nvCxnSpPr>
      <xdr:spPr>
        <a:xfrm>
          <a:off x="5319714" y="5941868"/>
          <a:ext cx="1066800" cy="11144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166689</xdr:colOff>
      <xdr:row>31</xdr:row>
      <xdr:rowOff>74468</xdr:rowOff>
    </xdr:from>
    <xdr:to>
      <xdr:col>10</xdr:col>
      <xdr:colOff>290514</xdr:colOff>
      <xdr:row>37</xdr:row>
      <xdr:rowOff>7793</xdr:rowOff>
    </xdr:to>
    <xdr:cxnSp macro="">
      <xdr:nvCxnSpPr>
        <xdr:cNvPr id="196" name="Прямая со стрелкой 195"/>
        <xdr:cNvCxnSpPr>
          <a:stCxn id="203" idx="2"/>
          <a:endCxn id="192" idx="2"/>
        </xdr:cNvCxnSpPr>
      </xdr:nvCxnSpPr>
      <xdr:spPr>
        <a:xfrm flipH="1" flipV="1">
          <a:off x="5653089" y="5979968"/>
          <a:ext cx="733425" cy="10763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166689</xdr:colOff>
      <xdr:row>30</xdr:row>
      <xdr:rowOff>93518</xdr:rowOff>
    </xdr:from>
    <xdr:to>
      <xdr:col>10</xdr:col>
      <xdr:colOff>328614</xdr:colOff>
      <xdr:row>31</xdr:row>
      <xdr:rowOff>74468</xdr:rowOff>
    </xdr:to>
    <xdr:cxnSp macro="">
      <xdr:nvCxnSpPr>
        <xdr:cNvPr id="197" name="Прямая со стрелкой 196"/>
        <xdr:cNvCxnSpPr>
          <a:stCxn id="192" idx="2"/>
          <a:endCxn id="193" idx="2"/>
        </xdr:cNvCxnSpPr>
      </xdr:nvCxnSpPr>
      <xdr:spPr>
        <a:xfrm flipV="1">
          <a:off x="5653089" y="5808518"/>
          <a:ext cx="771525" cy="1714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185739</xdr:colOff>
      <xdr:row>29</xdr:row>
      <xdr:rowOff>122093</xdr:rowOff>
    </xdr:from>
    <xdr:to>
      <xdr:col>10</xdr:col>
      <xdr:colOff>328614</xdr:colOff>
      <xdr:row>30</xdr:row>
      <xdr:rowOff>93518</xdr:rowOff>
    </xdr:to>
    <xdr:cxnSp macro="">
      <xdr:nvCxnSpPr>
        <xdr:cNvPr id="198" name="Прямая со стрелкой 197"/>
        <xdr:cNvCxnSpPr>
          <a:stCxn id="193" idx="2"/>
          <a:endCxn id="194" idx="2"/>
        </xdr:cNvCxnSpPr>
      </xdr:nvCxnSpPr>
      <xdr:spPr>
        <a:xfrm flipH="1" flipV="1">
          <a:off x="5672139" y="5646593"/>
          <a:ext cx="752475" cy="1619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423864</xdr:colOff>
      <xdr:row>36</xdr:row>
      <xdr:rowOff>131618</xdr:rowOff>
    </xdr:from>
    <xdr:to>
      <xdr:col>10</xdr:col>
      <xdr:colOff>290514</xdr:colOff>
      <xdr:row>37</xdr:row>
      <xdr:rowOff>7793</xdr:rowOff>
    </xdr:to>
    <xdr:cxnSp macro="">
      <xdr:nvCxnSpPr>
        <xdr:cNvPr id="199" name="Прямая со стрелкой 198"/>
        <xdr:cNvCxnSpPr>
          <a:stCxn id="191" idx="2"/>
          <a:endCxn id="203" idx="2"/>
        </xdr:cNvCxnSpPr>
      </xdr:nvCxnSpPr>
      <xdr:spPr>
        <a:xfrm>
          <a:off x="5300664" y="6989618"/>
          <a:ext cx="1085850" cy="666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442914</xdr:colOff>
      <xdr:row>31</xdr:row>
      <xdr:rowOff>36368</xdr:rowOff>
    </xdr:from>
    <xdr:to>
      <xdr:col>9</xdr:col>
      <xdr:colOff>166689</xdr:colOff>
      <xdr:row>31</xdr:row>
      <xdr:rowOff>74468</xdr:rowOff>
    </xdr:to>
    <xdr:cxnSp macro="">
      <xdr:nvCxnSpPr>
        <xdr:cNvPr id="200" name="Прямая со стрелкой 199"/>
        <xdr:cNvCxnSpPr>
          <a:stCxn id="190" idx="2"/>
          <a:endCxn id="192" idx="2"/>
        </xdr:cNvCxnSpPr>
      </xdr:nvCxnSpPr>
      <xdr:spPr>
        <a:xfrm>
          <a:off x="5319714" y="5941868"/>
          <a:ext cx="333375" cy="38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290514</xdr:colOff>
      <xdr:row>30</xdr:row>
      <xdr:rowOff>93518</xdr:rowOff>
    </xdr:from>
    <xdr:to>
      <xdr:col>10</xdr:col>
      <xdr:colOff>328614</xdr:colOff>
      <xdr:row>37</xdr:row>
      <xdr:rowOff>7793</xdr:rowOff>
    </xdr:to>
    <xdr:cxnSp macro="">
      <xdr:nvCxnSpPr>
        <xdr:cNvPr id="201" name="Прямая со стрелкой 200"/>
        <xdr:cNvCxnSpPr>
          <a:stCxn id="203" idx="2"/>
          <a:endCxn id="193" idx="2"/>
        </xdr:cNvCxnSpPr>
      </xdr:nvCxnSpPr>
      <xdr:spPr>
        <a:xfrm flipV="1">
          <a:off x="6386514" y="5808518"/>
          <a:ext cx="38100" cy="12477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166689</xdr:colOff>
      <xdr:row>29</xdr:row>
      <xdr:rowOff>122093</xdr:rowOff>
    </xdr:from>
    <xdr:to>
      <xdr:col>9</xdr:col>
      <xdr:colOff>185739</xdr:colOff>
      <xdr:row>31</xdr:row>
      <xdr:rowOff>74468</xdr:rowOff>
    </xdr:to>
    <xdr:cxnSp macro="">
      <xdr:nvCxnSpPr>
        <xdr:cNvPr id="202" name="Прямая со стрелкой 201"/>
        <xdr:cNvCxnSpPr>
          <a:stCxn id="192" idx="2"/>
          <a:endCxn id="194" idx="2"/>
        </xdr:cNvCxnSpPr>
      </xdr:nvCxnSpPr>
      <xdr:spPr>
        <a:xfrm flipV="1">
          <a:off x="5653089" y="5646593"/>
          <a:ext cx="19050" cy="3333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66677</xdr:colOff>
      <xdr:row>35</xdr:row>
      <xdr:rowOff>160193</xdr:rowOff>
    </xdr:from>
    <xdr:to>
      <xdr:col>10</xdr:col>
      <xdr:colOff>514351</xdr:colOff>
      <xdr:row>38</xdr:row>
      <xdr:rowOff>45893</xdr:rowOff>
    </xdr:to>
    <xdr:sp macro="" textlink="">
      <xdr:nvSpPr>
        <xdr:cNvPr id="203" name="Арка 202"/>
        <xdr:cNvSpPr/>
      </xdr:nvSpPr>
      <xdr:spPr>
        <a:xfrm>
          <a:off x="6162677" y="68276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24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452439</xdr:colOff>
      <xdr:row>21</xdr:row>
      <xdr:rowOff>112568</xdr:rowOff>
    </xdr:from>
    <xdr:to>
      <xdr:col>10</xdr:col>
      <xdr:colOff>290514</xdr:colOff>
      <xdr:row>29</xdr:row>
      <xdr:rowOff>131618</xdr:rowOff>
    </xdr:to>
    <xdr:cxnSp macro="">
      <xdr:nvCxnSpPr>
        <xdr:cNvPr id="228" name="Прямая со стрелкой 227"/>
        <xdr:cNvCxnSpPr>
          <a:stCxn id="230" idx="2"/>
          <a:endCxn id="229" idx="2"/>
        </xdr:cNvCxnSpPr>
      </xdr:nvCxnSpPr>
      <xdr:spPr>
        <a:xfrm flipH="1">
          <a:off x="5329239" y="4113068"/>
          <a:ext cx="1057275" cy="1543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228602</xdr:colOff>
      <xdr:row>28</xdr:row>
      <xdr:rowOff>93518</xdr:rowOff>
    </xdr:from>
    <xdr:to>
      <xdr:col>9</xdr:col>
      <xdr:colOff>66676</xdr:colOff>
      <xdr:row>30</xdr:row>
      <xdr:rowOff>169718</xdr:rowOff>
    </xdr:to>
    <xdr:sp macro="" textlink="">
      <xdr:nvSpPr>
        <xdr:cNvPr id="229" name="Арка 228"/>
        <xdr:cNvSpPr/>
      </xdr:nvSpPr>
      <xdr:spPr>
        <a:xfrm>
          <a:off x="5105402" y="54275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29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66677</xdr:colOff>
      <xdr:row>20</xdr:row>
      <xdr:rowOff>74468</xdr:rowOff>
    </xdr:from>
    <xdr:to>
      <xdr:col>10</xdr:col>
      <xdr:colOff>514351</xdr:colOff>
      <xdr:row>22</xdr:row>
      <xdr:rowOff>150668</xdr:rowOff>
    </xdr:to>
    <xdr:sp macro="" textlink="">
      <xdr:nvSpPr>
        <xdr:cNvPr id="230" name="Арка 229"/>
        <xdr:cNvSpPr/>
      </xdr:nvSpPr>
      <xdr:spPr>
        <a:xfrm>
          <a:off x="6162677" y="38844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28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209552</xdr:colOff>
      <xdr:row>28</xdr:row>
      <xdr:rowOff>122093</xdr:rowOff>
    </xdr:from>
    <xdr:to>
      <xdr:col>7</xdr:col>
      <xdr:colOff>47626</xdr:colOff>
      <xdr:row>31</xdr:row>
      <xdr:rowOff>7793</xdr:rowOff>
    </xdr:to>
    <xdr:sp macro="" textlink="">
      <xdr:nvSpPr>
        <xdr:cNvPr id="231" name="Арка 230"/>
        <xdr:cNvSpPr/>
      </xdr:nvSpPr>
      <xdr:spPr>
        <a:xfrm>
          <a:off x="3867152" y="5456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31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142877</xdr:colOff>
      <xdr:row>27</xdr:row>
      <xdr:rowOff>169718</xdr:rowOff>
    </xdr:from>
    <xdr:to>
      <xdr:col>4</xdr:col>
      <xdr:colOff>590551</xdr:colOff>
      <xdr:row>30</xdr:row>
      <xdr:rowOff>55418</xdr:rowOff>
    </xdr:to>
    <xdr:sp macro="" textlink="">
      <xdr:nvSpPr>
        <xdr:cNvPr id="232" name="Арка 231"/>
        <xdr:cNvSpPr/>
      </xdr:nvSpPr>
      <xdr:spPr>
        <a:xfrm>
          <a:off x="2581277" y="53132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33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257177</xdr:colOff>
      <xdr:row>20</xdr:row>
      <xdr:rowOff>17318</xdr:rowOff>
    </xdr:from>
    <xdr:to>
      <xdr:col>7</xdr:col>
      <xdr:colOff>95251</xdr:colOff>
      <xdr:row>22</xdr:row>
      <xdr:rowOff>93518</xdr:rowOff>
    </xdr:to>
    <xdr:sp macro="" textlink="">
      <xdr:nvSpPr>
        <xdr:cNvPr id="233" name="Арка 232"/>
        <xdr:cNvSpPr/>
      </xdr:nvSpPr>
      <xdr:spPr>
        <a:xfrm>
          <a:off x="3914777" y="38273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32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300039</xdr:colOff>
      <xdr:row>21</xdr:row>
      <xdr:rowOff>112568</xdr:rowOff>
    </xdr:from>
    <xdr:to>
      <xdr:col>8</xdr:col>
      <xdr:colOff>452439</xdr:colOff>
      <xdr:row>29</xdr:row>
      <xdr:rowOff>131618</xdr:rowOff>
    </xdr:to>
    <xdr:cxnSp macro="">
      <xdr:nvCxnSpPr>
        <xdr:cNvPr id="234" name="Прямая со стрелкой 233"/>
        <xdr:cNvCxnSpPr>
          <a:stCxn id="229" idx="2"/>
          <a:endCxn id="241" idx="2"/>
        </xdr:cNvCxnSpPr>
      </xdr:nvCxnSpPr>
      <xdr:spPr>
        <a:xfrm flipH="1" flipV="1">
          <a:off x="5176839" y="4113068"/>
          <a:ext cx="152400" cy="1543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21</xdr:row>
      <xdr:rowOff>112568</xdr:rowOff>
    </xdr:from>
    <xdr:to>
      <xdr:col>8</xdr:col>
      <xdr:colOff>300039</xdr:colOff>
      <xdr:row>29</xdr:row>
      <xdr:rowOff>160193</xdr:rowOff>
    </xdr:to>
    <xdr:cxnSp macro="">
      <xdr:nvCxnSpPr>
        <xdr:cNvPr id="235" name="Прямая со стрелкой 234"/>
        <xdr:cNvCxnSpPr>
          <a:stCxn id="241" idx="2"/>
          <a:endCxn id="231" idx="2"/>
        </xdr:cNvCxnSpPr>
      </xdr:nvCxnSpPr>
      <xdr:spPr>
        <a:xfrm flipH="1">
          <a:off x="4090989" y="4113068"/>
          <a:ext cx="1085850" cy="15716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366714</xdr:colOff>
      <xdr:row>21</xdr:row>
      <xdr:rowOff>55418</xdr:rowOff>
    </xdr:from>
    <xdr:to>
      <xdr:col>6</xdr:col>
      <xdr:colOff>481014</xdr:colOff>
      <xdr:row>29</xdr:row>
      <xdr:rowOff>17318</xdr:rowOff>
    </xdr:to>
    <xdr:cxnSp macro="">
      <xdr:nvCxnSpPr>
        <xdr:cNvPr id="236" name="Прямая со стрелкой 235"/>
        <xdr:cNvCxnSpPr>
          <a:stCxn id="233" idx="2"/>
          <a:endCxn id="232" idx="2"/>
        </xdr:cNvCxnSpPr>
      </xdr:nvCxnSpPr>
      <xdr:spPr>
        <a:xfrm flipH="1">
          <a:off x="2805114" y="4055918"/>
          <a:ext cx="1333500" cy="14859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300039</xdr:colOff>
      <xdr:row>21</xdr:row>
      <xdr:rowOff>112568</xdr:rowOff>
    </xdr:from>
    <xdr:to>
      <xdr:col>10</xdr:col>
      <xdr:colOff>290514</xdr:colOff>
      <xdr:row>21</xdr:row>
      <xdr:rowOff>112568</xdr:rowOff>
    </xdr:to>
    <xdr:cxnSp macro="">
      <xdr:nvCxnSpPr>
        <xdr:cNvPr id="237" name="Прямая со стрелкой 236"/>
        <xdr:cNvCxnSpPr>
          <a:stCxn id="230" idx="2"/>
          <a:endCxn id="241" idx="2"/>
        </xdr:cNvCxnSpPr>
      </xdr:nvCxnSpPr>
      <xdr:spPr>
        <a:xfrm flipH="1">
          <a:off x="5176839" y="4113068"/>
          <a:ext cx="1209675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29</xdr:row>
      <xdr:rowOff>131618</xdr:rowOff>
    </xdr:from>
    <xdr:to>
      <xdr:col>8</xdr:col>
      <xdr:colOff>452439</xdr:colOff>
      <xdr:row>29</xdr:row>
      <xdr:rowOff>160193</xdr:rowOff>
    </xdr:to>
    <xdr:cxnSp macro="">
      <xdr:nvCxnSpPr>
        <xdr:cNvPr id="238" name="Прямая со стрелкой 237"/>
        <xdr:cNvCxnSpPr>
          <a:stCxn id="229" idx="2"/>
          <a:endCxn id="231" idx="2"/>
        </xdr:cNvCxnSpPr>
      </xdr:nvCxnSpPr>
      <xdr:spPr>
        <a:xfrm flipH="1">
          <a:off x="4090989" y="5656118"/>
          <a:ext cx="1238250" cy="28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481014</xdr:colOff>
      <xdr:row>21</xdr:row>
      <xdr:rowOff>55418</xdr:rowOff>
    </xdr:from>
    <xdr:to>
      <xdr:col>8</xdr:col>
      <xdr:colOff>300039</xdr:colOff>
      <xdr:row>21</xdr:row>
      <xdr:rowOff>112568</xdr:rowOff>
    </xdr:to>
    <xdr:cxnSp macro="">
      <xdr:nvCxnSpPr>
        <xdr:cNvPr id="239" name="Прямая со стрелкой 238"/>
        <xdr:cNvCxnSpPr>
          <a:stCxn id="241" idx="2"/>
          <a:endCxn id="233" idx="2"/>
        </xdr:cNvCxnSpPr>
      </xdr:nvCxnSpPr>
      <xdr:spPr>
        <a:xfrm flipH="1" flipV="1">
          <a:off x="4138614" y="4055918"/>
          <a:ext cx="1038225" cy="571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21</xdr:row>
      <xdr:rowOff>55418</xdr:rowOff>
    </xdr:from>
    <xdr:to>
      <xdr:col>6</xdr:col>
      <xdr:colOff>481014</xdr:colOff>
      <xdr:row>29</xdr:row>
      <xdr:rowOff>160193</xdr:rowOff>
    </xdr:to>
    <xdr:cxnSp macro="">
      <xdr:nvCxnSpPr>
        <xdr:cNvPr id="240" name="Прямая со стрелкой 239"/>
        <xdr:cNvCxnSpPr>
          <a:stCxn id="231" idx="2"/>
          <a:endCxn id="233" idx="2"/>
        </xdr:cNvCxnSpPr>
      </xdr:nvCxnSpPr>
      <xdr:spPr>
        <a:xfrm flipV="1">
          <a:off x="4090989" y="4055918"/>
          <a:ext cx="47625" cy="16287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76202</xdr:colOff>
      <xdr:row>20</xdr:row>
      <xdr:rowOff>74468</xdr:rowOff>
    </xdr:from>
    <xdr:to>
      <xdr:col>8</xdr:col>
      <xdr:colOff>523876</xdr:colOff>
      <xdr:row>22</xdr:row>
      <xdr:rowOff>150668</xdr:rowOff>
    </xdr:to>
    <xdr:sp macro="" textlink="">
      <xdr:nvSpPr>
        <xdr:cNvPr id="241" name="Арка 240"/>
        <xdr:cNvSpPr/>
      </xdr:nvSpPr>
      <xdr:spPr>
        <a:xfrm>
          <a:off x="4953002" y="38844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30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290514</xdr:colOff>
      <xdr:row>21</xdr:row>
      <xdr:rowOff>112568</xdr:rowOff>
    </xdr:from>
    <xdr:to>
      <xdr:col>10</xdr:col>
      <xdr:colOff>328614</xdr:colOff>
      <xdr:row>30</xdr:row>
      <xdr:rowOff>93518</xdr:rowOff>
    </xdr:to>
    <xdr:cxnSp macro="">
      <xdr:nvCxnSpPr>
        <xdr:cNvPr id="242" name="Прямая со стрелкой 241"/>
        <xdr:cNvCxnSpPr>
          <a:stCxn id="193" idx="2"/>
          <a:endCxn id="230" idx="2"/>
        </xdr:cNvCxnSpPr>
      </xdr:nvCxnSpPr>
      <xdr:spPr>
        <a:xfrm flipH="1" flipV="1">
          <a:off x="6386514" y="4113068"/>
          <a:ext cx="38100" cy="16954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185739</xdr:colOff>
      <xdr:row>21</xdr:row>
      <xdr:rowOff>112568</xdr:rowOff>
    </xdr:from>
    <xdr:to>
      <xdr:col>10</xdr:col>
      <xdr:colOff>290514</xdr:colOff>
      <xdr:row>29</xdr:row>
      <xdr:rowOff>122093</xdr:rowOff>
    </xdr:to>
    <xdr:cxnSp macro="">
      <xdr:nvCxnSpPr>
        <xdr:cNvPr id="246" name="Прямая со стрелкой 245"/>
        <xdr:cNvCxnSpPr>
          <a:stCxn id="194" idx="2"/>
          <a:endCxn id="230" idx="2"/>
        </xdr:cNvCxnSpPr>
      </xdr:nvCxnSpPr>
      <xdr:spPr>
        <a:xfrm flipV="1">
          <a:off x="5672139" y="4113068"/>
          <a:ext cx="714375" cy="1533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452439</xdr:colOff>
      <xdr:row>29</xdr:row>
      <xdr:rowOff>122093</xdr:rowOff>
    </xdr:from>
    <xdr:to>
      <xdr:col>9</xdr:col>
      <xdr:colOff>185739</xdr:colOff>
      <xdr:row>29</xdr:row>
      <xdr:rowOff>131618</xdr:rowOff>
    </xdr:to>
    <xdr:cxnSp macro="">
      <xdr:nvCxnSpPr>
        <xdr:cNvPr id="249" name="Прямая со стрелкой 248"/>
        <xdr:cNvCxnSpPr>
          <a:stCxn id="194" idx="2"/>
          <a:endCxn id="229" idx="2"/>
        </xdr:cNvCxnSpPr>
      </xdr:nvCxnSpPr>
      <xdr:spPr>
        <a:xfrm flipH="1">
          <a:off x="5329239" y="5646593"/>
          <a:ext cx="342900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30</xdr:row>
      <xdr:rowOff>112568</xdr:rowOff>
    </xdr:from>
    <xdr:to>
      <xdr:col>4</xdr:col>
      <xdr:colOff>338139</xdr:colOff>
      <xdr:row>37</xdr:row>
      <xdr:rowOff>160193</xdr:rowOff>
    </xdr:to>
    <xdr:cxnSp macro="">
      <xdr:nvCxnSpPr>
        <xdr:cNvPr id="262" name="Прямая со стрелкой 261"/>
        <xdr:cNvCxnSpPr>
          <a:stCxn id="80" idx="2"/>
          <a:endCxn id="175" idx="2"/>
        </xdr:cNvCxnSpPr>
      </xdr:nvCxnSpPr>
      <xdr:spPr>
        <a:xfrm flipV="1">
          <a:off x="2776539" y="5827568"/>
          <a:ext cx="0" cy="13811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30</xdr:row>
      <xdr:rowOff>112568</xdr:rowOff>
    </xdr:from>
    <xdr:to>
      <xdr:col>6</xdr:col>
      <xdr:colOff>138114</xdr:colOff>
      <xdr:row>36</xdr:row>
      <xdr:rowOff>131618</xdr:rowOff>
    </xdr:to>
    <xdr:cxnSp macro="">
      <xdr:nvCxnSpPr>
        <xdr:cNvPr id="265" name="Прямая со стрелкой 264"/>
        <xdr:cNvCxnSpPr>
          <a:stCxn id="174" idx="2"/>
          <a:endCxn id="175" idx="2"/>
        </xdr:cNvCxnSpPr>
      </xdr:nvCxnSpPr>
      <xdr:spPr>
        <a:xfrm flipH="1" flipV="1">
          <a:off x="2776539" y="5827568"/>
          <a:ext cx="1019175" cy="1162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30</xdr:row>
      <xdr:rowOff>112568</xdr:rowOff>
    </xdr:from>
    <xdr:to>
      <xdr:col>6</xdr:col>
      <xdr:colOff>433389</xdr:colOff>
      <xdr:row>36</xdr:row>
      <xdr:rowOff>103043</xdr:rowOff>
    </xdr:to>
    <xdr:cxnSp macro="">
      <xdr:nvCxnSpPr>
        <xdr:cNvPr id="268" name="Прямая со стрелкой 267"/>
        <xdr:cNvCxnSpPr>
          <a:stCxn id="175" idx="2"/>
          <a:endCxn id="176" idx="2"/>
        </xdr:cNvCxnSpPr>
      </xdr:nvCxnSpPr>
      <xdr:spPr>
        <a:xfrm>
          <a:off x="2776539" y="5827568"/>
          <a:ext cx="1314450" cy="11334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31</xdr:row>
      <xdr:rowOff>64943</xdr:rowOff>
    </xdr:from>
    <xdr:to>
      <xdr:col>6</xdr:col>
      <xdr:colOff>433389</xdr:colOff>
      <xdr:row>36</xdr:row>
      <xdr:rowOff>103043</xdr:rowOff>
    </xdr:to>
    <xdr:cxnSp macro="">
      <xdr:nvCxnSpPr>
        <xdr:cNvPr id="271" name="Прямая со стрелкой 270"/>
        <xdr:cNvCxnSpPr>
          <a:stCxn id="176" idx="2"/>
          <a:endCxn id="177" idx="2"/>
        </xdr:cNvCxnSpPr>
      </xdr:nvCxnSpPr>
      <xdr:spPr>
        <a:xfrm flipV="1">
          <a:off x="4090989" y="5970443"/>
          <a:ext cx="0" cy="9906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30</xdr:row>
      <xdr:rowOff>112568</xdr:rowOff>
    </xdr:from>
    <xdr:to>
      <xdr:col>6</xdr:col>
      <xdr:colOff>433389</xdr:colOff>
      <xdr:row>31</xdr:row>
      <xdr:rowOff>64943</xdr:rowOff>
    </xdr:to>
    <xdr:cxnSp macro="">
      <xdr:nvCxnSpPr>
        <xdr:cNvPr id="274" name="Прямая со стрелкой 273"/>
        <xdr:cNvCxnSpPr>
          <a:stCxn id="175" idx="2"/>
          <a:endCxn id="177" idx="2"/>
        </xdr:cNvCxnSpPr>
      </xdr:nvCxnSpPr>
      <xdr:spPr>
        <a:xfrm>
          <a:off x="2776539" y="5827568"/>
          <a:ext cx="1314450" cy="1428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31</xdr:row>
      <xdr:rowOff>36368</xdr:rowOff>
    </xdr:from>
    <xdr:to>
      <xdr:col>8</xdr:col>
      <xdr:colOff>442914</xdr:colOff>
      <xdr:row>31</xdr:row>
      <xdr:rowOff>64943</xdr:rowOff>
    </xdr:to>
    <xdr:cxnSp macro="">
      <xdr:nvCxnSpPr>
        <xdr:cNvPr id="277" name="Прямая со стрелкой 276"/>
        <xdr:cNvCxnSpPr>
          <a:stCxn id="177" idx="2"/>
          <a:endCxn id="190" idx="2"/>
        </xdr:cNvCxnSpPr>
      </xdr:nvCxnSpPr>
      <xdr:spPr>
        <a:xfrm flipV="1">
          <a:off x="4090989" y="5941868"/>
          <a:ext cx="1228725" cy="28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542927</xdr:colOff>
      <xdr:row>20</xdr:row>
      <xdr:rowOff>36368</xdr:rowOff>
    </xdr:from>
    <xdr:to>
      <xdr:col>6</xdr:col>
      <xdr:colOff>381001</xdr:colOff>
      <xdr:row>22</xdr:row>
      <xdr:rowOff>112568</xdr:rowOff>
    </xdr:to>
    <xdr:sp macro="" textlink="">
      <xdr:nvSpPr>
        <xdr:cNvPr id="327" name="Арка 326"/>
        <xdr:cNvSpPr/>
      </xdr:nvSpPr>
      <xdr:spPr>
        <a:xfrm>
          <a:off x="4124327" y="38463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34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366714</xdr:colOff>
      <xdr:row>21</xdr:row>
      <xdr:rowOff>74468</xdr:rowOff>
    </xdr:from>
    <xdr:to>
      <xdr:col>6</xdr:col>
      <xdr:colOff>157164</xdr:colOff>
      <xdr:row>29</xdr:row>
      <xdr:rowOff>17318</xdr:rowOff>
    </xdr:to>
    <xdr:cxnSp macro="">
      <xdr:nvCxnSpPr>
        <xdr:cNvPr id="328" name="Прямая со стрелкой 327"/>
        <xdr:cNvCxnSpPr>
          <a:stCxn id="232" idx="2"/>
          <a:endCxn id="327" idx="2"/>
        </xdr:cNvCxnSpPr>
      </xdr:nvCxnSpPr>
      <xdr:spPr>
        <a:xfrm flipV="1">
          <a:off x="3338514" y="4074968"/>
          <a:ext cx="1009650" cy="14668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157164</xdr:colOff>
      <xdr:row>21</xdr:row>
      <xdr:rowOff>55418</xdr:rowOff>
    </xdr:from>
    <xdr:to>
      <xdr:col>6</xdr:col>
      <xdr:colOff>481014</xdr:colOff>
      <xdr:row>21</xdr:row>
      <xdr:rowOff>74468</xdr:rowOff>
    </xdr:to>
    <xdr:cxnSp macro="">
      <xdr:nvCxnSpPr>
        <xdr:cNvPr id="331" name="Прямая со стрелкой 330"/>
        <xdr:cNvCxnSpPr>
          <a:stCxn id="233" idx="2"/>
          <a:endCxn id="327" idx="2"/>
        </xdr:cNvCxnSpPr>
      </xdr:nvCxnSpPr>
      <xdr:spPr>
        <a:xfrm flipH="1">
          <a:off x="4348164" y="4055918"/>
          <a:ext cx="323850" cy="19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152402</xdr:colOff>
      <xdr:row>20</xdr:row>
      <xdr:rowOff>55418</xdr:rowOff>
    </xdr:from>
    <xdr:to>
      <xdr:col>4</xdr:col>
      <xdr:colOff>600076</xdr:colOff>
      <xdr:row>22</xdr:row>
      <xdr:rowOff>131618</xdr:rowOff>
    </xdr:to>
    <xdr:sp macro="" textlink="">
      <xdr:nvSpPr>
        <xdr:cNvPr id="288" name="Арка 287"/>
        <xdr:cNvSpPr/>
      </xdr:nvSpPr>
      <xdr:spPr>
        <a:xfrm>
          <a:off x="3124202" y="38654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35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533402</xdr:colOff>
      <xdr:row>18</xdr:row>
      <xdr:rowOff>93518</xdr:rowOff>
    </xdr:from>
    <xdr:to>
      <xdr:col>6</xdr:col>
      <xdr:colOff>371476</xdr:colOff>
      <xdr:row>20</xdr:row>
      <xdr:rowOff>169718</xdr:rowOff>
    </xdr:to>
    <xdr:sp macro="" textlink="">
      <xdr:nvSpPr>
        <xdr:cNvPr id="289" name="Арка 288"/>
        <xdr:cNvSpPr/>
      </xdr:nvSpPr>
      <xdr:spPr>
        <a:xfrm>
          <a:off x="4114802" y="35225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36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247652</xdr:colOff>
      <xdr:row>18</xdr:row>
      <xdr:rowOff>93518</xdr:rowOff>
    </xdr:from>
    <xdr:to>
      <xdr:col>7</xdr:col>
      <xdr:colOff>85726</xdr:colOff>
      <xdr:row>20</xdr:row>
      <xdr:rowOff>169718</xdr:rowOff>
    </xdr:to>
    <xdr:sp macro="" textlink="">
      <xdr:nvSpPr>
        <xdr:cNvPr id="290" name="Арка 289"/>
        <xdr:cNvSpPr/>
      </xdr:nvSpPr>
      <xdr:spPr>
        <a:xfrm>
          <a:off x="4438652" y="35225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38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323852</xdr:colOff>
      <xdr:row>13</xdr:row>
      <xdr:rowOff>17318</xdr:rowOff>
    </xdr:from>
    <xdr:to>
      <xdr:col>5</xdr:col>
      <xdr:colOff>161926</xdr:colOff>
      <xdr:row>15</xdr:row>
      <xdr:rowOff>93518</xdr:rowOff>
    </xdr:to>
    <xdr:sp macro="" textlink="">
      <xdr:nvSpPr>
        <xdr:cNvPr id="291" name="Арка 290"/>
        <xdr:cNvSpPr/>
      </xdr:nvSpPr>
      <xdr:spPr>
        <a:xfrm>
          <a:off x="3295652" y="24938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37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161927</xdr:colOff>
      <xdr:row>13</xdr:row>
      <xdr:rowOff>55418</xdr:rowOff>
    </xdr:from>
    <xdr:to>
      <xdr:col>7</xdr:col>
      <xdr:colOff>1</xdr:colOff>
      <xdr:row>15</xdr:row>
      <xdr:rowOff>131618</xdr:rowOff>
    </xdr:to>
    <xdr:sp macro="" textlink="">
      <xdr:nvSpPr>
        <xdr:cNvPr id="292" name="Арка 291"/>
        <xdr:cNvSpPr/>
      </xdr:nvSpPr>
      <xdr:spPr>
        <a:xfrm>
          <a:off x="4352927" y="25319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39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76202</xdr:colOff>
      <xdr:row>18</xdr:row>
      <xdr:rowOff>131618</xdr:rowOff>
    </xdr:from>
    <xdr:to>
      <xdr:col>8</xdr:col>
      <xdr:colOff>523876</xdr:colOff>
      <xdr:row>21</xdr:row>
      <xdr:rowOff>17318</xdr:rowOff>
    </xdr:to>
    <xdr:sp macro="" textlink="">
      <xdr:nvSpPr>
        <xdr:cNvPr id="293" name="Арка 292"/>
        <xdr:cNvSpPr/>
      </xdr:nvSpPr>
      <xdr:spPr>
        <a:xfrm>
          <a:off x="5486402" y="35606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40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114302</xdr:colOff>
      <xdr:row>13</xdr:row>
      <xdr:rowOff>55418</xdr:rowOff>
    </xdr:from>
    <xdr:to>
      <xdr:col>8</xdr:col>
      <xdr:colOff>561976</xdr:colOff>
      <xdr:row>15</xdr:row>
      <xdr:rowOff>131618</xdr:rowOff>
    </xdr:to>
    <xdr:sp macro="" textlink="">
      <xdr:nvSpPr>
        <xdr:cNvPr id="294" name="Арка 293"/>
        <xdr:cNvSpPr/>
      </xdr:nvSpPr>
      <xdr:spPr>
        <a:xfrm>
          <a:off x="5524502" y="25319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41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95252</xdr:colOff>
      <xdr:row>18</xdr:row>
      <xdr:rowOff>64943</xdr:rowOff>
    </xdr:from>
    <xdr:to>
      <xdr:col>10</xdr:col>
      <xdr:colOff>542926</xdr:colOff>
      <xdr:row>20</xdr:row>
      <xdr:rowOff>141143</xdr:rowOff>
    </xdr:to>
    <xdr:sp macro="" textlink="">
      <xdr:nvSpPr>
        <xdr:cNvPr id="295" name="Арка 294"/>
        <xdr:cNvSpPr/>
      </xdr:nvSpPr>
      <xdr:spPr>
        <a:xfrm>
          <a:off x="6724652" y="349394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42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85727</xdr:colOff>
      <xdr:row>13</xdr:row>
      <xdr:rowOff>45893</xdr:rowOff>
    </xdr:from>
    <xdr:to>
      <xdr:col>10</xdr:col>
      <xdr:colOff>533401</xdr:colOff>
      <xdr:row>15</xdr:row>
      <xdr:rowOff>122093</xdr:rowOff>
    </xdr:to>
    <xdr:sp macro="" textlink="">
      <xdr:nvSpPr>
        <xdr:cNvPr id="296" name="Арка 295"/>
        <xdr:cNvSpPr/>
      </xdr:nvSpPr>
      <xdr:spPr>
        <a:xfrm>
          <a:off x="6715127" y="25223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43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2"/>
  <sheetViews>
    <sheetView tabSelected="1" topLeftCell="A28" zoomScaleNormal="100" workbookViewId="0">
      <selection activeCell="F56" sqref="F56"/>
    </sheetView>
  </sheetViews>
  <sheetFormatPr defaultRowHeight="15" x14ac:dyDescent="0.25"/>
  <cols>
    <col min="2" max="2" width="3" bestFit="1" customWidth="1"/>
    <col min="3" max="3" width="3.85546875" customWidth="1"/>
    <col min="4" max="4" width="9.42578125" customWidth="1"/>
    <col min="16" max="16" width="9.140625" style="46"/>
    <col min="17" max="17" width="11.85546875" style="23" bestFit="1" customWidth="1"/>
    <col min="18" max="18" width="11" style="23" bestFit="1" customWidth="1"/>
    <col min="19" max="19" width="12.85546875" style="23" customWidth="1"/>
    <col min="20" max="20" width="14.5703125" style="23" bestFit="1" customWidth="1"/>
    <col min="21" max="22" width="9.140625" style="23"/>
    <col min="23" max="23" width="15" style="23" bestFit="1" customWidth="1"/>
    <col min="24" max="29" width="16.42578125" style="23" customWidth="1"/>
    <col min="41" max="41" width="12.7109375" customWidth="1"/>
    <col min="43" max="43" width="23.7109375" bestFit="1" customWidth="1"/>
  </cols>
  <sheetData>
    <row r="1" spans="1:2" x14ac:dyDescent="0.25">
      <c r="A1">
        <f>33-18</f>
        <v>15</v>
      </c>
    </row>
    <row r="2" spans="1:2" x14ac:dyDescent="0.25">
      <c r="A2">
        <f>47-34</f>
        <v>13</v>
      </c>
    </row>
    <row r="4" spans="1:2" x14ac:dyDescent="0.25">
      <c r="A4" t="s">
        <v>3</v>
      </c>
      <c r="B4">
        <v>4</v>
      </c>
    </row>
    <row r="5" spans="1:2" x14ac:dyDescent="0.25">
      <c r="A5" t="s">
        <v>2</v>
      </c>
      <c r="B5">
        <v>5</v>
      </c>
    </row>
    <row r="17" spans="2:14" x14ac:dyDescent="0.25">
      <c r="C17" t="s">
        <v>5</v>
      </c>
    </row>
    <row r="22" spans="2:14" x14ac:dyDescent="0.25">
      <c r="B22">
        <v>4</v>
      </c>
    </row>
    <row r="26" spans="2:14" x14ac:dyDescent="0.25">
      <c r="N26" t="s">
        <v>0</v>
      </c>
    </row>
    <row r="31" spans="2:14" ht="23.25" x14ac:dyDescent="0.35">
      <c r="B31" s="3">
        <v>3</v>
      </c>
    </row>
    <row r="36" spans="2:37" x14ac:dyDescent="0.25">
      <c r="C36" t="s">
        <v>1</v>
      </c>
    </row>
    <row r="37" spans="2:37" x14ac:dyDescent="0.25">
      <c r="Q37" s="23" t="s">
        <v>21</v>
      </c>
    </row>
    <row r="38" spans="2:37" ht="23.25" x14ac:dyDescent="0.35">
      <c r="B38" s="3">
        <v>2</v>
      </c>
      <c r="Q38" s="23" t="s">
        <v>16</v>
      </c>
    </row>
    <row r="39" spans="2:37" x14ac:dyDescent="0.25">
      <c r="Q39" s="53" t="s">
        <v>22</v>
      </c>
      <c r="R39" s="54" t="s">
        <v>20</v>
      </c>
      <c r="S39" s="54" t="s">
        <v>23</v>
      </c>
    </row>
    <row r="40" spans="2:37" x14ac:dyDescent="0.25">
      <c r="Q40" s="51">
        <v>0</v>
      </c>
      <c r="R40" s="49">
        <v>1</v>
      </c>
      <c r="S40" s="49">
        <v>1</v>
      </c>
      <c r="AG40">
        <v>1</v>
      </c>
      <c r="AH40">
        <v>0</v>
      </c>
      <c r="AI40">
        <v>0</v>
      </c>
      <c r="AK40" t="b">
        <f>NOT(_xlfn.XOR(AG40:AH40))</f>
        <v>0</v>
      </c>
    </row>
    <row r="41" spans="2:37" x14ac:dyDescent="0.25">
      <c r="Q41" s="51">
        <v>1</v>
      </c>
      <c r="R41" s="49">
        <v>2</v>
      </c>
      <c r="S41" s="49">
        <f>(W-3)*2+2</f>
        <v>4</v>
      </c>
      <c r="AG41">
        <v>0</v>
      </c>
      <c r="AH41">
        <v>0</v>
      </c>
      <c r="AI41">
        <v>1</v>
      </c>
      <c r="AK41" t="b">
        <f>NOT(_xlfn.XOR(AG41:AH41))</f>
        <v>1</v>
      </c>
    </row>
    <row r="42" spans="2:37" x14ac:dyDescent="0.25">
      <c r="Q42" s="51">
        <v>2</v>
      </c>
      <c r="R42" s="49">
        <v>3</v>
      </c>
      <c r="S42" s="49">
        <v>1</v>
      </c>
      <c r="AG42">
        <v>1</v>
      </c>
      <c r="AH42">
        <v>1</v>
      </c>
      <c r="AI42">
        <v>1</v>
      </c>
      <c r="AK42" t="b">
        <f>NOT(_xlfn.XOR(AG42:AH42))</f>
        <v>1</v>
      </c>
    </row>
    <row r="43" spans="2:37" x14ac:dyDescent="0.25">
      <c r="Q43" s="51">
        <v>3</v>
      </c>
      <c r="R43" s="49">
        <v>4</v>
      </c>
      <c r="S43" s="49">
        <v>3</v>
      </c>
      <c r="AG43">
        <v>0</v>
      </c>
      <c r="AH43">
        <v>1</v>
      </c>
      <c r="AI43">
        <v>0</v>
      </c>
      <c r="AK43" t="b">
        <f>NOT(_xlfn.XOR(AG43:AH43))</f>
        <v>0</v>
      </c>
    </row>
    <row r="44" spans="2:37" x14ac:dyDescent="0.25">
      <c r="Q44" s="51">
        <v>4</v>
      </c>
      <c r="R44" s="49">
        <v>1</v>
      </c>
      <c r="S44" s="49">
        <v>1</v>
      </c>
    </row>
    <row r="45" spans="2:37" ht="23.25" x14ac:dyDescent="0.35">
      <c r="B45" s="3">
        <v>1</v>
      </c>
      <c r="N45" t="s">
        <v>0</v>
      </c>
      <c r="Q45" s="51">
        <v>5</v>
      </c>
      <c r="R45" s="49">
        <v>2</v>
      </c>
      <c r="S45" s="49">
        <f>(W-3)*2+2</f>
        <v>4</v>
      </c>
    </row>
    <row r="46" spans="2:37" x14ac:dyDescent="0.25">
      <c r="Q46" s="51">
        <v>6</v>
      </c>
      <c r="R46" s="49">
        <v>3</v>
      </c>
      <c r="S46" s="49">
        <v>1</v>
      </c>
      <c r="W46" s="23">
        <f>(170-158)/158</f>
        <v>7.5949367088607597E-2</v>
      </c>
    </row>
    <row r="47" spans="2:37" x14ac:dyDescent="0.25">
      <c r="Q47" s="52">
        <v>7</v>
      </c>
      <c r="R47" s="50">
        <v>5</v>
      </c>
      <c r="S47" s="50">
        <v>3</v>
      </c>
    </row>
    <row r="52" spans="1:45" ht="23.25" x14ac:dyDescent="0.35">
      <c r="B52" s="3">
        <v>0</v>
      </c>
      <c r="T52" s="23">
        <f>(W-2)*2</f>
        <v>4</v>
      </c>
      <c r="AE52" t="s">
        <v>6</v>
      </c>
      <c r="AF52" t="s">
        <v>8</v>
      </c>
      <c r="AK52">
        <f>loop_length+4</f>
        <v>8</v>
      </c>
    </row>
    <row r="54" spans="1:45" x14ac:dyDescent="0.25">
      <c r="C54" t="s">
        <v>4</v>
      </c>
      <c r="Y54" s="55"/>
    </row>
    <row r="55" spans="1:45" x14ac:dyDescent="0.25">
      <c r="E55" s="1"/>
      <c r="F55" s="1"/>
      <c r="G55" s="1"/>
      <c r="H55" s="1"/>
      <c r="I55" s="1"/>
      <c r="J55" s="1"/>
      <c r="K55" s="1"/>
      <c r="Y55" s="55"/>
      <c r="AN55" t="s">
        <v>15</v>
      </c>
      <c r="AO55" s="41">
        <f>((W-3)*2+6+1)*(H-1)-1</f>
        <v>35</v>
      </c>
    </row>
    <row r="56" spans="1:45" ht="23.25" x14ac:dyDescent="0.25">
      <c r="E56" s="2">
        <v>0</v>
      </c>
      <c r="F56" s="1"/>
      <c r="G56" s="2">
        <v>1</v>
      </c>
      <c r="H56" s="1"/>
      <c r="I56" s="2">
        <v>2</v>
      </c>
      <c r="J56" s="1"/>
      <c r="K56" s="2">
        <v>3</v>
      </c>
      <c r="Y56" s="23" t="s">
        <v>32</v>
      </c>
    </row>
    <row r="57" spans="1:45" ht="15.75" thickBot="1" x14ac:dyDescent="0.3">
      <c r="AJ57" s="10"/>
      <c r="AK57" s="10"/>
      <c r="AL57" s="10"/>
      <c r="AM57" s="10"/>
      <c r="AN57" s="10"/>
      <c r="AO57" s="10"/>
    </row>
    <row r="58" spans="1:45" x14ac:dyDescent="0.25">
      <c r="N58" s="17" t="s">
        <v>14</v>
      </c>
      <c r="O58" s="10"/>
      <c r="P58" s="47" t="s">
        <v>7</v>
      </c>
      <c r="R58" s="23" t="s">
        <v>23</v>
      </c>
      <c r="S58" s="37" t="s">
        <v>27</v>
      </c>
      <c r="T58" s="23" t="s">
        <v>28</v>
      </c>
      <c r="V58" s="23" t="s">
        <v>29</v>
      </c>
      <c r="W58" s="23" t="s">
        <v>30</v>
      </c>
      <c r="X58" s="23" t="s">
        <v>24</v>
      </c>
      <c r="Y58" s="23">
        <v>0</v>
      </c>
      <c r="Z58" s="23" t="s">
        <v>31</v>
      </c>
      <c r="AA58" s="23" t="s">
        <v>25</v>
      </c>
      <c r="AB58" s="23" t="s">
        <v>26</v>
      </c>
      <c r="AI58" s="17" t="s">
        <v>13</v>
      </c>
      <c r="AJ58" s="10"/>
      <c r="AK58" s="10"/>
      <c r="AL58" s="10"/>
      <c r="AM58" s="10"/>
      <c r="AN58" s="10"/>
      <c r="AO58" s="10" t="s">
        <v>38</v>
      </c>
      <c r="AP58" t="s">
        <v>37</v>
      </c>
      <c r="AQ58" t="s">
        <v>35</v>
      </c>
      <c r="AR58" t="s">
        <v>34</v>
      </c>
      <c r="AS58" t="s">
        <v>36</v>
      </c>
    </row>
    <row r="59" spans="1:45" s="56" customFormat="1" x14ac:dyDescent="0.25">
      <c r="J59" s="57">
        <v>0</v>
      </c>
      <c r="K59" s="57">
        <v>1</v>
      </c>
      <c r="L59" s="57">
        <v>2</v>
      </c>
      <c r="M59" s="57">
        <v>3</v>
      </c>
      <c r="N59" s="58">
        <v>4</v>
      </c>
      <c r="O59" s="59"/>
      <c r="P59" s="60">
        <v>-1</v>
      </c>
      <c r="Q59" s="61"/>
      <c r="R59" s="62">
        <v>1</v>
      </c>
      <c r="S59" s="62">
        <v>0</v>
      </c>
      <c r="T59" s="61"/>
      <c r="U59" s="61"/>
      <c r="V59" s="59">
        <v>0</v>
      </c>
      <c r="W59" s="59">
        <v>4</v>
      </c>
      <c r="X59" s="59">
        <f>loop_length</f>
        <v>4</v>
      </c>
      <c r="Y59" s="61">
        <v>0</v>
      </c>
      <c r="Z59" s="61"/>
      <c r="AA59" s="61"/>
      <c r="AB59" s="61"/>
      <c r="AC59" s="61"/>
      <c r="AD59" s="57">
        <v>0</v>
      </c>
      <c r="AE59" s="57">
        <v>1</v>
      </c>
      <c r="AF59" s="57">
        <v>2</v>
      </c>
      <c r="AG59" s="57">
        <v>3</v>
      </c>
      <c r="AH59" s="57">
        <v>4</v>
      </c>
      <c r="AI59" s="58">
        <v>5</v>
      </c>
      <c r="AO59" s="62">
        <v>0</v>
      </c>
      <c r="AP59" s="62">
        <v>0</v>
      </c>
      <c r="AQ59" s="62">
        <v>0</v>
      </c>
      <c r="AR59" s="62">
        <v>0</v>
      </c>
    </row>
    <row r="60" spans="1:45" ht="15.75" thickBot="1" x14ac:dyDescent="0.3">
      <c r="A60" t="s">
        <v>9</v>
      </c>
      <c r="B60" t="s">
        <v>10</v>
      </c>
      <c r="C60">
        <v>0</v>
      </c>
      <c r="D60" t="s">
        <v>11</v>
      </c>
      <c r="E60" t="s">
        <v>12</v>
      </c>
      <c r="F60" s="4">
        <v>0</v>
      </c>
      <c r="G60" s="4">
        <v>0</v>
      </c>
      <c r="J60" s="20"/>
      <c r="P60" s="46">
        <v>-1</v>
      </c>
      <c r="Q60" s="21">
        <f>0</f>
        <v>0</v>
      </c>
      <c r="R60" s="23">
        <f>IF(OR(C60&lt;2,C60=$AO$55-1),1,IF(T60=1,IF(R59&gt;1,1,X60),R59))</f>
        <v>1</v>
      </c>
      <c r="S60" s="23">
        <f>S59+R60*T60</f>
        <v>1</v>
      </c>
      <c r="T60" s="23">
        <f>IF(S59=C60,1,0)</f>
        <v>1</v>
      </c>
      <c r="U60" s="21" t="s">
        <v>4</v>
      </c>
      <c r="V60" s="23">
        <f>IF(C60=0,0,IF(C60=$AO$55-1,6,IF(T60=1,IF(V59&lt;=2,V59+1,IF(V59=3,W60,1)),V59)))</f>
        <v>0</v>
      </c>
      <c r="W60" s="23">
        <f>IF(AND(V59=4,W59=4),5,IF(AND(V59=5,W59=5),4,W59))</f>
        <v>4</v>
      </c>
      <c r="X60" s="23">
        <f t="shared" ref="X60:X94" si="0">IF(AND(R59=loop_length,X59=loop_length),3,IF(AND(R59=3,X59=3),loop_length,X59))</f>
        <v>4</v>
      </c>
      <c r="Y60" s="23">
        <f>IF(V60=1,Y59,IF(V60=2,IF(Y59=Y58,Y59+P60,Y59),IF(V60=3,Y59+P60,Y59)))</f>
        <v>0</v>
      </c>
      <c r="Z60" s="23">
        <v>1</v>
      </c>
      <c r="AA60" s="23">
        <f>IF(V60=4,Y60+Z60-1,IF(V60=5,Y60+Z60,Y60))</f>
        <v>0</v>
      </c>
      <c r="AB60" s="23" t="str">
        <f>IF(AA60=Q60,"OK","!!!")</f>
        <v>OK</v>
      </c>
      <c r="AD60" s="20"/>
      <c r="AE60" s="22"/>
      <c r="AJ60" s="10"/>
      <c r="AK60" s="10"/>
      <c r="AL60" s="10"/>
      <c r="AM60" s="10"/>
      <c r="AN60" s="10"/>
      <c r="AO60" s="10">
        <f>IF(AND(OR(AO59=0,AO59=3),AQ60=0),0,AO59+1)</f>
        <v>0</v>
      </c>
      <c r="AP60" s="10">
        <f>IF(AO60=3,1*NOT(AP59),AP59)</f>
        <v>0</v>
      </c>
      <c r="AQ60">
        <f>IF(V60=W60,1,0)</f>
        <v>0</v>
      </c>
      <c r="AR60">
        <f t="shared" ref="AR60:AR94" si="1">AR59+AQ59</f>
        <v>0</v>
      </c>
      <c r="AS60">
        <f t="shared" ref="AS60:AS94" si="2">AR60+IF(AQ59=0,NOT(_xlfn.XOR(Z60,AP60)),0)</f>
        <v>0</v>
      </c>
    </row>
    <row r="61" spans="1:45" x14ac:dyDescent="0.25">
      <c r="A61" t="s">
        <v>9</v>
      </c>
      <c r="B61" t="s">
        <v>10</v>
      </c>
      <c r="C61">
        <v>1</v>
      </c>
      <c r="D61" t="s">
        <v>11</v>
      </c>
      <c r="E61" t="s">
        <v>12</v>
      </c>
      <c r="F61" s="4">
        <v>0</v>
      </c>
      <c r="G61" s="4">
        <v>1</v>
      </c>
      <c r="J61" s="34"/>
      <c r="K61" s="35"/>
      <c r="L61" s="35"/>
      <c r="M61" s="35"/>
      <c r="P61" s="46">
        <v>1</v>
      </c>
      <c r="Q61" s="23">
        <f>0</f>
        <v>0</v>
      </c>
      <c r="R61" s="23">
        <f>IF(OR(C61&lt;2,C61=$AO$55-1),1,IF(T61=1,IF(R60&gt;1,1,X61),R60))</f>
        <v>1</v>
      </c>
      <c r="S61" s="23">
        <f t="shared" ref="S61:S93" si="3">S60+R61*T61</f>
        <v>2</v>
      </c>
      <c r="T61" s="23">
        <f>IF(S60=C61,1,0)</f>
        <v>1</v>
      </c>
      <c r="U61" s="23" t="s">
        <v>17</v>
      </c>
      <c r="V61" s="23">
        <f t="shared" ref="V61:V94" si="4">IF(C61=0,0,IF(C61=$AO$55-1,6,IF(T61=1,IF(V60&lt;=2,V60+1,IF(V60=3,W61,1)),V60)))</f>
        <v>1</v>
      </c>
      <c r="W61" s="23">
        <f t="shared" ref="W61:W94" si="5">IF(AND(V60=4,W60=4),5,IF(AND(V60=5,W60=5),4,W60))</f>
        <v>4</v>
      </c>
      <c r="X61" s="23">
        <f t="shared" si="0"/>
        <v>4</v>
      </c>
      <c r="Y61" s="23">
        <f>IF(V61=1,Y60,IF(V61=2,IF(Y60=Y59,Y60+P61,Y60),IF(V61=3,Y60+P61,Y60)))</f>
        <v>0</v>
      </c>
      <c r="Z61" s="23">
        <f>1*NOT(Z60)</f>
        <v>0</v>
      </c>
      <c r="AA61" s="23">
        <f t="shared" ref="AA61:AA94" si="6">IF(V61=4,Y61+Z61-1,IF(V61=5,Y61+Z61,Y61))</f>
        <v>0</v>
      </c>
      <c r="AB61" s="23" t="str">
        <f t="shared" ref="AB61:AB94" si="7">IF(AA61=Q61,"OK","!!!")</f>
        <v>OK</v>
      </c>
      <c r="AD61" s="22"/>
      <c r="AE61" s="20"/>
      <c r="AO61" s="10">
        <f t="shared" ref="AO61:AO95" si="8">IF(AND(OR(AO60=0,AO60=3),AQ61=0),0,AO60+1)</f>
        <v>0</v>
      </c>
      <c r="AP61" s="10">
        <f t="shared" ref="AP61:AP95" si="9">IF(AO61=3,1*NOT(AP60),AP60)</f>
        <v>0</v>
      </c>
      <c r="AQ61">
        <f t="shared" ref="AQ61:AQ94" si="10">IF(V61=W61,1,0)</f>
        <v>0</v>
      </c>
      <c r="AR61">
        <f t="shared" si="1"/>
        <v>0</v>
      </c>
      <c r="AS61">
        <f t="shared" si="2"/>
        <v>1</v>
      </c>
    </row>
    <row r="62" spans="1:45" ht="15.75" thickBot="1" x14ac:dyDescent="0.3">
      <c r="A62" s="11" t="s">
        <v>9</v>
      </c>
      <c r="B62" s="11" t="s">
        <v>10</v>
      </c>
      <c r="C62" s="11">
        <v>2</v>
      </c>
      <c r="D62" s="11" t="s">
        <v>11</v>
      </c>
      <c r="E62" s="11"/>
      <c r="F62" s="11">
        <v>1</v>
      </c>
      <c r="G62" s="11">
        <v>0</v>
      </c>
      <c r="H62" s="11"/>
      <c r="I62" s="11"/>
      <c r="J62" s="16"/>
      <c r="K62" s="12"/>
      <c r="L62" s="16"/>
      <c r="M62" s="16"/>
      <c r="N62" s="11"/>
      <c r="O62" s="11"/>
      <c r="P62" s="46">
        <v>1</v>
      </c>
      <c r="Q62" s="23">
        <f>1</f>
        <v>1</v>
      </c>
      <c r="R62" s="23">
        <f>IF(OR(C62&lt;2,C62=$AO$55-1),1,IF(T62=1,IF(R61&gt;1,1,X62),R61))</f>
        <v>4</v>
      </c>
      <c r="S62" s="23">
        <f t="shared" si="3"/>
        <v>6</v>
      </c>
      <c r="T62" s="23">
        <f t="shared" ref="T62:T94" si="11">IF(S61=C62,1,0)</f>
        <v>1</v>
      </c>
      <c r="U62" s="23" t="s">
        <v>18</v>
      </c>
      <c r="V62" s="23">
        <f t="shared" si="4"/>
        <v>2</v>
      </c>
      <c r="W62" s="23">
        <f t="shared" si="5"/>
        <v>4</v>
      </c>
      <c r="X62" s="23">
        <f t="shared" si="0"/>
        <v>4</v>
      </c>
      <c r="Y62" s="23">
        <f t="shared" ref="Y62:Y94" si="12">IF(V62=1,Y61,IF(V62=2,IF(Y61=Y60,Y61+P62,Y61),IF(V62=3,Y61+P62,Y61)))</f>
        <v>1</v>
      </c>
      <c r="Z62" s="23">
        <f t="shared" ref="Z62:Z94" si="13">1*NOT(Z61)</f>
        <v>1</v>
      </c>
      <c r="AA62" s="23">
        <f t="shared" si="6"/>
        <v>1</v>
      </c>
      <c r="AB62" s="23" t="str">
        <f t="shared" si="7"/>
        <v>OK</v>
      </c>
      <c r="AD62" s="20"/>
      <c r="AE62" s="22"/>
      <c r="AF62" s="11"/>
      <c r="AG62" s="11"/>
      <c r="AH62" s="11"/>
      <c r="AI62" s="11"/>
      <c r="AJ62" s="11"/>
      <c r="AK62" s="11"/>
      <c r="AL62" s="11"/>
      <c r="AM62" s="11"/>
      <c r="AN62" s="11"/>
      <c r="AO62" s="10">
        <f t="shared" si="8"/>
        <v>0</v>
      </c>
      <c r="AP62" s="10">
        <f t="shared" si="9"/>
        <v>0</v>
      </c>
      <c r="AQ62">
        <f t="shared" si="10"/>
        <v>0</v>
      </c>
      <c r="AR62">
        <f t="shared" si="1"/>
        <v>0</v>
      </c>
      <c r="AS62">
        <f t="shared" si="2"/>
        <v>0</v>
      </c>
    </row>
    <row r="63" spans="1:45" x14ac:dyDescent="0.25">
      <c r="A63" s="13" t="s">
        <v>9</v>
      </c>
      <c r="B63" s="13" t="s">
        <v>10</v>
      </c>
      <c r="C63" s="13">
        <v>3</v>
      </c>
      <c r="D63" s="13" t="s">
        <v>11</v>
      </c>
      <c r="E63" s="13"/>
      <c r="F63" s="13">
        <v>1</v>
      </c>
      <c r="G63" s="13">
        <v>1</v>
      </c>
      <c r="H63" s="13"/>
      <c r="I63" s="13"/>
      <c r="J63" s="15"/>
      <c r="K63" s="14"/>
      <c r="L63" s="15"/>
      <c r="M63" s="15"/>
      <c r="N63" s="13"/>
      <c r="O63" s="13"/>
      <c r="P63" s="46">
        <v>1</v>
      </c>
      <c r="Q63" s="44">
        <v>1</v>
      </c>
      <c r="R63" s="23">
        <f t="shared" ref="R63:R94" si="14">IF(OR(C63&lt;2,C63=$AO$55-1),1,IF(T63=1,IF(R62&gt;1,1,X63),R62))</f>
        <v>4</v>
      </c>
      <c r="S63" s="23">
        <f t="shared" si="3"/>
        <v>6</v>
      </c>
      <c r="T63" s="23">
        <f t="shared" si="11"/>
        <v>0</v>
      </c>
      <c r="U63" s="43"/>
      <c r="V63" s="23">
        <f t="shared" si="4"/>
        <v>2</v>
      </c>
      <c r="W63" s="23">
        <f t="shared" si="5"/>
        <v>4</v>
      </c>
      <c r="X63" s="23">
        <f t="shared" si="0"/>
        <v>3</v>
      </c>
      <c r="Y63" s="23">
        <f t="shared" si="12"/>
        <v>1</v>
      </c>
      <c r="Z63" s="23">
        <f t="shared" si="13"/>
        <v>0</v>
      </c>
      <c r="AA63" s="23">
        <f t="shared" si="6"/>
        <v>1</v>
      </c>
      <c r="AB63" s="23" t="str">
        <f t="shared" si="7"/>
        <v>OK</v>
      </c>
      <c r="AD63" s="15"/>
      <c r="AE63" s="14"/>
      <c r="AF63" s="15"/>
      <c r="AG63" s="15"/>
      <c r="AH63" s="13"/>
      <c r="AI63" s="13"/>
      <c r="AJ63" s="13"/>
      <c r="AK63" s="13"/>
      <c r="AL63" s="13"/>
      <c r="AM63" s="13"/>
      <c r="AN63" s="13"/>
      <c r="AO63" s="10">
        <f t="shared" si="8"/>
        <v>0</v>
      </c>
      <c r="AP63" s="10">
        <f t="shared" si="9"/>
        <v>0</v>
      </c>
      <c r="AQ63">
        <f t="shared" si="10"/>
        <v>0</v>
      </c>
      <c r="AR63">
        <f t="shared" si="1"/>
        <v>0</v>
      </c>
      <c r="AS63">
        <f t="shared" si="2"/>
        <v>1</v>
      </c>
    </row>
    <row r="64" spans="1:45" ht="15.75" thickBot="1" x14ac:dyDescent="0.3">
      <c r="A64" s="13" t="s">
        <v>9</v>
      </c>
      <c r="B64" s="13" t="s">
        <v>10</v>
      </c>
      <c r="C64" s="13">
        <v>4</v>
      </c>
      <c r="D64" s="13" t="s">
        <v>11</v>
      </c>
      <c r="E64" s="13"/>
      <c r="F64" s="13">
        <v>2</v>
      </c>
      <c r="G64" s="13">
        <v>0</v>
      </c>
      <c r="H64" s="13"/>
      <c r="I64" s="13"/>
      <c r="J64" s="15"/>
      <c r="K64" s="15"/>
      <c r="L64" s="14"/>
      <c r="M64" s="15"/>
      <c r="N64" s="13"/>
      <c r="O64" s="13"/>
      <c r="P64" s="46">
        <v>1</v>
      </c>
      <c r="Q64" s="45">
        <v>2</v>
      </c>
      <c r="R64" s="23">
        <f t="shared" si="14"/>
        <v>4</v>
      </c>
      <c r="S64" s="23">
        <f t="shared" si="3"/>
        <v>6</v>
      </c>
      <c r="T64" s="23">
        <f t="shared" si="11"/>
        <v>0</v>
      </c>
      <c r="U64" s="43"/>
      <c r="V64" s="23">
        <f t="shared" si="4"/>
        <v>2</v>
      </c>
      <c r="W64" s="23">
        <f t="shared" si="5"/>
        <v>4</v>
      </c>
      <c r="X64" s="23">
        <f t="shared" si="0"/>
        <v>3</v>
      </c>
      <c r="Y64" s="23">
        <f t="shared" si="12"/>
        <v>2</v>
      </c>
      <c r="Z64" s="23">
        <f t="shared" si="13"/>
        <v>1</v>
      </c>
      <c r="AA64" s="23">
        <f t="shared" si="6"/>
        <v>2</v>
      </c>
      <c r="AB64" s="23" t="str">
        <f t="shared" si="7"/>
        <v>OK</v>
      </c>
      <c r="AD64" s="14"/>
      <c r="AE64" s="15"/>
      <c r="AF64" s="13"/>
      <c r="AG64" s="13"/>
      <c r="AH64" s="13"/>
      <c r="AI64" s="13"/>
      <c r="AJ64" s="13"/>
      <c r="AK64" s="13"/>
      <c r="AL64" s="13"/>
      <c r="AM64" s="13"/>
      <c r="AN64" s="13"/>
      <c r="AO64" s="10">
        <f t="shared" si="8"/>
        <v>0</v>
      </c>
      <c r="AP64" s="10">
        <f t="shared" si="9"/>
        <v>0</v>
      </c>
      <c r="AQ64">
        <f t="shared" si="10"/>
        <v>0</v>
      </c>
      <c r="AR64">
        <f t="shared" si="1"/>
        <v>0</v>
      </c>
      <c r="AS64">
        <f t="shared" si="2"/>
        <v>0</v>
      </c>
    </row>
    <row r="65" spans="1:45" x14ac:dyDescent="0.25">
      <c r="A65" s="11" t="s">
        <v>9</v>
      </c>
      <c r="B65" s="11" t="s">
        <v>10</v>
      </c>
      <c r="C65" s="11">
        <v>5</v>
      </c>
      <c r="D65" s="11" t="s">
        <v>11</v>
      </c>
      <c r="E65" s="11"/>
      <c r="F65" s="5">
        <v>2</v>
      </c>
      <c r="G65" s="6">
        <v>1</v>
      </c>
      <c r="H65" s="11"/>
      <c r="I65" s="11"/>
      <c r="J65" s="16"/>
      <c r="K65" s="16"/>
      <c r="L65" s="12"/>
      <c r="M65" s="16"/>
      <c r="N65" s="11"/>
      <c r="O65" s="11"/>
      <c r="P65" s="46">
        <v>1</v>
      </c>
      <c r="Q65" s="23">
        <f>W-2</f>
        <v>2</v>
      </c>
      <c r="R65" s="23">
        <f t="shared" si="14"/>
        <v>4</v>
      </c>
      <c r="S65" s="23">
        <f t="shared" si="3"/>
        <v>6</v>
      </c>
      <c r="T65" s="23">
        <f t="shared" si="11"/>
        <v>0</v>
      </c>
      <c r="V65" s="23">
        <f t="shared" si="4"/>
        <v>2</v>
      </c>
      <c r="W65" s="23">
        <f t="shared" si="5"/>
        <v>4</v>
      </c>
      <c r="X65" s="23">
        <f t="shared" si="0"/>
        <v>3</v>
      </c>
      <c r="Y65" s="23">
        <f t="shared" si="12"/>
        <v>2</v>
      </c>
      <c r="Z65" s="23">
        <f t="shared" si="13"/>
        <v>0</v>
      </c>
      <c r="AA65" s="23">
        <f t="shared" si="6"/>
        <v>2</v>
      </c>
      <c r="AB65" s="23" t="str">
        <f t="shared" si="7"/>
        <v>OK</v>
      </c>
      <c r="AD65" s="16"/>
      <c r="AE65" s="12"/>
      <c r="AF65" s="11"/>
      <c r="AG65" s="11"/>
      <c r="AH65" s="11"/>
      <c r="AI65" s="11"/>
      <c r="AJ65" s="11"/>
      <c r="AK65" s="11"/>
      <c r="AL65" s="11"/>
      <c r="AM65" s="11"/>
      <c r="AN65" s="11"/>
      <c r="AO65" s="10">
        <f t="shared" si="8"/>
        <v>0</v>
      </c>
      <c r="AP65" s="10">
        <f t="shared" si="9"/>
        <v>0</v>
      </c>
      <c r="AQ65">
        <f t="shared" si="10"/>
        <v>0</v>
      </c>
      <c r="AR65">
        <f t="shared" si="1"/>
        <v>0</v>
      </c>
      <c r="AS65">
        <f t="shared" si="2"/>
        <v>1</v>
      </c>
    </row>
    <row r="66" spans="1:45" ht="15.75" thickBot="1" x14ac:dyDescent="0.3">
      <c r="A66" t="s">
        <v>9</v>
      </c>
      <c r="B66" t="s">
        <v>10</v>
      </c>
      <c r="C66">
        <v>6</v>
      </c>
      <c r="D66" t="s">
        <v>11</v>
      </c>
      <c r="F66">
        <v>3</v>
      </c>
      <c r="G66">
        <v>0</v>
      </c>
      <c r="J66" s="26"/>
      <c r="K66" s="26"/>
      <c r="L66" s="26"/>
      <c r="M66" s="27"/>
      <c r="P66" s="46">
        <v>1</v>
      </c>
      <c r="Q66" s="23">
        <f>W-1</f>
        <v>3</v>
      </c>
      <c r="R66" s="23">
        <f t="shared" si="14"/>
        <v>1</v>
      </c>
      <c r="S66" s="23">
        <f t="shared" si="3"/>
        <v>7</v>
      </c>
      <c r="T66" s="23">
        <f t="shared" si="11"/>
        <v>1</v>
      </c>
      <c r="U66" s="23" t="s">
        <v>19</v>
      </c>
      <c r="V66" s="23">
        <f t="shared" si="4"/>
        <v>3</v>
      </c>
      <c r="W66" s="23">
        <f t="shared" si="5"/>
        <v>4</v>
      </c>
      <c r="X66" s="23">
        <f t="shared" si="0"/>
        <v>3</v>
      </c>
      <c r="Y66" s="23">
        <f t="shared" si="12"/>
        <v>3</v>
      </c>
      <c r="Z66" s="23">
        <f t="shared" si="13"/>
        <v>1</v>
      </c>
      <c r="AA66" s="23">
        <f t="shared" si="6"/>
        <v>3</v>
      </c>
      <c r="AB66" s="23" t="str">
        <f t="shared" si="7"/>
        <v>OK</v>
      </c>
      <c r="AD66" s="9"/>
      <c r="AE66" s="10"/>
      <c r="AO66" s="10">
        <f t="shared" si="8"/>
        <v>0</v>
      </c>
      <c r="AP66" s="10">
        <f t="shared" si="9"/>
        <v>0</v>
      </c>
      <c r="AQ66">
        <f t="shared" si="10"/>
        <v>0</v>
      </c>
      <c r="AR66">
        <f t="shared" si="1"/>
        <v>0</v>
      </c>
      <c r="AS66">
        <f t="shared" si="2"/>
        <v>0</v>
      </c>
    </row>
    <row r="67" spans="1:45" ht="15.75" thickBot="1" x14ac:dyDescent="0.3">
      <c r="A67" t="s">
        <v>9</v>
      </c>
      <c r="B67" t="s">
        <v>10</v>
      </c>
      <c r="C67">
        <v>7</v>
      </c>
      <c r="D67" t="s">
        <v>11</v>
      </c>
      <c r="F67" s="5">
        <v>2</v>
      </c>
      <c r="G67" s="6">
        <v>1</v>
      </c>
      <c r="J67" s="10"/>
      <c r="K67" s="10"/>
      <c r="L67" s="9"/>
      <c r="M67" s="10"/>
      <c r="P67" s="46">
        <v>1</v>
      </c>
      <c r="Q67" s="39">
        <f>W-2</f>
        <v>2</v>
      </c>
      <c r="R67" s="23">
        <f t="shared" si="14"/>
        <v>3</v>
      </c>
      <c r="S67" s="23">
        <f t="shared" si="3"/>
        <v>10</v>
      </c>
      <c r="T67" s="23">
        <f t="shared" si="11"/>
        <v>1</v>
      </c>
      <c r="U67" s="23" t="s">
        <v>0</v>
      </c>
      <c r="V67" s="23">
        <f t="shared" si="4"/>
        <v>4</v>
      </c>
      <c r="W67" s="23">
        <f t="shared" si="5"/>
        <v>4</v>
      </c>
      <c r="X67" s="23">
        <f t="shared" si="0"/>
        <v>3</v>
      </c>
      <c r="Y67" s="23">
        <f t="shared" si="12"/>
        <v>3</v>
      </c>
      <c r="Z67" s="23">
        <f t="shared" si="13"/>
        <v>0</v>
      </c>
      <c r="AA67" s="23">
        <f t="shared" si="6"/>
        <v>2</v>
      </c>
      <c r="AB67" s="23" t="str">
        <f t="shared" si="7"/>
        <v>OK</v>
      </c>
      <c r="AD67" s="26"/>
      <c r="AE67" s="27"/>
      <c r="AO67" s="10">
        <f t="shared" si="8"/>
        <v>1</v>
      </c>
      <c r="AP67" s="10">
        <f t="shared" si="9"/>
        <v>0</v>
      </c>
      <c r="AQ67">
        <f t="shared" si="10"/>
        <v>1</v>
      </c>
      <c r="AR67">
        <f t="shared" si="1"/>
        <v>0</v>
      </c>
      <c r="AS67">
        <f t="shared" si="2"/>
        <v>1</v>
      </c>
    </row>
    <row r="68" spans="1:45" ht="15.75" thickBot="1" x14ac:dyDescent="0.3">
      <c r="A68" t="s">
        <v>9</v>
      </c>
      <c r="B68" t="s">
        <v>10</v>
      </c>
      <c r="C68">
        <v>8</v>
      </c>
      <c r="D68" t="s">
        <v>11</v>
      </c>
      <c r="F68">
        <v>3</v>
      </c>
      <c r="G68">
        <v>1</v>
      </c>
      <c r="J68" s="10"/>
      <c r="K68" s="10"/>
      <c r="L68" s="10"/>
      <c r="M68" s="9"/>
      <c r="P68" s="46">
        <v>1</v>
      </c>
      <c r="Q68" s="39">
        <f>W-1</f>
        <v>3</v>
      </c>
      <c r="R68" s="23">
        <f t="shared" si="14"/>
        <v>3</v>
      </c>
      <c r="S68" s="23">
        <f t="shared" si="3"/>
        <v>10</v>
      </c>
      <c r="T68" s="23">
        <f t="shared" si="11"/>
        <v>0</v>
      </c>
      <c r="V68" s="23">
        <f t="shared" si="4"/>
        <v>4</v>
      </c>
      <c r="W68" s="23">
        <f t="shared" si="5"/>
        <v>5</v>
      </c>
      <c r="X68" s="23">
        <f t="shared" si="0"/>
        <v>4</v>
      </c>
      <c r="Y68" s="23">
        <f t="shared" si="12"/>
        <v>3</v>
      </c>
      <c r="Z68" s="23">
        <f t="shared" si="13"/>
        <v>1</v>
      </c>
      <c r="AA68" s="23">
        <f t="shared" si="6"/>
        <v>3</v>
      </c>
      <c r="AB68" s="23" t="str">
        <f t="shared" si="7"/>
        <v>OK</v>
      </c>
      <c r="AD68" s="10"/>
      <c r="AE68" s="9"/>
      <c r="AO68" s="10">
        <f t="shared" si="8"/>
        <v>2</v>
      </c>
      <c r="AP68" s="10">
        <f t="shared" si="9"/>
        <v>0</v>
      </c>
      <c r="AQ68">
        <f t="shared" si="10"/>
        <v>0</v>
      </c>
      <c r="AR68">
        <f t="shared" si="1"/>
        <v>1</v>
      </c>
      <c r="AS68">
        <f t="shared" si="2"/>
        <v>1</v>
      </c>
    </row>
    <row r="69" spans="1:45" ht="15" customHeight="1" thickBot="1" x14ac:dyDescent="0.3">
      <c r="A69" t="s">
        <v>9</v>
      </c>
      <c r="B69" t="s">
        <v>10</v>
      </c>
      <c r="C69">
        <v>9</v>
      </c>
      <c r="D69" t="s">
        <v>11</v>
      </c>
      <c r="F69" s="5">
        <v>2</v>
      </c>
      <c r="G69" s="6">
        <v>1</v>
      </c>
      <c r="J69" s="10"/>
      <c r="K69" s="10"/>
      <c r="L69" s="9"/>
      <c r="M69" s="10"/>
      <c r="P69" s="46">
        <v>1</v>
      </c>
      <c r="Q69" s="39">
        <f>W-2</f>
        <v>2</v>
      </c>
      <c r="R69" s="23">
        <f t="shared" si="14"/>
        <v>3</v>
      </c>
      <c r="S69" s="23">
        <f t="shared" si="3"/>
        <v>10</v>
      </c>
      <c r="T69" s="23">
        <f t="shared" si="11"/>
        <v>0</v>
      </c>
      <c r="V69" s="23">
        <f t="shared" si="4"/>
        <v>4</v>
      </c>
      <c r="W69" s="23">
        <f t="shared" si="5"/>
        <v>5</v>
      </c>
      <c r="X69" s="23">
        <f t="shared" si="0"/>
        <v>4</v>
      </c>
      <c r="Y69" s="23">
        <f t="shared" si="12"/>
        <v>3</v>
      </c>
      <c r="Z69" s="23">
        <f t="shared" si="13"/>
        <v>0</v>
      </c>
      <c r="AA69" s="23">
        <f t="shared" si="6"/>
        <v>2</v>
      </c>
      <c r="AB69" s="23" t="str">
        <f t="shared" si="7"/>
        <v>OK</v>
      </c>
      <c r="AE69" s="28"/>
      <c r="AF69" s="29"/>
      <c r="AO69" s="10">
        <f t="shared" si="8"/>
        <v>3</v>
      </c>
      <c r="AP69" s="10">
        <f t="shared" si="9"/>
        <v>1</v>
      </c>
      <c r="AQ69">
        <f t="shared" si="10"/>
        <v>0</v>
      </c>
      <c r="AR69">
        <f t="shared" si="1"/>
        <v>1</v>
      </c>
      <c r="AS69">
        <f t="shared" si="2"/>
        <v>1</v>
      </c>
    </row>
    <row r="70" spans="1:45" x14ac:dyDescent="0.25">
      <c r="A70" t="s">
        <v>9</v>
      </c>
      <c r="B70" t="s">
        <v>10</v>
      </c>
      <c r="C70">
        <v>10</v>
      </c>
      <c r="D70" t="s">
        <v>11</v>
      </c>
      <c r="F70">
        <v>3</v>
      </c>
      <c r="G70">
        <v>2</v>
      </c>
      <c r="J70" s="35"/>
      <c r="K70" s="35"/>
      <c r="L70" s="35"/>
      <c r="M70" s="34"/>
      <c r="P70" s="46">
        <v>-1</v>
      </c>
      <c r="Q70" s="23">
        <f>W-1</f>
        <v>3</v>
      </c>
      <c r="R70" s="23">
        <f t="shared" si="14"/>
        <v>1</v>
      </c>
      <c r="S70" s="23">
        <f t="shared" si="3"/>
        <v>11</v>
      </c>
      <c r="T70" s="23">
        <f t="shared" si="11"/>
        <v>1</v>
      </c>
      <c r="U70" s="23" t="s">
        <v>17</v>
      </c>
      <c r="V70" s="23">
        <f t="shared" si="4"/>
        <v>1</v>
      </c>
      <c r="W70" s="23">
        <f t="shared" si="5"/>
        <v>5</v>
      </c>
      <c r="X70" s="23">
        <f t="shared" si="0"/>
        <v>4</v>
      </c>
      <c r="Y70" s="23">
        <f t="shared" si="12"/>
        <v>3</v>
      </c>
      <c r="Z70" s="23">
        <f t="shared" si="13"/>
        <v>1</v>
      </c>
      <c r="AA70" s="23">
        <f t="shared" si="6"/>
        <v>3</v>
      </c>
      <c r="AB70" s="23" t="str">
        <f t="shared" si="7"/>
        <v>OK</v>
      </c>
      <c r="AE70" s="30"/>
      <c r="AF70" s="31"/>
      <c r="AO70" s="10">
        <f t="shared" si="8"/>
        <v>0</v>
      </c>
      <c r="AP70" s="10">
        <f t="shared" si="9"/>
        <v>1</v>
      </c>
      <c r="AQ70">
        <f t="shared" si="10"/>
        <v>0</v>
      </c>
      <c r="AR70">
        <f t="shared" si="1"/>
        <v>1</v>
      </c>
      <c r="AS70">
        <f t="shared" si="2"/>
        <v>2</v>
      </c>
    </row>
    <row r="71" spans="1:45" ht="15.75" thickBot="1" x14ac:dyDescent="0.3">
      <c r="A71" s="11" t="s">
        <v>9</v>
      </c>
      <c r="B71" s="11" t="s">
        <v>10</v>
      </c>
      <c r="C71" s="11">
        <v>11</v>
      </c>
      <c r="D71" s="11" t="s">
        <v>11</v>
      </c>
      <c r="E71" s="11"/>
      <c r="F71" s="5">
        <v>2</v>
      </c>
      <c r="G71" s="6">
        <v>1</v>
      </c>
      <c r="H71" s="11"/>
      <c r="I71" s="11"/>
      <c r="J71" s="16"/>
      <c r="K71" s="16"/>
      <c r="L71" s="12"/>
      <c r="M71" s="16"/>
      <c r="N71" s="11"/>
      <c r="O71" s="11"/>
      <c r="P71" s="46">
        <v>-1</v>
      </c>
      <c r="Q71" s="23">
        <f>W-2</f>
        <v>2</v>
      </c>
      <c r="R71" s="23">
        <f t="shared" si="14"/>
        <v>4</v>
      </c>
      <c r="S71" s="23">
        <f t="shared" si="3"/>
        <v>15</v>
      </c>
      <c r="T71" s="23">
        <f t="shared" si="11"/>
        <v>1</v>
      </c>
      <c r="U71" s="23" t="s">
        <v>18</v>
      </c>
      <c r="V71" s="23">
        <f t="shared" si="4"/>
        <v>2</v>
      </c>
      <c r="W71" s="23">
        <f t="shared" si="5"/>
        <v>5</v>
      </c>
      <c r="X71" s="23">
        <f t="shared" si="0"/>
        <v>4</v>
      </c>
      <c r="Y71" s="23">
        <f t="shared" si="12"/>
        <v>2</v>
      </c>
      <c r="Z71" s="23">
        <f t="shared" si="13"/>
        <v>0</v>
      </c>
      <c r="AA71" s="23">
        <f t="shared" si="6"/>
        <v>2</v>
      </c>
      <c r="AB71" s="23" t="str">
        <f t="shared" si="7"/>
        <v>OK</v>
      </c>
      <c r="AD71" s="11"/>
      <c r="AE71" s="12"/>
      <c r="AF71" s="16"/>
      <c r="AG71" s="11"/>
      <c r="AH71" s="11"/>
      <c r="AI71" s="11"/>
      <c r="AJ71" s="11"/>
      <c r="AK71" s="11"/>
      <c r="AL71" s="11"/>
      <c r="AM71" s="11"/>
      <c r="AN71" s="11"/>
      <c r="AO71" s="10">
        <f t="shared" si="8"/>
        <v>0</v>
      </c>
      <c r="AP71" s="10">
        <f t="shared" si="9"/>
        <v>1</v>
      </c>
      <c r="AQ71">
        <f t="shared" si="10"/>
        <v>0</v>
      </c>
      <c r="AR71">
        <f t="shared" si="1"/>
        <v>1</v>
      </c>
      <c r="AS71">
        <f t="shared" si="2"/>
        <v>1</v>
      </c>
    </row>
    <row r="72" spans="1:45" x14ac:dyDescent="0.25">
      <c r="A72" s="13" t="s">
        <v>9</v>
      </c>
      <c r="B72" s="13" t="s">
        <v>10</v>
      </c>
      <c r="C72" s="13">
        <v>12</v>
      </c>
      <c r="D72" s="13" t="s">
        <v>11</v>
      </c>
      <c r="E72" s="13"/>
      <c r="F72" s="13">
        <v>2</v>
      </c>
      <c r="G72" s="13">
        <v>2</v>
      </c>
      <c r="H72" s="13"/>
      <c r="I72" s="13"/>
      <c r="J72" s="15"/>
      <c r="K72" s="15"/>
      <c r="L72" s="14"/>
      <c r="M72" s="15"/>
      <c r="N72" s="13"/>
      <c r="O72" s="13"/>
      <c r="P72" s="46">
        <v>-1</v>
      </c>
      <c r="Q72" s="44">
        <v>2</v>
      </c>
      <c r="R72" s="23">
        <f t="shared" si="14"/>
        <v>4</v>
      </c>
      <c r="S72" s="23">
        <f t="shared" si="3"/>
        <v>15</v>
      </c>
      <c r="T72" s="23">
        <f t="shared" si="11"/>
        <v>0</v>
      </c>
      <c r="U72" s="43"/>
      <c r="V72" s="23">
        <f t="shared" si="4"/>
        <v>2</v>
      </c>
      <c r="W72" s="23">
        <f t="shared" si="5"/>
        <v>5</v>
      </c>
      <c r="X72" s="23">
        <f t="shared" si="0"/>
        <v>3</v>
      </c>
      <c r="Y72" s="23">
        <f t="shared" si="12"/>
        <v>2</v>
      </c>
      <c r="Z72" s="23">
        <f t="shared" si="13"/>
        <v>1</v>
      </c>
      <c r="AA72" s="23">
        <f t="shared" si="6"/>
        <v>2</v>
      </c>
      <c r="AB72" s="23" t="str">
        <f t="shared" si="7"/>
        <v>OK</v>
      </c>
      <c r="AD72" s="13"/>
      <c r="AE72" s="15"/>
      <c r="AF72" s="14"/>
      <c r="AG72" s="13"/>
      <c r="AH72" s="13"/>
      <c r="AI72" s="13"/>
      <c r="AJ72" s="13"/>
      <c r="AK72" s="13"/>
      <c r="AL72" s="13"/>
      <c r="AM72" s="13"/>
      <c r="AN72" s="13"/>
      <c r="AO72" s="10">
        <f t="shared" si="8"/>
        <v>0</v>
      </c>
      <c r="AP72" s="10">
        <f t="shared" si="9"/>
        <v>1</v>
      </c>
      <c r="AQ72">
        <f t="shared" si="10"/>
        <v>0</v>
      </c>
      <c r="AR72">
        <f t="shared" si="1"/>
        <v>1</v>
      </c>
      <c r="AS72">
        <f t="shared" si="2"/>
        <v>2</v>
      </c>
    </row>
    <row r="73" spans="1:45" ht="15.75" thickBot="1" x14ac:dyDescent="0.3">
      <c r="A73" s="13" t="s">
        <v>9</v>
      </c>
      <c r="B73" s="13" t="s">
        <v>10</v>
      </c>
      <c r="C73" s="13">
        <v>13</v>
      </c>
      <c r="D73" s="13" t="s">
        <v>11</v>
      </c>
      <c r="E73" s="13"/>
      <c r="F73" s="13">
        <v>1</v>
      </c>
      <c r="G73" s="13">
        <v>1</v>
      </c>
      <c r="H73" s="13"/>
      <c r="I73" s="13"/>
      <c r="J73" s="15"/>
      <c r="K73" s="14"/>
      <c r="L73" s="15"/>
      <c r="M73" s="15"/>
      <c r="N73" s="13"/>
      <c r="O73" s="13"/>
      <c r="P73" s="46">
        <v>-1</v>
      </c>
      <c r="Q73" s="45">
        <v>1</v>
      </c>
      <c r="R73" s="23">
        <f t="shared" si="14"/>
        <v>4</v>
      </c>
      <c r="S73" s="23">
        <f t="shared" si="3"/>
        <v>15</v>
      </c>
      <c r="T73" s="23">
        <f t="shared" si="11"/>
        <v>0</v>
      </c>
      <c r="U73" s="43"/>
      <c r="V73" s="23">
        <f>IF(C73=0,0,IF(C73=$AO$55-1,6,IF(T73=1,IF(V72&lt;=2,V72+1,IF(V72=3,W73,1)),V72)))</f>
        <v>2</v>
      </c>
      <c r="W73" s="23">
        <f t="shared" si="5"/>
        <v>5</v>
      </c>
      <c r="X73" s="23">
        <f t="shared" si="0"/>
        <v>3</v>
      </c>
      <c r="Y73" s="23">
        <f t="shared" si="12"/>
        <v>1</v>
      </c>
      <c r="Z73" s="23">
        <f t="shared" si="13"/>
        <v>0</v>
      </c>
      <c r="AA73" s="23">
        <f t="shared" si="6"/>
        <v>1</v>
      </c>
      <c r="AB73" s="23" t="str">
        <f t="shared" si="7"/>
        <v>OK</v>
      </c>
      <c r="AD73" s="13"/>
      <c r="AE73" s="14"/>
      <c r="AF73" s="15"/>
      <c r="AG73" s="13"/>
      <c r="AH73" s="13"/>
      <c r="AI73" s="13"/>
      <c r="AJ73" s="13"/>
      <c r="AK73" s="13"/>
      <c r="AL73" s="13"/>
      <c r="AM73" s="13"/>
      <c r="AN73" s="13"/>
      <c r="AO73" s="10">
        <f t="shared" si="8"/>
        <v>0</v>
      </c>
      <c r="AP73" s="10">
        <f t="shared" si="9"/>
        <v>1</v>
      </c>
      <c r="AQ73">
        <f t="shared" si="10"/>
        <v>0</v>
      </c>
      <c r="AR73">
        <f t="shared" si="1"/>
        <v>1</v>
      </c>
      <c r="AS73">
        <f t="shared" si="2"/>
        <v>1</v>
      </c>
    </row>
    <row r="74" spans="1:45" x14ac:dyDescent="0.25">
      <c r="A74" s="11" t="s">
        <v>9</v>
      </c>
      <c r="B74" s="11" t="s">
        <v>10</v>
      </c>
      <c r="C74" s="11">
        <v>14</v>
      </c>
      <c r="D74" s="11" t="s">
        <v>11</v>
      </c>
      <c r="E74" s="11"/>
      <c r="F74" s="7">
        <v>1</v>
      </c>
      <c r="G74" s="8">
        <v>2</v>
      </c>
      <c r="H74" s="11"/>
      <c r="I74" s="11"/>
      <c r="J74" s="16"/>
      <c r="K74" s="12"/>
      <c r="L74" s="16"/>
      <c r="M74" s="16"/>
      <c r="N74" s="11"/>
      <c r="O74" s="11"/>
      <c r="P74" s="46">
        <v>-1</v>
      </c>
      <c r="Q74" s="23">
        <f>1</f>
        <v>1</v>
      </c>
      <c r="R74" s="23">
        <f t="shared" si="14"/>
        <v>4</v>
      </c>
      <c r="S74" s="23">
        <f t="shared" si="3"/>
        <v>15</v>
      </c>
      <c r="T74" s="23">
        <f t="shared" si="11"/>
        <v>0</v>
      </c>
      <c r="V74" s="23">
        <f t="shared" si="4"/>
        <v>2</v>
      </c>
      <c r="W74" s="23">
        <f t="shared" si="5"/>
        <v>5</v>
      </c>
      <c r="X74" s="23">
        <f t="shared" si="0"/>
        <v>3</v>
      </c>
      <c r="Y74" s="23">
        <f t="shared" si="12"/>
        <v>1</v>
      </c>
      <c r="Z74" s="23">
        <f t="shared" si="13"/>
        <v>1</v>
      </c>
      <c r="AA74" s="23">
        <f t="shared" si="6"/>
        <v>1</v>
      </c>
      <c r="AB74" s="23" t="str">
        <f t="shared" si="7"/>
        <v>OK</v>
      </c>
      <c r="AD74" s="11"/>
      <c r="AE74" s="16"/>
      <c r="AF74" s="12"/>
      <c r="AG74" s="11"/>
      <c r="AH74" s="11"/>
      <c r="AI74" s="11"/>
      <c r="AJ74" s="11"/>
      <c r="AK74" s="11"/>
      <c r="AL74" s="11"/>
      <c r="AM74" s="11"/>
      <c r="AN74" s="11"/>
      <c r="AO74" s="10">
        <f t="shared" si="8"/>
        <v>0</v>
      </c>
      <c r="AP74" s="10">
        <f t="shared" si="9"/>
        <v>1</v>
      </c>
      <c r="AQ74">
        <f t="shared" si="10"/>
        <v>0</v>
      </c>
      <c r="AR74">
        <f t="shared" si="1"/>
        <v>1</v>
      </c>
      <c r="AS74">
        <f t="shared" si="2"/>
        <v>2</v>
      </c>
    </row>
    <row r="75" spans="1:45" ht="15.75" thickBot="1" x14ac:dyDescent="0.3">
      <c r="A75" t="s">
        <v>9</v>
      </c>
      <c r="B75" t="s">
        <v>10</v>
      </c>
      <c r="C75">
        <v>15</v>
      </c>
      <c r="D75" t="s">
        <v>11</v>
      </c>
      <c r="F75">
        <v>0</v>
      </c>
      <c r="G75">
        <v>1</v>
      </c>
      <c r="J75" s="27"/>
      <c r="K75" s="26"/>
      <c r="L75" s="26"/>
      <c r="M75" s="26"/>
      <c r="P75" s="46">
        <v>-1</v>
      </c>
      <c r="Q75" s="23">
        <f>0</f>
        <v>0</v>
      </c>
      <c r="R75" s="23">
        <f t="shared" si="14"/>
        <v>1</v>
      </c>
      <c r="S75" s="23">
        <f t="shared" si="3"/>
        <v>16</v>
      </c>
      <c r="T75" s="23">
        <f t="shared" si="11"/>
        <v>1</v>
      </c>
      <c r="U75" s="23" t="s">
        <v>19</v>
      </c>
      <c r="V75" s="23">
        <f>IF(C75=0,0,IF(C75=$AO$55-1,6,IF(T75=1,IF(V74&lt;=2,V74+1,IF(V74=3,W75,1)),V74)))</f>
        <v>3</v>
      </c>
      <c r="W75" s="23">
        <f t="shared" si="5"/>
        <v>5</v>
      </c>
      <c r="X75" s="23">
        <f t="shared" si="0"/>
        <v>3</v>
      </c>
      <c r="Y75" s="23">
        <f t="shared" si="12"/>
        <v>0</v>
      </c>
      <c r="Z75" s="23">
        <f t="shared" si="13"/>
        <v>0</v>
      </c>
      <c r="AA75" s="23">
        <f t="shared" si="6"/>
        <v>0</v>
      </c>
      <c r="AB75" s="23" t="str">
        <f t="shared" si="7"/>
        <v>OK</v>
      </c>
      <c r="AE75" s="9"/>
      <c r="AF75" s="10"/>
      <c r="AG75" s="10"/>
      <c r="AO75" s="10">
        <f t="shared" si="8"/>
        <v>0</v>
      </c>
      <c r="AP75" s="10">
        <f t="shared" si="9"/>
        <v>1</v>
      </c>
      <c r="AQ75">
        <f t="shared" si="10"/>
        <v>0</v>
      </c>
      <c r="AR75">
        <f t="shared" si="1"/>
        <v>1</v>
      </c>
      <c r="AS75">
        <f t="shared" si="2"/>
        <v>1</v>
      </c>
    </row>
    <row r="76" spans="1:45" ht="15.75" thickBot="1" x14ac:dyDescent="0.3">
      <c r="A76" t="s">
        <v>9</v>
      </c>
      <c r="B76" t="s">
        <v>10</v>
      </c>
      <c r="C76">
        <v>16</v>
      </c>
      <c r="D76" t="s">
        <v>11</v>
      </c>
      <c r="F76" s="7">
        <v>1</v>
      </c>
      <c r="G76" s="8">
        <v>2</v>
      </c>
      <c r="K76" s="9"/>
      <c r="P76" s="46">
        <v>-1</v>
      </c>
      <c r="Q76" s="40">
        <v>1</v>
      </c>
      <c r="R76" s="23">
        <f t="shared" si="14"/>
        <v>3</v>
      </c>
      <c r="S76" s="23">
        <f t="shared" si="3"/>
        <v>19</v>
      </c>
      <c r="T76" s="23">
        <f t="shared" si="11"/>
        <v>1</v>
      </c>
      <c r="U76" s="23" t="s">
        <v>1</v>
      </c>
      <c r="V76" s="23">
        <f t="shared" si="4"/>
        <v>5</v>
      </c>
      <c r="W76" s="23">
        <f t="shared" si="5"/>
        <v>5</v>
      </c>
      <c r="X76" s="23">
        <f t="shared" si="0"/>
        <v>3</v>
      </c>
      <c r="Y76" s="23">
        <f t="shared" si="12"/>
        <v>0</v>
      </c>
      <c r="Z76" s="23">
        <f t="shared" si="13"/>
        <v>1</v>
      </c>
      <c r="AA76" s="23">
        <f t="shared" si="6"/>
        <v>1</v>
      </c>
      <c r="AB76" s="23" t="str">
        <f t="shared" si="7"/>
        <v>OK</v>
      </c>
      <c r="AE76" s="26"/>
      <c r="AF76" s="27"/>
      <c r="AO76" s="10">
        <f t="shared" si="8"/>
        <v>1</v>
      </c>
      <c r="AP76" s="10">
        <f t="shared" si="9"/>
        <v>1</v>
      </c>
      <c r="AQ76">
        <f t="shared" si="10"/>
        <v>1</v>
      </c>
      <c r="AR76">
        <f t="shared" si="1"/>
        <v>1</v>
      </c>
      <c r="AS76">
        <f t="shared" si="2"/>
        <v>2</v>
      </c>
    </row>
    <row r="77" spans="1:45" ht="15.75" thickBot="1" x14ac:dyDescent="0.3">
      <c r="A77" t="s">
        <v>9</v>
      </c>
      <c r="B77" t="s">
        <v>10</v>
      </c>
      <c r="C77">
        <v>17</v>
      </c>
      <c r="D77" t="s">
        <v>11</v>
      </c>
      <c r="F77">
        <v>0</v>
      </c>
      <c r="G77">
        <v>2</v>
      </c>
      <c r="J77" s="9"/>
      <c r="K77" s="36"/>
      <c r="L77" s="10"/>
      <c r="M77" s="10"/>
      <c r="P77" s="46">
        <v>-1</v>
      </c>
      <c r="Q77" s="40">
        <v>0</v>
      </c>
      <c r="R77" s="23">
        <f t="shared" si="14"/>
        <v>3</v>
      </c>
      <c r="S77" s="23">
        <f t="shared" si="3"/>
        <v>19</v>
      </c>
      <c r="T77" s="23">
        <f t="shared" si="11"/>
        <v>0</v>
      </c>
      <c r="V77" s="23">
        <f t="shared" si="4"/>
        <v>5</v>
      </c>
      <c r="W77" s="23">
        <f t="shared" si="5"/>
        <v>4</v>
      </c>
      <c r="X77" s="23">
        <f t="shared" si="0"/>
        <v>4</v>
      </c>
      <c r="Y77" s="23">
        <f t="shared" si="12"/>
        <v>0</v>
      </c>
      <c r="Z77" s="23">
        <f t="shared" si="13"/>
        <v>0</v>
      </c>
      <c r="AA77" s="23">
        <f t="shared" si="6"/>
        <v>0</v>
      </c>
      <c r="AB77" s="23" t="str">
        <f t="shared" si="7"/>
        <v>OK</v>
      </c>
      <c r="AF77" s="9"/>
      <c r="AO77" s="10">
        <f t="shared" si="8"/>
        <v>2</v>
      </c>
      <c r="AP77" s="10">
        <f t="shared" si="9"/>
        <v>1</v>
      </c>
      <c r="AQ77">
        <f t="shared" si="10"/>
        <v>0</v>
      </c>
      <c r="AR77">
        <f t="shared" si="1"/>
        <v>2</v>
      </c>
      <c r="AS77">
        <f t="shared" si="2"/>
        <v>2</v>
      </c>
    </row>
    <row r="78" spans="1:45" ht="15.75" thickBot="1" x14ac:dyDescent="0.3">
      <c r="A78" t="s">
        <v>9</v>
      </c>
      <c r="B78" t="s">
        <v>10</v>
      </c>
      <c r="C78">
        <v>18</v>
      </c>
      <c r="D78" t="s">
        <v>11</v>
      </c>
      <c r="F78" s="7">
        <v>1</v>
      </c>
      <c r="G78" s="8">
        <v>2</v>
      </c>
      <c r="J78" s="10"/>
      <c r="K78" s="9"/>
      <c r="L78" s="36"/>
      <c r="M78" s="10"/>
      <c r="P78" s="46">
        <v>-1</v>
      </c>
      <c r="Q78" s="40">
        <v>1</v>
      </c>
      <c r="R78" s="23">
        <f t="shared" si="14"/>
        <v>3</v>
      </c>
      <c r="S78" s="23">
        <f t="shared" si="3"/>
        <v>19</v>
      </c>
      <c r="T78" s="23">
        <f t="shared" si="11"/>
        <v>0</v>
      </c>
      <c r="V78" s="23">
        <f t="shared" si="4"/>
        <v>5</v>
      </c>
      <c r="W78" s="23">
        <f t="shared" si="5"/>
        <v>4</v>
      </c>
      <c r="X78" s="23">
        <f t="shared" si="0"/>
        <v>4</v>
      </c>
      <c r="Y78" s="23">
        <f t="shared" si="12"/>
        <v>0</v>
      </c>
      <c r="Z78" s="23">
        <f t="shared" si="13"/>
        <v>1</v>
      </c>
      <c r="AA78" s="23">
        <f t="shared" si="6"/>
        <v>1</v>
      </c>
      <c r="AB78" s="23" t="str">
        <f t="shared" si="7"/>
        <v>OK</v>
      </c>
      <c r="AF78" s="28"/>
      <c r="AG78" s="29"/>
      <c r="AO78" s="10">
        <f t="shared" si="8"/>
        <v>3</v>
      </c>
      <c r="AP78" s="10">
        <f t="shared" si="9"/>
        <v>0</v>
      </c>
      <c r="AQ78">
        <f t="shared" si="10"/>
        <v>0</v>
      </c>
      <c r="AR78">
        <f t="shared" si="1"/>
        <v>2</v>
      </c>
      <c r="AS78">
        <f t="shared" si="2"/>
        <v>2</v>
      </c>
    </row>
    <row r="79" spans="1:45" x14ac:dyDescent="0.25">
      <c r="A79" t="s">
        <v>9</v>
      </c>
      <c r="B79" t="s">
        <v>10</v>
      </c>
      <c r="C79">
        <v>19</v>
      </c>
      <c r="D79" t="s">
        <v>11</v>
      </c>
      <c r="F79">
        <v>0</v>
      </c>
      <c r="G79">
        <v>3</v>
      </c>
      <c r="J79" s="34"/>
      <c r="K79" s="35"/>
      <c r="L79" s="35"/>
      <c r="M79" s="35"/>
      <c r="P79" s="46">
        <v>1</v>
      </c>
      <c r="Q79" s="23">
        <f>0</f>
        <v>0</v>
      </c>
      <c r="R79" s="23">
        <f t="shared" si="14"/>
        <v>1</v>
      </c>
      <c r="S79" s="23">
        <f t="shared" si="3"/>
        <v>20</v>
      </c>
      <c r="T79" s="23">
        <f t="shared" si="11"/>
        <v>1</v>
      </c>
      <c r="U79" s="23" t="s">
        <v>17</v>
      </c>
      <c r="V79" s="23">
        <f t="shared" si="4"/>
        <v>1</v>
      </c>
      <c r="W79" s="23">
        <f t="shared" si="5"/>
        <v>4</v>
      </c>
      <c r="X79" s="23">
        <f t="shared" si="0"/>
        <v>4</v>
      </c>
      <c r="Y79" s="23">
        <f t="shared" si="12"/>
        <v>0</v>
      </c>
      <c r="Z79" s="23">
        <f t="shared" si="13"/>
        <v>0</v>
      </c>
      <c r="AA79" s="23">
        <f t="shared" si="6"/>
        <v>0</v>
      </c>
      <c r="AB79" s="23" t="str">
        <f t="shared" si="7"/>
        <v>OK</v>
      </c>
      <c r="AF79" s="30"/>
      <c r="AG79" s="31"/>
      <c r="AO79" s="10">
        <f t="shared" si="8"/>
        <v>0</v>
      </c>
      <c r="AP79" s="10">
        <f t="shared" si="9"/>
        <v>0</v>
      </c>
      <c r="AQ79">
        <f t="shared" si="10"/>
        <v>0</v>
      </c>
      <c r="AR79">
        <f t="shared" si="1"/>
        <v>2</v>
      </c>
      <c r="AS79">
        <f t="shared" si="2"/>
        <v>3</v>
      </c>
    </row>
    <row r="80" spans="1:45" ht="15.75" thickBot="1" x14ac:dyDescent="0.3">
      <c r="A80" s="11" t="s">
        <v>9</v>
      </c>
      <c r="B80" s="11" t="s">
        <v>10</v>
      </c>
      <c r="C80" s="11">
        <v>20</v>
      </c>
      <c r="D80" s="11" t="s">
        <v>11</v>
      </c>
      <c r="E80" s="11"/>
      <c r="F80" s="7">
        <v>1</v>
      </c>
      <c r="G80" s="8">
        <v>2</v>
      </c>
      <c r="H80" s="11"/>
      <c r="I80" s="11"/>
      <c r="J80" s="16"/>
      <c r="K80" s="12"/>
      <c r="L80" s="16"/>
      <c r="M80" s="16"/>
      <c r="N80" s="11"/>
      <c r="O80" s="11"/>
      <c r="P80" s="46">
        <v>1</v>
      </c>
      <c r="Q80" s="23">
        <f>1</f>
        <v>1</v>
      </c>
      <c r="R80" s="23">
        <f t="shared" si="14"/>
        <v>4</v>
      </c>
      <c r="S80" s="23">
        <f t="shared" si="3"/>
        <v>24</v>
      </c>
      <c r="T80" s="23">
        <f t="shared" si="11"/>
        <v>1</v>
      </c>
      <c r="U80" s="23" t="s">
        <v>18</v>
      </c>
      <c r="V80" s="23">
        <f t="shared" si="4"/>
        <v>2</v>
      </c>
      <c r="W80" s="23">
        <f t="shared" si="5"/>
        <v>4</v>
      </c>
      <c r="X80" s="23">
        <f t="shared" si="0"/>
        <v>4</v>
      </c>
      <c r="Y80" s="23">
        <f t="shared" si="12"/>
        <v>1</v>
      </c>
      <c r="Z80" s="23">
        <f t="shared" si="13"/>
        <v>1</v>
      </c>
      <c r="AA80" s="23">
        <f t="shared" si="6"/>
        <v>1</v>
      </c>
      <c r="AB80" s="23" t="str">
        <f t="shared" si="7"/>
        <v>OK</v>
      </c>
      <c r="AD80" s="11"/>
      <c r="AE80" s="11"/>
      <c r="AF80" s="12"/>
      <c r="AG80" s="16"/>
      <c r="AH80" s="11"/>
      <c r="AI80" s="11"/>
      <c r="AJ80" s="11"/>
      <c r="AK80" s="11"/>
      <c r="AL80" s="11"/>
      <c r="AM80" s="11"/>
      <c r="AN80" s="11"/>
      <c r="AO80" s="10">
        <f t="shared" si="8"/>
        <v>0</v>
      </c>
      <c r="AP80" s="10">
        <f t="shared" si="9"/>
        <v>0</v>
      </c>
      <c r="AQ80">
        <f t="shared" si="10"/>
        <v>0</v>
      </c>
      <c r="AR80">
        <f t="shared" si="1"/>
        <v>2</v>
      </c>
      <c r="AS80">
        <f t="shared" si="2"/>
        <v>2</v>
      </c>
    </row>
    <row r="81" spans="1:46" x14ac:dyDescent="0.25">
      <c r="A81" s="13" t="s">
        <v>9</v>
      </c>
      <c r="B81" s="13" t="s">
        <v>10</v>
      </c>
      <c r="C81" s="13">
        <v>21</v>
      </c>
      <c r="D81" s="13" t="s">
        <v>11</v>
      </c>
      <c r="E81" s="13"/>
      <c r="F81" s="13">
        <v>1</v>
      </c>
      <c r="G81" s="13">
        <v>3</v>
      </c>
      <c r="H81" s="13"/>
      <c r="I81" s="13"/>
      <c r="J81" s="15"/>
      <c r="K81" s="14"/>
      <c r="L81" s="15"/>
      <c r="M81" s="15"/>
      <c r="N81" s="13"/>
      <c r="O81" s="13"/>
      <c r="P81" s="46">
        <v>1</v>
      </c>
      <c r="Q81" s="44">
        <v>1</v>
      </c>
      <c r="R81" s="23">
        <f t="shared" si="14"/>
        <v>4</v>
      </c>
      <c r="S81" s="23">
        <f t="shared" si="3"/>
        <v>24</v>
      </c>
      <c r="T81" s="23">
        <f t="shared" si="11"/>
        <v>0</v>
      </c>
      <c r="U81" s="43"/>
      <c r="V81" s="23">
        <f t="shared" si="4"/>
        <v>2</v>
      </c>
      <c r="W81" s="23">
        <f t="shared" si="5"/>
        <v>4</v>
      </c>
      <c r="X81" s="23">
        <f t="shared" si="0"/>
        <v>3</v>
      </c>
      <c r="Y81" s="23">
        <f t="shared" si="12"/>
        <v>1</v>
      </c>
      <c r="Z81" s="23">
        <f t="shared" si="13"/>
        <v>0</v>
      </c>
      <c r="AA81" s="23">
        <f t="shared" si="6"/>
        <v>1</v>
      </c>
      <c r="AB81" s="23" t="str">
        <f t="shared" si="7"/>
        <v>OK</v>
      </c>
      <c r="AD81" s="13"/>
      <c r="AE81" s="13"/>
      <c r="AF81" s="15"/>
      <c r="AG81" s="14"/>
      <c r="AH81" s="13"/>
      <c r="AI81" s="13"/>
      <c r="AJ81" s="13"/>
      <c r="AK81" s="13"/>
      <c r="AL81" s="13"/>
      <c r="AM81" s="13"/>
      <c r="AN81" s="13"/>
      <c r="AO81" s="10">
        <f t="shared" si="8"/>
        <v>0</v>
      </c>
      <c r="AP81" s="10">
        <f t="shared" si="9"/>
        <v>0</v>
      </c>
      <c r="AQ81">
        <f t="shared" si="10"/>
        <v>0</v>
      </c>
      <c r="AR81">
        <f t="shared" si="1"/>
        <v>2</v>
      </c>
      <c r="AS81">
        <f t="shared" si="2"/>
        <v>3</v>
      </c>
    </row>
    <row r="82" spans="1:46" ht="15.75" thickBot="1" x14ac:dyDescent="0.3">
      <c r="A82" s="13" t="s">
        <v>9</v>
      </c>
      <c r="B82" s="13" t="s">
        <v>10</v>
      </c>
      <c r="C82" s="13">
        <v>22</v>
      </c>
      <c r="D82" s="13" t="s">
        <v>11</v>
      </c>
      <c r="E82" s="13"/>
      <c r="F82" s="13">
        <v>2</v>
      </c>
      <c r="G82" s="13">
        <v>2</v>
      </c>
      <c r="H82" s="13"/>
      <c r="I82" s="13"/>
      <c r="J82" s="15"/>
      <c r="K82" s="15"/>
      <c r="L82" s="14"/>
      <c r="M82" s="15"/>
      <c r="N82" s="13"/>
      <c r="O82" s="13"/>
      <c r="P82" s="46">
        <v>1</v>
      </c>
      <c r="Q82" s="45">
        <v>2</v>
      </c>
      <c r="R82" s="23">
        <f t="shared" si="14"/>
        <v>4</v>
      </c>
      <c r="S82" s="23">
        <f t="shared" si="3"/>
        <v>24</v>
      </c>
      <c r="T82" s="23">
        <f t="shared" si="11"/>
        <v>0</v>
      </c>
      <c r="U82" s="43"/>
      <c r="V82" s="23">
        <f t="shared" si="4"/>
        <v>2</v>
      </c>
      <c r="W82" s="23">
        <f t="shared" si="5"/>
        <v>4</v>
      </c>
      <c r="X82" s="23">
        <f t="shared" si="0"/>
        <v>3</v>
      </c>
      <c r="Y82" s="23">
        <f t="shared" si="12"/>
        <v>2</v>
      </c>
      <c r="Z82" s="23">
        <f t="shared" si="13"/>
        <v>1</v>
      </c>
      <c r="AA82" s="23">
        <f t="shared" si="6"/>
        <v>2</v>
      </c>
      <c r="AB82" s="23" t="str">
        <f t="shared" si="7"/>
        <v>OK</v>
      </c>
      <c r="AD82" s="13"/>
      <c r="AE82" s="13"/>
      <c r="AF82" s="14"/>
      <c r="AG82" s="15"/>
      <c r="AH82" s="13"/>
      <c r="AI82" s="13"/>
      <c r="AJ82" s="13"/>
      <c r="AK82" s="13"/>
      <c r="AL82" s="13"/>
      <c r="AM82" s="13"/>
      <c r="AN82" s="13"/>
      <c r="AO82" s="10">
        <f t="shared" si="8"/>
        <v>0</v>
      </c>
      <c r="AP82" s="10">
        <f t="shared" si="9"/>
        <v>0</v>
      </c>
      <c r="AQ82">
        <f t="shared" si="10"/>
        <v>0</v>
      </c>
      <c r="AR82">
        <f t="shared" si="1"/>
        <v>2</v>
      </c>
      <c r="AS82">
        <f t="shared" si="2"/>
        <v>2</v>
      </c>
    </row>
    <row r="83" spans="1:46" x14ac:dyDescent="0.25">
      <c r="A83" s="11" t="s">
        <v>9</v>
      </c>
      <c r="B83" s="11" t="s">
        <v>10</v>
      </c>
      <c r="C83" s="11">
        <v>23</v>
      </c>
      <c r="D83" s="11" t="s">
        <v>11</v>
      </c>
      <c r="E83" s="11"/>
      <c r="F83" s="5">
        <v>2</v>
      </c>
      <c r="G83" s="6">
        <v>3</v>
      </c>
      <c r="H83" s="11"/>
      <c r="I83" s="11"/>
      <c r="J83" s="16"/>
      <c r="K83" s="16"/>
      <c r="L83" s="12"/>
      <c r="M83" s="16"/>
      <c r="N83" s="11"/>
      <c r="O83" s="11"/>
      <c r="P83" s="46">
        <v>1</v>
      </c>
      <c r="Q83" s="23">
        <f>W-2</f>
        <v>2</v>
      </c>
      <c r="R83" s="23">
        <f t="shared" si="14"/>
        <v>4</v>
      </c>
      <c r="S83" s="23">
        <f t="shared" si="3"/>
        <v>24</v>
      </c>
      <c r="T83" s="23">
        <f t="shared" si="11"/>
        <v>0</v>
      </c>
      <c r="V83" s="23">
        <f t="shared" si="4"/>
        <v>2</v>
      </c>
      <c r="W83" s="23">
        <f t="shared" si="5"/>
        <v>4</v>
      </c>
      <c r="X83" s="23">
        <f t="shared" si="0"/>
        <v>3</v>
      </c>
      <c r="Y83" s="23">
        <f t="shared" si="12"/>
        <v>2</v>
      </c>
      <c r="Z83" s="23">
        <f t="shared" si="13"/>
        <v>0</v>
      </c>
      <c r="AA83" s="23">
        <f t="shared" si="6"/>
        <v>2</v>
      </c>
      <c r="AB83" s="23" t="str">
        <f t="shared" si="7"/>
        <v>OK</v>
      </c>
      <c r="AD83" s="11"/>
      <c r="AE83" s="11"/>
      <c r="AF83" s="16"/>
      <c r="AG83" s="12"/>
      <c r="AH83" s="11"/>
      <c r="AI83" s="11"/>
      <c r="AJ83" s="11"/>
      <c r="AK83" s="11"/>
      <c r="AL83" s="11"/>
      <c r="AM83" s="11"/>
      <c r="AN83" s="11"/>
      <c r="AO83" s="10">
        <f t="shared" si="8"/>
        <v>0</v>
      </c>
      <c r="AP83" s="10">
        <f t="shared" si="9"/>
        <v>0</v>
      </c>
      <c r="AQ83">
        <f t="shared" si="10"/>
        <v>0</v>
      </c>
      <c r="AR83">
        <f t="shared" si="1"/>
        <v>2</v>
      </c>
      <c r="AS83">
        <f t="shared" si="2"/>
        <v>3</v>
      </c>
    </row>
    <row r="84" spans="1:46" ht="15.75" thickBot="1" x14ac:dyDescent="0.3">
      <c r="A84" t="s">
        <v>9</v>
      </c>
      <c r="B84" t="s">
        <v>10</v>
      </c>
      <c r="C84">
        <v>24</v>
      </c>
      <c r="D84" t="s">
        <v>11</v>
      </c>
      <c r="F84">
        <v>3</v>
      </c>
      <c r="G84">
        <v>2</v>
      </c>
      <c r="J84" s="26"/>
      <c r="K84" s="26"/>
      <c r="L84" s="26"/>
      <c r="M84" s="27"/>
      <c r="P84" s="46">
        <v>1</v>
      </c>
      <c r="Q84" s="23">
        <f>W-1</f>
        <v>3</v>
      </c>
      <c r="R84" s="23">
        <f t="shared" si="14"/>
        <v>1</v>
      </c>
      <c r="S84" s="23">
        <f t="shared" si="3"/>
        <v>25</v>
      </c>
      <c r="T84" s="23">
        <f t="shared" si="11"/>
        <v>1</v>
      </c>
      <c r="U84" s="23" t="s">
        <v>19</v>
      </c>
      <c r="V84" s="23">
        <f t="shared" si="4"/>
        <v>3</v>
      </c>
      <c r="W84" s="23">
        <f t="shared" si="5"/>
        <v>4</v>
      </c>
      <c r="X84" s="23">
        <f t="shared" si="0"/>
        <v>3</v>
      </c>
      <c r="Y84" s="23">
        <f t="shared" si="12"/>
        <v>3</v>
      </c>
      <c r="Z84" s="23">
        <f t="shared" si="13"/>
        <v>1</v>
      </c>
      <c r="AA84" s="23">
        <f t="shared" si="6"/>
        <v>3</v>
      </c>
      <c r="AB84" s="23" t="str">
        <f t="shared" si="7"/>
        <v>OK</v>
      </c>
      <c r="AF84" s="9"/>
      <c r="AG84" s="10"/>
      <c r="AO84" s="10">
        <f t="shared" si="8"/>
        <v>0</v>
      </c>
      <c r="AP84" s="10">
        <f t="shared" si="9"/>
        <v>0</v>
      </c>
      <c r="AQ84">
        <f t="shared" si="10"/>
        <v>0</v>
      </c>
      <c r="AR84">
        <f t="shared" si="1"/>
        <v>2</v>
      </c>
      <c r="AS84">
        <f t="shared" si="2"/>
        <v>2</v>
      </c>
    </row>
    <row r="85" spans="1:46" ht="15.75" thickBot="1" x14ac:dyDescent="0.3">
      <c r="A85" t="s">
        <v>9</v>
      </c>
      <c r="B85" t="s">
        <v>10</v>
      </c>
      <c r="C85">
        <v>25</v>
      </c>
      <c r="D85" t="s">
        <v>11</v>
      </c>
      <c r="F85" s="5">
        <v>2</v>
      </c>
      <c r="G85" s="6">
        <v>3</v>
      </c>
      <c r="J85" s="10"/>
      <c r="K85" s="10"/>
      <c r="L85" s="9"/>
      <c r="M85" s="10"/>
      <c r="P85" s="46">
        <v>1</v>
      </c>
      <c r="Q85" s="39">
        <f>W-2</f>
        <v>2</v>
      </c>
      <c r="R85" s="23">
        <f t="shared" si="14"/>
        <v>3</v>
      </c>
      <c r="S85" s="23">
        <f t="shared" si="3"/>
        <v>28</v>
      </c>
      <c r="T85" s="23">
        <f t="shared" si="11"/>
        <v>1</v>
      </c>
      <c r="U85" s="23" t="s">
        <v>0</v>
      </c>
      <c r="V85" s="23">
        <f t="shared" si="4"/>
        <v>4</v>
      </c>
      <c r="W85" s="23">
        <f t="shared" si="5"/>
        <v>4</v>
      </c>
      <c r="X85" s="23">
        <f t="shared" si="0"/>
        <v>3</v>
      </c>
      <c r="Y85" s="23">
        <f t="shared" si="12"/>
        <v>3</v>
      </c>
      <c r="Z85" s="23">
        <f t="shared" si="13"/>
        <v>0</v>
      </c>
      <c r="AA85" s="23">
        <f t="shared" si="6"/>
        <v>2</v>
      </c>
      <c r="AB85" s="23" t="str">
        <f t="shared" si="7"/>
        <v>OK</v>
      </c>
      <c r="AF85" s="26"/>
      <c r="AG85" s="27"/>
      <c r="AO85" s="10">
        <f t="shared" si="8"/>
        <v>1</v>
      </c>
      <c r="AP85" s="10">
        <f t="shared" si="9"/>
        <v>0</v>
      </c>
      <c r="AQ85">
        <f t="shared" si="10"/>
        <v>1</v>
      </c>
      <c r="AR85">
        <f t="shared" si="1"/>
        <v>2</v>
      </c>
      <c r="AS85">
        <f t="shared" si="2"/>
        <v>3</v>
      </c>
    </row>
    <row r="86" spans="1:46" ht="15.75" thickBot="1" x14ac:dyDescent="0.3">
      <c r="A86" t="s">
        <v>9</v>
      </c>
      <c r="B86" t="s">
        <v>10</v>
      </c>
      <c r="C86">
        <v>26</v>
      </c>
      <c r="D86" t="s">
        <v>11</v>
      </c>
      <c r="F86">
        <v>3</v>
      </c>
      <c r="G86">
        <v>3</v>
      </c>
      <c r="J86" s="10"/>
      <c r="K86" s="10"/>
      <c r="L86" s="10"/>
      <c r="M86" s="9"/>
      <c r="P86" s="46">
        <v>1</v>
      </c>
      <c r="Q86" s="39">
        <f>W-1</f>
        <v>3</v>
      </c>
      <c r="R86" s="23">
        <f t="shared" si="14"/>
        <v>3</v>
      </c>
      <c r="S86" s="23">
        <f t="shared" si="3"/>
        <v>28</v>
      </c>
      <c r="T86" s="23">
        <f t="shared" si="11"/>
        <v>0</v>
      </c>
      <c r="V86" s="23">
        <f t="shared" si="4"/>
        <v>4</v>
      </c>
      <c r="W86" s="23">
        <f t="shared" si="5"/>
        <v>5</v>
      </c>
      <c r="X86" s="23">
        <f t="shared" si="0"/>
        <v>4</v>
      </c>
      <c r="Y86" s="23">
        <f t="shared" si="12"/>
        <v>3</v>
      </c>
      <c r="Z86" s="23">
        <f t="shared" si="13"/>
        <v>1</v>
      </c>
      <c r="AA86" s="23">
        <f t="shared" si="6"/>
        <v>3</v>
      </c>
      <c r="AB86" s="23" t="str">
        <f t="shared" si="7"/>
        <v>OK</v>
      </c>
      <c r="AG86" s="9"/>
      <c r="AO86" s="10">
        <f t="shared" si="8"/>
        <v>2</v>
      </c>
      <c r="AP86" s="10">
        <f t="shared" si="9"/>
        <v>0</v>
      </c>
      <c r="AQ86">
        <f t="shared" si="10"/>
        <v>0</v>
      </c>
      <c r="AR86">
        <f t="shared" si="1"/>
        <v>3</v>
      </c>
      <c r="AS86">
        <f t="shared" si="2"/>
        <v>3</v>
      </c>
    </row>
    <row r="87" spans="1:46" ht="15.75" thickBot="1" x14ac:dyDescent="0.3">
      <c r="A87" t="s">
        <v>9</v>
      </c>
      <c r="B87" t="s">
        <v>10</v>
      </c>
      <c r="C87">
        <v>27</v>
      </c>
      <c r="D87" t="s">
        <v>11</v>
      </c>
      <c r="F87" s="5">
        <v>2</v>
      </c>
      <c r="G87" s="6">
        <v>3</v>
      </c>
      <c r="J87" s="10"/>
      <c r="K87" s="10"/>
      <c r="L87" s="9"/>
      <c r="M87" s="10"/>
      <c r="P87" s="46">
        <v>1</v>
      </c>
      <c r="Q87" s="39">
        <f>W-2</f>
        <v>2</v>
      </c>
      <c r="R87" s="23">
        <f t="shared" si="14"/>
        <v>3</v>
      </c>
      <c r="S87" s="23">
        <f t="shared" si="3"/>
        <v>28</v>
      </c>
      <c r="T87" s="23">
        <f t="shared" si="11"/>
        <v>0</v>
      </c>
      <c r="V87" s="23">
        <f t="shared" si="4"/>
        <v>4</v>
      </c>
      <c r="W87" s="23">
        <f t="shared" si="5"/>
        <v>5</v>
      </c>
      <c r="X87" s="23">
        <f t="shared" si="0"/>
        <v>4</v>
      </c>
      <c r="Y87" s="23">
        <f t="shared" si="12"/>
        <v>3</v>
      </c>
      <c r="Z87" s="23">
        <f t="shared" si="13"/>
        <v>0</v>
      </c>
      <c r="AA87" s="23">
        <f t="shared" si="6"/>
        <v>2</v>
      </c>
      <c r="AB87" s="23" t="str">
        <f t="shared" si="7"/>
        <v>OK</v>
      </c>
      <c r="AG87" s="28"/>
      <c r="AH87" s="29"/>
      <c r="AO87" s="10">
        <f t="shared" si="8"/>
        <v>3</v>
      </c>
      <c r="AP87" s="10">
        <f t="shared" si="9"/>
        <v>1</v>
      </c>
      <c r="AQ87">
        <f t="shared" si="10"/>
        <v>0</v>
      </c>
      <c r="AR87">
        <f t="shared" si="1"/>
        <v>3</v>
      </c>
      <c r="AS87">
        <f t="shared" si="2"/>
        <v>3</v>
      </c>
    </row>
    <row r="88" spans="1:46" x14ac:dyDescent="0.25">
      <c r="A88" t="s">
        <v>9</v>
      </c>
      <c r="B88" t="s">
        <v>10</v>
      </c>
      <c r="C88">
        <v>28</v>
      </c>
      <c r="D88" t="s">
        <v>11</v>
      </c>
      <c r="F88">
        <v>3</v>
      </c>
      <c r="G88">
        <v>4</v>
      </c>
      <c r="J88" s="35"/>
      <c r="K88" s="35"/>
      <c r="L88" s="35"/>
      <c r="M88" s="34"/>
      <c r="P88" s="46">
        <v>-1</v>
      </c>
      <c r="Q88" s="23">
        <f>W-1</f>
        <v>3</v>
      </c>
      <c r="R88" s="23">
        <f t="shared" si="14"/>
        <v>1</v>
      </c>
      <c r="S88" s="23">
        <f t="shared" si="3"/>
        <v>29</v>
      </c>
      <c r="T88" s="23">
        <f t="shared" si="11"/>
        <v>1</v>
      </c>
      <c r="U88" s="23" t="s">
        <v>17</v>
      </c>
      <c r="V88" s="23">
        <f t="shared" si="4"/>
        <v>1</v>
      </c>
      <c r="W88" s="23">
        <f t="shared" si="5"/>
        <v>5</v>
      </c>
      <c r="X88" s="23">
        <f t="shared" si="0"/>
        <v>4</v>
      </c>
      <c r="Y88" s="23">
        <f t="shared" si="12"/>
        <v>3</v>
      </c>
      <c r="Z88" s="23">
        <f t="shared" si="13"/>
        <v>1</v>
      </c>
      <c r="AA88" s="23">
        <f t="shared" si="6"/>
        <v>3</v>
      </c>
      <c r="AB88" s="23" t="str">
        <f t="shared" si="7"/>
        <v>OK</v>
      </c>
      <c r="AG88" s="30"/>
      <c r="AH88" s="31"/>
      <c r="AO88" s="10">
        <f t="shared" si="8"/>
        <v>0</v>
      </c>
      <c r="AP88" s="10">
        <f t="shared" si="9"/>
        <v>1</v>
      </c>
      <c r="AQ88">
        <f t="shared" si="10"/>
        <v>0</v>
      </c>
      <c r="AR88">
        <f t="shared" si="1"/>
        <v>3</v>
      </c>
      <c r="AS88">
        <f t="shared" si="2"/>
        <v>4</v>
      </c>
    </row>
    <row r="89" spans="1:46" ht="15.75" thickBot="1" x14ac:dyDescent="0.3">
      <c r="A89" s="11" t="s">
        <v>9</v>
      </c>
      <c r="B89" s="11" t="s">
        <v>10</v>
      </c>
      <c r="C89" s="11">
        <v>29</v>
      </c>
      <c r="D89" s="11" t="s">
        <v>11</v>
      </c>
      <c r="E89" s="11"/>
      <c r="F89" s="5">
        <v>2</v>
      </c>
      <c r="G89" s="6">
        <v>3</v>
      </c>
      <c r="H89" s="11"/>
      <c r="I89" s="11"/>
      <c r="J89" s="16"/>
      <c r="K89" s="16"/>
      <c r="L89" s="12"/>
      <c r="M89" s="16"/>
      <c r="N89" s="11"/>
      <c r="O89" s="11"/>
      <c r="P89" s="46">
        <v>-1</v>
      </c>
      <c r="Q89" s="23">
        <f>W-2</f>
        <v>2</v>
      </c>
      <c r="R89" s="23">
        <f t="shared" si="14"/>
        <v>4</v>
      </c>
      <c r="S89" s="23">
        <f t="shared" si="3"/>
        <v>33</v>
      </c>
      <c r="T89" s="23">
        <f t="shared" si="11"/>
        <v>1</v>
      </c>
      <c r="U89" s="23" t="s">
        <v>18</v>
      </c>
      <c r="V89" s="23">
        <f t="shared" si="4"/>
        <v>2</v>
      </c>
      <c r="W89" s="23">
        <f t="shared" si="5"/>
        <v>5</v>
      </c>
      <c r="X89" s="23">
        <f t="shared" si="0"/>
        <v>4</v>
      </c>
      <c r="Y89" s="23">
        <f t="shared" si="12"/>
        <v>2</v>
      </c>
      <c r="Z89" s="23">
        <f t="shared" si="13"/>
        <v>0</v>
      </c>
      <c r="AA89" s="23">
        <f t="shared" si="6"/>
        <v>2</v>
      </c>
      <c r="AB89" s="23" t="str">
        <f t="shared" si="7"/>
        <v>OK</v>
      </c>
      <c r="AD89" s="11"/>
      <c r="AE89" s="11"/>
      <c r="AF89" s="11"/>
      <c r="AG89" s="12"/>
      <c r="AH89" s="16"/>
      <c r="AI89" s="11"/>
      <c r="AJ89" s="11"/>
      <c r="AK89" s="11"/>
      <c r="AL89" s="11"/>
      <c r="AM89" s="11"/>
      <c r="AN89" s="11"/>
      <c r="AO89" s="10">
        <f t="shared" si="8"/>
        <v>0</v>
      </c>
      <c r="AP89" s="10">
        <f t="shared" si="9"/>
        <v>1</v>
      </c>
      <c r="AQ89">
        <f t="shared" si="10"/>
        <v>0</v>
      </c>
      <c r="AR89">
        <f t="shared" si="1"/>
        <v>3</v>
      </c>
      <c r="AS89">
        <f t="shared" si="2"/>
        <v>3</v>
      </c>
    </row>
    <row r="90" spans="1:46" x14ac:dyDescent="0.25">
      <c r="A90" s="13" t="s">
        <v>9</v>
      </c>
      <c r="B90" s="13" t="s">
        <v>10</v>
      </c>
      <c r="C90" s="13">
        <v>30</v>
      </c>
      <c r="D90" s="13" t="s">
        <v>11</v>
      </c>
      <c r="E90" s="13"/>
      <c r="F90" s="13">
        <v>2</v>
      </c>
      <c r="G90" s="13">
        <v>4</v>
      </c>
      <c r="H90" s="13"/>
      <c r="I90" s="13"/>
      <c r="J90" s="15"/>
      <c r="K90" s="15"/>
      <c r="L90" s="14"/>
      <c r="M90" s="15"/>
      <c r="N90" s="15"/>
      <c r="O90" s="15"/>
      <c r="P90" s="46">
        <v>-1</v>
      </c>
      <c r="Q90" s="44">
        <v>2</v>
      </c>
      <c r="R90" s="23">
        <f t="shared" si="14"/>
        <v>4</v>
      </c>
      <c r="S90" s="23">
        <f t="shared" si="3"/>
        <v>33</v>
      </c>
      <c r="T90" s="23">
        <f t="shared" si="11"/>
        <v>0</v>
      </c>
      <c r="U90" s="43"/>
      <c r="V90" s="23">
        <f t="shared" si="4"/>
        <v>2</v>
      </c>
      <c r="W90" s="23">
        <f t="shared" si="5"/>
        <v>5</v>
      </c>
      <c r="X90" s="23">
        <f t="shared" si="0"/>
        <v>3</v>
      </c>
      <c r="Y90" s="23">
        <f t="shared" si="12"/>
        <v>2</v>
      </c>
      <c r="Z90" s="23">
        <f t="shared" si="13"/>
        <v>1</v>
      </c>
      <c r="AA90" s="23">
        <f t="shared" si="6"/>
        <v>2</v>
      </c>
      <c r="AB90" s="23" t="str">
        <f t="shared" si="7"/>
        <v>OK</v>
      </c>
      <c r="AD90" s="13"/>
      <c r="AE90" s="13"/>
      <c r="AF90" s="13"/>
      <c r="AG90" s="15"/>
      <c r="AH90" s="14"/>
      <c r="AI90" s="13"/>
      <c r="AJ90" s="13"/>
      <c r="AK90" s="13"/>
      <c r="AL90" s="13"/>
      <c r="AM90" s="13"/>
      <c r="AN90" s="13"/>
      <c r="AO90" s="10">
        <f t="shared" si="8"/>
        <v>0</v>
      </c>
      <c r="AP90" s="10">
        <f t="shared" si="9"/>
        <v>1</v>
      </c>
      <c r="AQ90">
        <f t="shared" si="10"/>
        <v>0</v>
      </c>
      <c r="AR90">
        <f t="shared" si="1"/>
        <v>3</v>
      </c>
      <c r="AS90">
        <f t="shared" si="2"/>
        <v>4</v>
      </c>
    </row>
    <row r="91" spans="1:46" ht="15.75" thickBot="1" x14ac:dyDescent="0.3">
      <c r="A91" s="13" t="s">
        <v>9</v>
      </c>
      <c r="B91" s="13" t="s">
        <v>10</v>
      </c>
      <c r="C91" s="13">
        <v>31</v>
      </c>
      <c r="D91" s="13" t="s">
        <v>11</v>
      </c>
      <c r="E91" s="13"/>
      <c r="F91" s="13">
        <v>1</v>
      </c>
      <c r="G91" s="13">
        <v>3</v>
      </c>
      <c r="H91" s="13"/>
      <c r="I91" s="13"/>
      <c r="J91" s="15"/>
      <c r="K91" s="14"/>
      <c r="L91" s="15"/>
      <c r="M91" s="15"/>
      <c r="N91" s="13"/>
      <c r="O91" s="13"/>
      <c r="P91" s="46">
        <v>-1</v>
      </c>
      <c r="Q91" s="45">
        <v>1</v>
      </c>
      <c r="R91" s="23">
        <f t="shared" si="14"/>
        <v>4</v>
      </c>
      <c r="S91" s="23">
        <f t="shared" si="3"/>
        <v>33</v>
      </c>
      <c r="T91" s="23">
        <f t="shared" si="11"/>
        <v>0</v>
      </c>
      <c r="U91" s="43"/>
      <c r="V91" s="23">
        <f t="shared" si="4"/>
        <v>2</v>
      </c>
      <c r="W91" s="23">
        <f t="shared" si="5"/>
        <v>5</v>
      </c>
      <c r="X91" s="23">
        <f t="shared" si="0"/>
        <v>3</v>
      </c>
      <c r="Y91" s="23">
        <f t="shared" si="12"/>
        <v>1</v>
      </c>
      <c r="Z91" s="23">
        <f t="shared" si="13"/>
        <v>0</v>
      </c>
      <c r="AA91" s="23">
        <f t="shared" si="6"/>
        <v>1</v>
      </c>
      <c r="AB91" s="23" t="str">
        <f t="shared" si="7"/>
        <v>OK</v>
      </c>
      <c r="AD91" s="13"/>
      <c r="AE91" s="13"/>
      <c r="AF91" s="13"/>
      <c r="AG91" s="14"/>
      <c r="AH91" s="15"/>
      <c r="AI91" s="13"/>
      <c r="AJ91" s="13"/>
      <c r="AK91" s="13"/>
      <c r="AL91" s="13"/>
      <c r="AM91" s="13"/>
      <c r="AN91" s="13"/>
      <c r="AO91" s="10">
        <f t="shared" si="8"/>
        <v>0</v>
      </c>
      <c r="AP91" s="10">
        <f t="shared" si="9"/>
        <v>1</v>
      </c>
      <c r="AQ91">
        <f t="shared" si="10"/>
        <v>0</v>
      </c>
      <c r="AR91">
        <f t="shared" si="1"/>
        <v>3</v>
      </c>
      <c r="AS91">
        <f t="shared" si="2"/>
        <v>3</v>
      </c>
    </row>
    <row r="92" spans="1:46" x14ac:dyDescent="0.25">
      <c r="A92" s="11" t="s">
        <v>9</v>
      </c>
      <c r="B92" s="11" t="s">
        <v>10</v>
      </c>
      <c r="C92" s="11">
        <v>32</v>
      </c>
      <c r="D92" s="11" t="s">
        <v>11</v>
      </c>
      <c r="E92" s="11"/>
      <c r="F92" s="11">
        <v>1</v>
      </c>
      <c r="G92" s="11">
        <v>4</v>
      </c>
      <c r="H92" s="11"/>
      <c r="I92" s="11"/>
      <c r="J92" s="16"/>
      <c r="K92" s="12"/>
      <c r="L92" s="16"/>
      <c r="M92" s="16"/>
      <c r="N92" s="11"/>
      <c r="O92" s="11"/>
      <c r="P92" s="46">
        <v>-1</v>
      </c>
      <c r="Q92" s="23">
        <f>1</f>
        <v>1</v>
      </c>
      <c r="R92" s="23">
        <f t="shared" si="14"/>
        <v>4</v>
      </c>
      <c r="S92" s="23">
        <f t="shared" si="3"/>
        <v>33</v>
      </c>
      <c r="T92" s="23">
        <f t="shared" si="11"/>
        <v>0</v>
      </c>
      <c r="V92" s="23">
        <f t="shared" si="4"/>
        <v>2</v>
      </c>
      <c r="W92" s="23">
        <f t="shared" si="5"/>
        <v>5</v>
      </c>
      <c r="X92" s="23">
        <f t="shared" si="0"/>
        <v>3</v>
      </c>
      <c r="Y92" s="23">
        <f t="shared" si="12"/>
        <v>1</v>
      </c>
      <c r="Z92" s="23">
        <f t="shared" si="13"/>
        <v>1</v>
      </c>
      <c r="AA92" s="23">
        <f t="shared" si="6"/>
        <v>1</v>
      </c>
      <c r="AB92" s="23" t="str">
        <f t="shared" si="7"/>
        <v>OK</v>
      </c>
      <c r="AD92" s="11"/>
      <c r="AE92" s="11"/>
      <c r="AF92" s="11"/>
      <c r="AG92" s="22"/>
      <c r="AH92" s="20"/>
      <c r="AI92" s="11"/>
      <c r="AJ92" s="11"/>
      <c r="AK92" s="11"/>
      <c r="AL92" s="11"/>
      <c r="AM92" s="11"/>
      <c r="AN92" s="11"/>
      <c r="AO92" s="10">
        <f t="shared" si="8"/>
        <v>0</v>
      </c>
      <c r="AP92" s="10">
        <f t="shared" si="9"/>
        <v>1</v>
      </c>
      <c r="AQ92">
        <f t="shared" si="10"/>
        <v>0</v>
      </c>
      <c r="AR92">
        <f t="shared" si="1"/>
        <v>3</v>
      </c>
      <c r="AS92">
        <f t="shared" si="2"/>
        <v>4</v>
      </c>
    </row>
    <row r="93" spans="1:46" ht="15.75" thickBot="1" x14ac:dyDescent="0.3">
      <c r="A93" t="s">
        <v>9</v>
      </c>
      <c r="B93" t="s">
        <v>10</v>
      </c>
      <c r="C93">
        <v>33</v>
      </c>
      <c r="D93" t="s">
        <v>11</v>
      </c>
      <c r="F93" s="4">
        <v>0</v>
      </c>
      <c r="G93" s="4">
        <v>3</v>
      </c>
      <c r="J93" s="27"/>
      <c r="K93" s="26"/>
      <c r="L93" s="26"/>
      <c r="M93" s="26"/>
      <c r="P93" s="46">
        <v>-1</v>
      </c>
      <c r="Q93" s="23">
        <f>0</f>
        <v>0</v>
      </c>
      <c r="R93" s="23">
        <f t="shared" si="14"/>
        <v>1</v>
      </c>
      <c r="S93" s="23">
        <f t="shared" si="3"/>
        <v>34</v>
      </c>
      <c r="T93" s="23">
        <f t="shared" si="11"/>
        <v>1</v>
      </c>
      <c r="U93" s="23" t="s">
        <v>19</v>
      </c>
      <c r="V93" s="23">
        <f t="shared" si="4"/>
        <v>3</v>
      </c>
      <c r="W93" s="23">
        <f t="shared" si="5"/>
        <v>5</v>
      </c>
      <c r="X93" s="23">
        <f t="shared" si="0"/>
        <v>3</v>
      </c>
      <c r="Y93" s="23">
        <f t="shared" si="12"/>
        <v>0</v>
      </c>
      <c r="Z93" s="23">
        <f t="shared" si="13"/>
        <v>0</v>
      </c>
      <c r="AA93" s="23">
        <f t="shared" si="6"/>
        <v>0</v>
      </c>
      <c r="AB93" s="23" t="str">
        <f t="shared" si="7"/>
        <v>OK</v>
      </c>
      <c r="AG93" s="20"/>
      <c r="AH93" s="22"/>
      <c r="AO93" s="10">
        <f t="shared" si="8"/>
        <v>0</v>
      </c>
      <c r="AP93" s="10">
        <f t="shared" si="9"/>
        <v>1</v>
      </c>
      <c r="AQ93">
        <f t="shared" si="10"/>
        <v>0</v>
      </c>
      <c r="AR93">
        <f t="shared" si="1"/>
        <v>3</v>
      </c>
      <c r="AS93">
        <f t="shared" si="2"/>
        <v>3</v>
      </c>
    </row>
    <row r="94" spans="1:46" x14ac:dyDescent="0.25">
      <c r="A94" s="56" t="s">
        <v>9</v>
      </c>
      <c r="B94" s="56" t="s">
        <v>10</v>
      </c>
      <c r="C94" s="56">
        <v>34</v>
      </c>
      <c r="D94" s="56" t="s">
        <v>11</v>
      </c>
      <c r="E94" s="56"/>
      <c r="F94" s="63">
        <v>0</v>
      </c>
      <c r="G94" s="63">
        <v>4</v>
      </c>
      <c r="H94" s="56"/>
      <c r="I94" s="56"/>
      <c r="J94" s="64"/>
      <c r="K94" s="56"/>
      <c r="L94" s="56"/>
      <c r="M94" s="56"/>
      <c r="N94" s="56"/>
      <c r="O94" s="56"/>
      <c r="P94" s="65"/>
      <c r="Q94" s="66">
        <f>Q93</f>
        <v>0</v>
      </c>
      <c r="R94" s="67">
        <f t="shared" si="14"/>
        <v>1</v>
      </c>
      <c r="S94" s="67"/>
      <c r="T94" s="67">
        <f t="shared" si="11"/>
        <v>1</v>
      </c>
      <c r="U94" s="66" t="s">
        <v>5</v>
      </c>
      <c r="V94" s="67">
        <f t="shared" si="4"/>
        <v>6</v>
      </c>
      <c r="W94" s="67">
        <f t="shared" si="5"/>
        <v>5</v>
      </c>
      <c r="X94" s="67">
        <f t="shared" si="0"/>
        <v>3</v>
      </c>
      <c r="Y94" s="67">
        <f t="shared" si="12"/>
        <v>0</v>
      </c>
      <c r="Z94" s="67">
        <f t="shared" si="13"/>
        <v>1</v>
      </c>
      <c r="AA94" s="67">
        <f t="shared" si="6"/>
        <v>0</v>
      </c>
      <c r="AB94" s="67" t="str">
        <f t="shared" si="7"/>
        <v>OK</v>
      </c>
      <c r="AC94" s="67"/>
      <c r="AD94" s="56"/>
      <c r="AE94" s="56"/>
      <c r="AF94" s="56"/>
      <c r="AG94" s="68"/>
      <c r="AH94" s="69"/>
      <c r="AI94" s="56"/>
      <c r="AJ94" s="56"/>
      <c r="AK94" s="56"/>
      <c r="AL94" s="56"/>
      <c r="AM94" s="56"/>
      <c r="AN94" s="56"/>
      <c r="AO94" s="56">
        <f t="shared" si="8"/>
        <v>0</v>
      </c>
      <c r="AP94" s="56">
        <f t="shared" si="9"/>
        <v>1</v>
      </c>
      <c r="AQ94" s="56">
        <f t="shared" si="10"/>
        <v>0</v>
      </c>
      <c r="AR94" s="56">
        <f t="shared" si="1"/>
        <v>3</v>
      </c>
      <c r="AS94" s="56">
        <f t="shared" si="2"/>
        <v>4</v>
      </c>
      <c r="AT94" s="56"/>
    </row>
    <row r="95" spans="1:46" x14ac:dyDescent="0.25">
      <c r="AO95" s="10">
        <f t="shared" si="8"/>
        <v>0</v>
      </c>
      <c r="AP95" s="10">
        <f t="shared" si="9"/>
        <v>1</v>
      </c>
    </row>
    <row r="96" spans="1:46" ht="15.75" thickBot="1" x14ac:dyDescent="0.3"/>
    <row r="97" spans="1:40" x14ac:dyDescent="0.25">
      <c r="N97" s="17" t="s">
        <v>14</v>
      </c>
      <c r="O97" s="10"/>
      <c r="P97" s="47"/>
      <c r="AJ97" s="17" t="s">
        <v>13</v>
      </c>
    </row>
    <row r="98" spans="1:40" ht="15.75" thickBot="1" x14ac:dyDescent="0.3">
      <c r="J98" s="18">
        <v>0</v>
      </c>
      <c r="K98" s="18">
        <v>1</v>
      </c>
      <c r="L98" s="18">
        <v>2</v>
      </c>
      <c r="M98" s="18">
        <v>3</v>
      </c>
      <c r="N98" s="19">
        <v>4</v>
      </c>
      <c r="O98" s="38"/>
      <c r="P98" s="48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18">
        <v>0</v>
      </c>
      <c r="AE98" s="18">
        <v>1</v>
      </c>
      <c r="AF98" s="18">
        <v>2</v>
      </c>
      <c r="AG98" s="18">
        <v>3</v>
      </c>
      <c r="AH98" s="18">
        <v>4</v>
      </c>
      <c r="AI98" s="18">
        <v>5</v>
      </c>
      <c r="AJ98" s="19">
        <v>6</v>
      </c>
    </row>
    <row r="99" spans="1:40" x14ac:dyDescent="0.25">
      <c r="A99" t="s">
        <v>9</v>
      </c>
      <c r="B99" t="s">
        <v>10</v>
      </c>
      <c r="C99">
        <v>0</v>
      </c>
      <c r="D99" t="s">
        <v>11</v>
      </c>
      <c r="E99" t="s">
        <v>12</v>
      </c>
      <c r="F99" s="4">
        <v>0</v>
      </c>
      <c r="G99" s="4">
        <v>0</v>
      </c>
      <c r="J99" s="9"/>
      <c r="Q99" s="21">
        <f>0</f>
        <v>0</v>
      </c>
      <c r="AD99" s="24"/>
      <c r="AE99" s="25"/>
    </row>
    <row r="100" spans="1:40" x14ac:dyDescent="0.25">
      <c r="A100" t="s">
        <v>9</v>
      </c>
      <c r="B100" t="s">
        <v>10</v>
      </c>
      <c r="C100">
        <v>1</v>
      </c>
      <c r="D100" t="s">
        <v>11</v>
      </c>
      <c r="E100" t="s">
        <v>12</v>
      </c>
      <c r="F100" s="4">
        <v>0</v>
      </c>
      <c r="G100" s="4">
        <v>1</v>
      </c>
      <c r="J100" s="9"/>
      <c r="P100" s="46">
        <v>1</v>
      </c>
      <c r="Q100" s="23">
        <f>0</f>
        <v>0</v>
      </c>
      <c r="AD100" s="22"/>
      <c r="AE100" s="20"/>
    </row>
    <row r="101" spans="1:40" ht="15.75" thickBot="1" x14ac:dyDescent="0.3">
      <c r="A101" s="11" t="s">
        <v>9</v>
      </c>
      <c r="B101" s="11" t="s">
        <v>10</v>
      </c>
      <c r="C101" s="11">
        <v>2</v>
      </c>
      <c r="D101" s="11" t="s">
        <v>11</v>
      </c>
      <c r="E101" s="11"/>
      <c r="F101" s="11">
        <v>1</v>
      </c>
      <c r="G101" s="11">
        <v>0</v>
      </c>
      <c r="H101" s="11"/>
      <c r="I101" s="11"/>
      <c r="J101" s="11"/>
      <c r="K101" s="12"/>
      <c r="L101" s="11"/>
      <c r="M101" s="11"/>
      <c r="N101" s="11"/>
      <c r="O101" s="11"/>
      <c r="P101" s="46">
        <v>1</v>
      </c>
      <c r="Q101" s="23">
        <f>1</f>
        <v>1</v>
      </c>
      <c r="AD101" s="20"/>
      <c r="AE101" s="22"/>
      <c r="AF101" s="11"/>
      <c r="AG101" s="11"/>
      <c r="AH101" s="11"/>
      <c r="AI101" s="11"/>
      <c r="AJ101" s="11"/>
      <c r="AK101" s="11"/>
      <c r="AL101" s="11"/>
      <c r="AM101" s="11"/>
      <c r="AN101" s="11"/>
    </row>
    <row r="102" spans="1:40" x14ac:dyDescent="0.25">
      <c r="A102" s="13" t="s">
        <v>9</v>
      </c>
      <c r="B102" s="13" t="s">
        <v>10</v>
      </c>
      <c r="C102" s="13">
        <v>3</v>
      </c>
      <c r="D102" s="13" t="s">
        <v>11</v>
      </c>
      <c r="E102" s="13"/>
      <c r="F102" s="13">
        <v>1</v>
      </c>
      <c r="G102" s="13">
        <v>1</v>
      </c>
      <c r="H102" s="13"/>
      <c r="I102" s="13"/>
      <c r="J102" s="13"/>
      <c r="K102" s="14"/>
      <c r="L102" s="15"/>
      <c r="M102" s="13"/>
      <c r="N102" s="13"/>
      <c r="O102" s="13"/>
      <c r="P102" s="46">
        <v>1</v>
      </c>
      <c r="Q102" s="44">
        <v>1</v>
      </c>
      <c r="R102" s="43"/>
      <c r="S102" s="43"/>
      <c r="T102" s="43"/>
      <c r="U102" s="43"/>
      <c r="V102" s="43"/>
      <c r="W102" s="30"/>
      <c r="X102" s="30"/>
      <c r="Y102" s="30"/>
      <c r="Z102" s="30"/>
      <c r="AA102" s="30"/>
      <c r="AB102" s="30"/>
      <c r="AC102" s="30"/>
      <c r="AD102" s="15"/>
      <c r="AE102" s="14"/>
      <c r="AF102" s="15"/>
      <c r="AG102" s="15"/>
      <c r="AH102" s="13"/>
      <c r="AI102" s="13"/>
      <c r="AJ102" s="13"/>
      <c r="AK102" s="13"/>
      <c r="AL102" s="13"/>
      <c r="AM102" s="13"/>
      <c r="AN102" s="13"/>
    </row>
    <row r="103" spans="1:40" ht="15.75" thickBot="1" x14ac:dyDescent="0.3">
      <c r="A103" s="13" t="s">
        <v>9</v>
      </c>
      <c r="B103" s="13" t="s">
        <v>10</v>
      </c>
      <c r="C103" s="13">
        <v>4</v>
      </c>
      <c r="D103" s="13" t="s">
        <v>11</v>
      </c>
      <c r="E103" s="13"/>
      <c r="F103" s="13">
        <v>2</v>
      </c>
      <c r="G103" s="13">
        <v>0</v>
      </c>
      <c r="H103" s="13"/>
      <c r="I103" s="13"/>
      <c r="J103" s="13"/>
      <c r="K103" s="15"/>
      <c r="L103" s="14"/>
      <c r="M103" s="13"/>
      <c r="N103" s="13"/>
      <c r="O103" s="13"/>
      <c r="P103" s="46">
        <v>1</v>
      </c>
      <c r="Q103" s="45">
        <v>2</v>
      </c>
      <c r="R103" s="43"/>
      <c r="S103" s="43"/>
      <c r="T103" s="43"/>
      <c r="U103" s="43"/>
      <c r="V103" s="43"/>
      <c r="W103" s="30"/>
      <c r="X103" s="30"/>
      <c r="Y103" s="30"/>
      <c r="Z103" s="30"/>
      <c r="AA103" s="30"/>
      <c r="AB103" s="30"/>
      <c r="AC103" s="30"/>
      <c r="AD103" s="14"/>
      <c r="AE103" s="15"/>
      <c r="AF103" s="13"/>
      <c r="AG103" s="13"/>
      <c r="AH103" s="13"/>
      <c r="AI103" s="13"/>
      <c r="AJ103" s="13"/>
      <c r="AK103" s="13"/>
      <c r="AL103" s="13"/>
      <c r="AM103" s="13"/>
      <c r="AN103" s="13"/>
    </row>
    <row r="104" spans="1:40" x14ac:dyDescent="0.25">
      <c r="A104" s="11" t="s">
        <v>9</v>
      </c>
      <c r="B104" s="11" t="s">
        <v>10</v>
      </c>
      <c r="C104" s="11">
        <v>5</v>
      </c>
      <c r="D104" s="11" t="s">
        <v>11</v>
      </c>
      <c r="E104" s="11"/>
      <c r="F104" s="5">
        <v>2</v>
      </c>
      <c r="G104" s="6">
        <v>1</v>
      </c>
      <c r="H104" s="11"/>
      <c r="I104" s="11"/>
      <c r="J104" s="11"/>
      <c r="K104" s="16"/>
      <c r="L104" s="12"/>
      <c r="M104" s="11"/>
      <c r="N104" s="11"/>
      <c r="O104" s="11"/>
      <c r="P104" s="46">
        <v>1</v>
      </c>
      <c r="Q104" s="23">
        <f>W-2</f>
        <v>2</v>
      </c>
      <c r="AD104" s="16"/>
      <c r="AE104" s="12"/>
      <c r="AF104" s="11"/>
      <c r="AG104" s="11"/>
      <c r="AH104" s="11"/>
      <c r="AI104" s="11"/>
      <c r="AJ104" s="11"/>
      <c r="AK104" s="11"/>
      <c r="AL104" s="11"/>
      <c r="AM104" s="11"/>
      <c r="AN104" s="11"/>
    </row>
    <row r="105" spans="1:40" x14ac:dyDescent="0.25">
      <c r="A105" t="s">
        <v>9</v>
      </c>
      <c r="B105" t="s">
        <v>10</v>
      </c>
      <c r="C105">
        <v>6</v>
      </c>
      <c r="D105" t="s">
        <v>11</v>
      </c>
      <c r="F105">
        <v>3</v>
      </c>
      <c r="G105">
        <v>0</v>
      </c>
      <c r="M105" s="9"/>
      <c r="P105" s="46">
        <v>1</v>
      </c>
      <c r="Q105" s="23">
        <f>W-1</f>
        <v>3</v>
      </c>
      <c r="AD105" s="9"/>
      <c r="AE105" s="10"/>
    </row>
    <row r="106" spans="1:40" ht="15.75" thickBot="1" x14ac:dyDescent="0.3">
      <c r="A106" t="s">
        <v>9</v>
      </c>
      <c r="B106" t="s">
        <v>10</v>
      </c>
      <c r="C106">
        <v>7</v>
      </c>
      <c r="D106" t="s">
        <v>11</v>
      </c>
      <c r="F106" s="5">
        <v>2</v>
      </c>
      <c r="G106" s="6">
        <v>1</v>
      </c>
      <c r="L106" s="9"/>
      <c r="P106" s="46">
        <v>1</v>
      </c>
      <c r="Q106" s="39">
        <f>W-2</f>
        <v>2</v>
      </c>
      <c r="AD106" s="26"/>
      <c r="AE106" s="27"/>
    </row>
    <row r="107" spans="1:40" ht="15.75" thickBot="1" x14ac:dyDescent="0.3">
      <c r="A107" t="s">
        <v>9</v>
      </c>
      <c r="B107" t="s">
        <v>10</v>
      </c>
      <c r="C107">
        <v>8</v>
      </c>
      <c r="D107" t="s">
        <v>11</v>
      </c>
      <c r="F107">
        <v>3</v>
      </c>
      <c r="G107">
        <v>1</v>
      </c>
      <c r="M107" s="9"/>
      <c r="P107" s="46">
        <v>1</v>
      </c>
      <c r="Q107" s="39">
        <f>W-1</f>
        <v>3</v>
      </c>
      <c r="AD107" s="10"/>
      <c r="AE107" s="9"/>
    </row>
    <row r="108" spans="1:40" x14ac:dyDescent="0.25">
      <c r="A108" t="s">
        <v>9</v>
      </c>
      <c r="B108" t="s">
        <v>10</v>
      </c>
      <c r="C108">
        <v>9</v>
      </c>
      <c r="D108" t="s">
        <v>11</v>
      </c>
      <c r="F108" s="5">
        <v>2</v>
      </c>
      <c r="G108" s="6">
        <v>1</v>
      </c>
      <c r="L108" s="9"/>
      <c r="P108" s="46">
        <v>1</v>
      </c>
      <c r="Q108" s="39">
        <f>W-2</f>
        <v>2</v>
      </c>
      <c r="AE108" s="28"/>
      <c r="AF108" s="29"/>
    </row>
    <row r="109" spans="1:40" x14ac:dyDescent="0.25">
      <c r="A109" t="s">
        <v>9</v>
      </c>
      <c r="B109" t="s">
        <v>10</v>
      </c>
      <c r="C109">
        <v>10</v>
      </c>
      <c r="D109" t="s">
        <v>11</v>
      </c>
      <c r="F109">
        <v>3</v>
      </c>
      <c r="G109">
        <v>2</v>
      </c>
      <c r="M109" s="9"/>
      <c r="P109" s="46">
        <v>-1</v>
      </c>
      <c r="Q109" s="23">
        <f>W-1</f>
        <v>3</v>
      </c>
      <c r="AE109" s="30"/>
      <c r="AF109" s="31"/>
    </row>
    <row r="110" spans="1:40" ht="15.75" thickBot="1" x14ac:dyDescent="0.3">
      <c r="A110" s="11" t="s">
        <v>9</v>
      </c>
      <c r="B110" s="11" t="s">
        <v>10</v>
      </c>
      <c r="C110" s="11">
        <v>11</v>
      </c>
      <c r="D110" s="11" t="s">
        <v>11</v>
      </c>
      <c r="E110" s="11"/>
      <c r="F110" s="5">
        <v>2</v>
      </c>
      <c r="G110" s="6">
        <v>1</v>
      </c>
      <c r="H110" s="11"/>
      <c r="I110" s="11"/>
      <c r="J110" s="11"/>
      <c r="K110" s="11"/>
      <c r="L110" s="12"/>
      <c r="M110" s="11"/>
      <c r="N110" s="11"/>
      <c r="O110" s="11"/>
      <c r="P110" s="46">
        <v>-1</v>
      </c>
      <c r="Q110" s="23">
        <f>W-2</f>
        <v>2</v>
      </c>
      <c r="AD110" s="11"/>
      <c r="AE110" s="12"/>
      <c r="AF110" s="16"/>
      <c r="AG110" s="11"/>
      <c r="AH110" s="11"/>
      <c r="AI110" s="11"/>
      <c r="AJ110" s="11"/>
      <c r="AK110" s="11"/>
      <c r="AL110" s="11"/>
      <c r="AM110" s="11"/>
      <c r="AN110" s="11"/>
    </row>
    <row r="111" spans="1:40" x14ac:dyDescent="0.25">
      <c r="A111" s="13" t="s">
        <v>9</v>
      </c>
      <c r="B111" s="13" t="s">
        <v>10</v>
      </c>
      <c r="C111" s="13">
        <v>12</v>
      </c>
      <c r="D111" s="13" t="s">
        <v>11</v>
      </c>
      <c r="E111" s="13"/>
      <c r="F111" s="13">
        <v>2</v>
      </c>
      <c r="G111" s="13">
        <v>2</v>
      </c>
      <c r="H111" s="13"/>
      <c r="I111" s="13"/>
      <c r="J111" s="13"/>
      <c r="K111" s="13"/>
      <c r="L111" s="14"/>
      <c r="M111" s="13"/>
      <c r="N111" s="13"/>
      <c r="O111" s="13"/>
      <c r="P111" s="46">
        <v>-1</v>
      </c>
      <c r="Q111" s="44">
        <v>2</v>
      </c>
      <c r="R111" s="43"/>
      <c r="S111" s="43"/>
      <c r="T111" s="43"/>
      <c r="U111" s="43"/>
      <c r="V111" s="43"/>
      <c r="W111" s="30"/>
      <c r="X111" s="30"/>
      <c r="Y111" s="30"/>
      <c r="Z111" s="30"/>
      <c r="AA111" s="30"/>
      <c r="AB111" s="30"/>
      <c r="AC111" s="30"/>
      <c r="AD111" s="13"/>
      <c r="AE111" s="15"/>
      <c r="AF111" s="14"/>
      <c r="AG111" s="13"/>
      <c r="AH111" s="13"/>
      <c r="AI111" s="13"/>
      <c r="AJ111" s="13"/>
      <c r="AK111" s="13"/>
      <c r="AL111" s="13"/>
      <c r="AM111" s="13"/>
      <c r="AN111" s="13"/>
    </row>
    <row r="112" spans="1:40" ht="15.75" thickBot="1" x14ac:dyDescent="0.3">
      <c r="A112" s="13" t="s">
        <v>9</v>
      </c>
      <c r="B112" s="13" t="s">
        <v>10</v>
      </c>
      <c r="C112" s="13">
        <v>13</v>
      </c>
      <c r="D112" s="13" t="s">
        <v>11</v>
      </c>
      <c r="E112" s="13"/>
      <c r="F112" s="13">
        <v>1</v>
      </c>
      <c r="G112" s="13">
        <v>1</v>
      </c>
      <c r="H112" s="13"/>
      <c r="I112" s="13"/>
      <c r="J112" s="13"/>
      <c r="K112" s="14"/>
      <c r="L112" s="13"/>
      <c r="M112" s="13"/>
      <c r="N112" s="13"/>
      <c r="O112" s="13"/>
      <c r="P112" s="46">
        <v>-1</v>
      </c>
      <c r="Q112" s="45">
        <v>1</v>
      </c>
      <c r="R112" s="43"/>
      <c r="S112" s="43"/>
      <c r="T112" s="43"/>
      <c r="U112" s="43"/>
      <c r="V112" s="43"/>
      <c r="W112" s="30"/>
      <c r="X112" s="30"/>
      <c r="Y112" s="30"/>
      <c r="Z112" s="30"/>
      <c r="AA112" s="30"/>
      <c r="AB112" s="30"/>
      <c r="AC112" s="30"/>
      <c r="AD112" s="13"/>
      <c r="AE112" s="14"/>
      <c r="AF112" s="15"/>
      <c r="AG112" s="13"/>
      <c r="AH112" s="13"/>
      <c r="AI112" s="13"/>
      <c r="AJ112" s="13"/>
      <c r="AK112" s="13"/>
      <c r="AL112" s="13"/>
      <c r="AM112" s="13"/>
      <c r="AN112" s="13"/>
    </row>
    <row r="113" spans="1:40" x14ac:dyDescent="0.25">
      <c r="A113" s="11" t="s">
        <v>9</v>
      </c>
      <c r="B113" s="11" t="s">
        <v>10</v>
      </c>
      <c r="C113" s="11">
        <v>14</v>
      </c>
      <c r="D113" s="11" t="s">
        <v>11</v>
      </c>
      <c r="E113" s="11"/>
      <c r="F113" s="7">
        <v>1</v>
      </c>
      <c r="G113" s="8">
        <v>2</v>
      </c>
      <c r="H113" s="11"/>
      <c r="I113" s="11"/>
      <c r="J113" s="11"/>
      <c r="K113" s="12"/>
      <c r="L113" s="11"/>
      <c r="M113" s="11"/>
      <c r="N113" s="11"/>
      <c r="O113" s="11"/>
      <c r="P113" s="46">
        <v>-1</v>
      </c>
      <c r="Q113" s="23">
        <f>1</f>
        <v>1</v>
      </c>
      <c r="AD113" s="11"/>
      <c r="AE113" s="16"/>
      <c r="AF113" s="12"/>
      <c r="AG113" s="11"/>
      <c r="AH113" s="11"/>
      <c r="AI113" s="11"/>
      <c r="AJ113" s="11"/>
      <c r="AK113" s="11"/>
      <c r="AL113" s="11"/>
      <c r="AM113" s="11"/>
      <c r="AN113" s="11"/>
    </row>
    <row r="114" spans="1:40" x14ac:dyDescent="0.25">
      <c r="A114" t="s">
        <v>9</v>
      </c>
      <c r="B114" t="s">
        <v>10</v>
      </c>
      <c r="C114">
        <v>15</v>
      </c>
      <c r="D114" t="s">
        <v>11</v>
      </c>
      <c r="F114">
        <v>0</v>
      </c>
      <c r="G114">
        <v>1</v>
      </c>
      <c r="J114" s="9"/>
      <c r="K114" s="10"/>
      <c r="L114" s="10"/>
      <c r="P114" s="46">
        <v>-1</v>
      </c>
      <c r="Q114" s="23">
        <f>0</f>
        <v>0</v>
      </c>
      <c r="AE114" s="9"/>
      <c r="AF114" s="10"/>
      <c r="AG114" s="10"/>
    </row>
    <row r="115" spans="1:40" ht="15.75" thickBot="1" x14ac:dyDescent="0.3">
      <c r="A115" t="s">
        <v>9</v>
      </c>
      <c r="B115" t="s">
        <v>10</v>
      </c>
      <c r="C115">
        <v>16</v>
      </c>
      <c r="D115" t="s">
        <v>11</v>
      </c>
      <c r="F115" s="7">
        <v>1</v>
      </c>
      <c r="G115" s="8">
        <v>2</v>
      </c>
      <c r="K115" s="9"/>
      <c r="P115" s="46">
        <v>-1</v>
      </c>
      <c r="Q115" s="40">
        <v>1</v>
      </c>
      <c r="AE115" s="26"/>
      <c r="AF115" s="27"/>
    </row>
    <row r="116" spans="1:40" ht="15.75" thickBot="1" x14ac:dyDescent="0.3">
      <c r="A116" t="s">
        <v>9</v>
      </c>
      <c r="B116" t="s">
        <v>10</v>
      </c>
      <c r="C116">
        <v>17</v>
      </c>
      <c r="D116" t="s">
        <v>11</v>
      </c>
      <c r="F116">
        <v>0</v>
      </c>
      <c r="G116">
        <v>2</v>
      </c>
      <c r="J116" s="9"/>
      <c r="P116" s="46">
        <v>-1</v>
      </c>
      <c r="Q116" s="40">
        <v>0</v>
      </c>
      <c r="AF116" s="9"/>
    </row>
    <row r="117" spans="1:40" x14ac:dyDescent="0.25">
      <c r="A117" t="s">
        <v>9</v>
      </c>
      <c r="B117" t="s">
        <v>10</v>
      </c>
      <c r="C117">
        <v>18</v>
      </c>
      <c r="D117" t="s">
        <v>11</v>
      </c>
      <c r="F117" s="7">
        <v>1</v>
      </c>
      <c r="G117" s="8">
        <v>2</v>
      </c>
      <c r="K117" s="9"/>
      <c r="P117" s="46">
        <v>-1</v>
      </c>
      <c r="Q117" s="40">
        <v>1</v>
      </c>
      <c r="AF117" s="28"/>
      <c r="AG117" s="29"/>
    </row>
    <row r="118" spans="1:40" x14ac:dyDescent="0.25">
      <c r="A118" t="s">
        <v>9</v>
      </c>
      <c r="B118" t="s">
        <v>10</v>
      </c>
      <c r="C118">
        <v>19</v>
      </c>
      <c r="D118" t="s">
        <v>11</v>
      </c>
      <c r="F118">
        <v>0</v>
      </c>
      <c r="G118">
        <v>3</v>
      </c>
      <c r="J118" s="9"/>
      <c r="P118" s="46">
        <v>1</v>
      </c>
      <c r="Q118" s="23">
        <f>0</f>
        <v>0</v>
      </c>
      <c r="AF118" s="30"/>
      <c r="AG118" s="31"/>
    </row>
    <row r="119" spans="1:40" ht="15.75" thickBot="1" x14ac:dyDescent="0.3">
      <c r="A119" s="11" t="s">
        <v>9</v>
      </c>
      <c r="B119" s="11" t="s">
        <v>10</v>
      </c>
      <c r="C119" s="11">
        <v>20</v>
      </c>
      <c r="D119" s="11" t="s">
        <v>11</v>
      </c>
      <c r="E119" s="11"/>
      <c r="F119" s="7">
        <v>1</v>
      </c>
      <c r="G119" s="8">
        <v>2</v>
      </c>
      <c r="H119" s="11"/>
      <c r="I119" s="11"/>
      <c r="J119" s="11"/>
      <c r="K119" s="12"/>
      <c r="L119" s="11"/>
      <c r="M119" s="11"/>
      <c r="N119" s="11"/>
      <c r="O119" s="11"/>
      <c r="P119" s="46">
        <v>1</v>
      </c>
      <c r="Q119" s="23">
        <f>1</f>
        <v>1</v>
      </c>
      <c r="AD119" s="11"/>
      <c r="AE119" s="11"/>
      <c r="AF119" s="12"/>
      <c r="AG119" s="16"/>
      <c r="AH119" s="11"/>
      <c r="AI119" s="11"/>
      <c r="AJ119" s="11"/>
      <c r="AK119" s="11"/>
      <c r="AL119" s="11"/>
      <c r="AM119" s="11"/>
      <c r="AN119" s="11"/>
    </row>
    <row r="120" spans="1:40" x14ac:dyDescent="0.25">
      <c r="A120" s="13" t="s">
        <v>9</v>
      </c>
      <c r="B120" s="13" t="s">
        <v>10</v>
      </c>
      <c r="C120" s="13">
        <v>21</v>
      </c>
      <c r="D120" s="13" t="s">
        <v>11</v>
      </c>
      <c r="E120" s="13"/>
      <c r="F120" s="13">
        <v>1</v>
      </c>
      <c r="G120" s="13">
        <v>3</v>
      </c>
      <c r="H120" s="13"/>
      <c r="I120" s="13"/>
      <c r="J120" s="13"/>
      <c r="K120" s="14"/>
      <c r="L120" s="13"/>
      <c r="M120" s="13"/>
      <c r="N120" s="13"/>
      <c r="O120" s="13"/>
      <c r="P120" s="46">
        <v>1</v>
      </c>
      <c r="Q120" s="44">
        <v>1</v>
      </c>
      <c r="R120" s="43"/>
      <c r="S120" s="43"/>
      <c r="T120" s="43"/>
      <c r="U120" s="43"/>
      <c r="V120" s="43"/>
      <c r="W120" s="30"/>
      <c r="X120" s="30"/>
      <c r="Y120" s="30"/>
      <c r="Z120" s="30"/>
      <c r="AA120" s="30"/>
      <c r="AB120" s="30"/>
      <c r="AC120" s="30"/>
      <c r="AD120" s="13"/>
      <c r="AE120" s="13"/>
      <c r="AF120" s="15"/>
      <c r="AG120" s="14"/>
      <c r="AH120" s="13"/>
      <c r="AI120" s="13"/>
      <c r="AJ120" s="13"/>
      <c r="AK120" s="13"/>
      <c r="AL120" s="13"/>
      <c r="AM120" s="13"/>
      <c r="AN120" s="13"/>
    </row>
    <row r="121" spans="1:40" ht="15.75" thickBot="1" x14ac:dyDescent="0.3">
      <c r="A121" s="13" t="s">
        <v>9</v>
      </c>
      <c r="B121" s="13" t="s">
        <v>10</v>
      </c>
      <c r="C121" s="13">
        <v>22</v>
      </c>
      <c r="D121" s="13" t="s">
        <v>11</v>
      </c>
      <c r="E121" s="13"/>
      <c r="F121" s="13">
        <v>2</v>
      </c>
      <c r="G121" s="13">
        <v>2</v>
      </c>
      <c r="H121" s="13"/>
      <c r="I121" s="13"/>
      <c r="J121" s="13"/>
      <c r="K121" s="13"/>
      <c r="L121" s="14"/>
      <c r="M121" s="13"/>
      <c r="N121" s="13"/>
      <c r="O121" s="13"/>
      <c r="P121" s="46">
        <v>1</v>
      </c>
      <c r="Q121" s="45">
        <v>2</v>
      </c>
      <c r="R121" s="43"/>
      <c r="S121" s="43"/>
      <c r="T121" s="43"/>
      <c r="U121" s="43"/>
      <c r="V121" s="43"/>
      <c r="W121" s="30"/>
      <c r="X121" s="30"/>
      <c r="Y121" s="30"/>
      <c r="Z121" s="30"/>
      <c r="AA121" s="30"/>
      <c r="AB121" s="30"/>
      <c r="AC121" s="30"/>
      <c r="AD121" s="13"/>
      <c r="AE121" s="13"/>
      <c r="AF121" s="14"/>
      <c r="AG121" s="15"/>
      <c r="AH121" s="13"/>
      <c r="AI121" s="13"/>
      <c r="AJ121" s="13"/>
      <c r="AK121" s="13"/>
      <c r="AL121" s="13"/>
      <c r="AM121" s="13"/>
      <c r="AN121" s="13"/>
    </row>
    <row r="122" spans="1:40" x14ac:dyDescent="0.25">
      <c r="A122" s="11" t="s">
        <v>9</v>
      </c>
      <c r="B122" s="11" t="s">
        <v>10</v>
      </c>
      <c r="C122" s="11">
        <v>23</v>
      </c>
      <c r="D122" s="11" t="s">
        <v>11</v>
      </c>
      <c r="E122" s="11"/>
      <c r="F122" s="5">
        <v>2</v>
      </c>
      <c r="G122" s="6">
        <v>3</v>
      </c>
      <c r="H122" s="11"/>
      <c r="I122" s="11"/>
      <c r="J122" s="11"/>
      <c r="K122" s="11"/>
      <c r="L122" s="12"/>
      <c r="M122" s="11"/>
      <c r="N122" s="11"/>
      <c r="O122" s="11"/>
      <c r="P122" s="46">
        <v>1</v>
      </c>
      <c r="Q122" s="23">
        <f>W-2</f>
        <v>2</v>
      </c>
      <c r="AD122" s="11"/>
      <c r="AE122" s="11"/>
      <c r="AF122" s="16"/>
      <c r="AG122" s="12"/>
      <c r="AH122" s="11"/>
      <c r="AI122" s="11"/>
      <c r="AJ122" s="11"/>
      <c r="AK122" s="11"/>
      <c r="AL122" s="11"/>
      <c r="AM122" s="11"/>
      <c r="AN122" s="11"/>
    </row>
    <row r="123" spans="1:40" x14ac:dyDescent="0.25">
      <c r="A123" t="s">
        <v>9</v>
      </c>
      <c r="B123" t="s">
        <v>10</v>
      </c>
      <c r="C123">
        <v>24</v>
      </c>
      <c r="D123" t="s">
        <v>11</v>
      </c>
      <c r="F123">
        <v>3</v>
      </c>
      <c r="G123">
        <v>2</v>
      </c>
      <c r="M123" s="9"/>
      <c r="P123" s="46">
        <v>1</v>
      </c>
      <c r="Q123" s="23">
        <f>W-1</f>
        <v>3</v>
      </c>
      <c r="AF123" s="9"/>
      <c r="AG123" s="10"/>
    </row>
    <row r="124" spans="1:40" ht="15.75" thickBot="1" x14ac:dyDescent="0.3">
      <c r="A124" t="s">
        <v>9</v>
      </c>
      <c r="B124" t="s">
        <v>10</v>
      </c>
      <c r="C124">
        <v>25</v>
      </c>
      <c r="D124" t="s">
        <v>11</v>
      </c>
      <c r="F124" s="5">
        <v>2</v>
      </c>
      <c r="G124" s="6">
        <v>3</v>
      </c>
      <c r="L124" s="9"/>
      <c r="P124" s="46">
        <v>1</v>
      </c>
      <c r="Q124" s="39">
        <f>W-2</f>
        <v>2</v>
      </c>
      <c r="AF124" s="26"/>
      <c r="AG124" s="27"/>
    </row>
    <row r="125" spans="1:40" ht="15.75" thickBot="1" x14ac:dyDescent="0.3">
      <c r="A125" t="s">
        <v>9</v>
      </c>
      <c r="B125" t="s">
        <v>10</v>
      </c>
      <c r="C125">
        <v>26</v>
      </c>
      <c r="D125" t="s">
        <v>11</v>
      </c>
      <c r="F125">
        <v>3</v>
      </c>
      <c r="G125">
        <v>3</v>
      </c>
      <c r="M125" s="9"/>
      <c r="P125" s="46">
        <v>1</v>
      </c>
      <c r="Q125" s="39">
        <f>W-1</f>
        <v>3</v>
      </c>
      <c r="AG125" s="9"/>
    </row>
    <row r="126" spans="1:40" x14ac:dyDescent="0.25">
      <c r="A126" t="s">
        <v>9</v>
      </c>
      <c r="B126" t="s">
        <v>10</v>
      </c>
      <c r="C126">
        <v>27</v>
      </c>
      <c r="D126" t="s">
        <v>11</v>
      </c>
      <c r="F126" s="5">
        <v>2</v>
      </c>
      <c r="G126" s="6">
        <v>3</v>
      </c>
      <c r="L126" s="9"/>
      <c r="P126" s="46">
        <v>1</v>
      </c>
      <c r="Q126" s="39">
        <f>W-2</f>
        <v>2</v>
      </c>
      <c r="AG126" s="28"/>
      <c r="AH126" s="29"/>
    </row>
    <row r="127" spans="1:40" x14ac:dyDescent="0.25">
      <c r="A127" t="s">
        <v>9</v>
      </c>
      <c r="B127" t="s">
        <v>10</v>
      </c>
      <c r="C127">
        <v>28</v>
      </c>
      <c r="D127" t="s">
        <v>11</v>
      </c>
      <c r="F127">
        <v>3</v>
      </c>
      <c r="G127">
        <v>4</v>
      </c>
      <c r="M127" s="9"/>
      <c r="P127" s="46">
        <v>-1</v>
      </c>
      <c r="Q127" s="23">
        <f>W-1</f>
        <v>3</v>
      </c>
      <c r="AG127" s="30"/>
      <c r="AH127" s="31"/>
    </row>
    <row r="128" spans="1:40" ht="15.75" thickBot="1" x14ac:dyDescent="0.3">
      <c r="A128" s="11" t="s">
        <v>9</v>
      </c>
      <c r="B128" s="11" t="s">
        <v>10</v>
      </c>
      <c r="C128" s="11">
        <v>29</v>
      </c>
      <c r="D128" s="11" t="s">
        <v>11</v>
      </c>
      <c r="E128" s="11"/>
      <c r="F128" s="5">
        <v>2</v>
      </c>
      <c r="G128" s="6">
        <v>3</v>
      </c>
      <c r="H128" s="11"/>
      <c r="I128" s="11"/>
      <c r="J128" s="11"/>
      <c r="K128" s="11"/>
      <c r="L128" s="12"/>
      <c r="M128" s="11"/>
      <c r="N128" s="11"/>
      <c r="O128" s="11"/>
      <c r="P128" s="46">
        <v>-1</v>
      </c>
      <c r="Q128" s="23">
        <f>W-2</f>
        <v>2</v>
      </c>
      <c r="AD128" s="11"/>
      <c r="AE128" s="11"/>
      <c r="AF128" s="11"/>
      <c r="AG128" s="12"/>
      <c r="AH128" s="16"/>
      <c r="AI128" s="11"/>
      <c r="AJ128" s="11"/>
      <c r="AK128" s="11"/>
      <c r="AL128" s="11"/>
      <c r="AM128" s="11"/>
      <c r="AN128" s="11"/>
    </row>
    <row r="129" spans="1:40" x14ac:dyDescent="0.25">
      <c r="A129" s="13" t="s">
        <v>9</v>
      </c>
      <c r="B129" s="13" t="s">
        <v>10</v>
      </c>
      <c r="C129" s="13">
        <v>30</v>
      </c>
      <c r="D129" s="13" t="s">
        <v>11</v>
      </c>
      <c r="E129" s="13"/>
      <c r="F129" s="13">
        <v>2</v>
      </c>
      <c r="G129" s="13">
        <v>4</v>
      </c>
      <c r="H129" s="13"/>
      <c r="I129" s="13"/>
      <c r="J129" s="13"/>
      <c r="K129" s="13"/>
      <c r="L129" s="14"/>
      <c r="M129" s="15"/>
      <c r="N129" s="15"/>
      <c r="O129" s="15"/>
      <c r="P129" s="46">
        <v>-1</v>
      </c>
      <c r="Q129" s="44">
        <v>2</v>
      </c>
      <c r="R129" s="43"/>
      <c r="S129" s="43"/>
      <c r="T129" s="43"/>
      <c r="U129" s="43"/>
      <c r="V129" s="43"/>
      <c r="W129" s="30"/>
      <c r="X129" s="30"/>
      <c r="Y129" s="30"/>
      <c r="Z129" s="30"/>
      <c r="AA129" s="30"/>
      <c r="AB129" s="30"/>
      <c r="AC129" s="30"/>
      <c r="AD129" s="13"/>
      <c r="AE129" s="13"/>
      <c r="AF129" s="13"/>
      <c r="AG129" s="15"/>
      <c r="AH129" s="14"/>
      <c r="AI129" s="13"/>
      <c r="AJ129" s="13"/>
      <c r="AK129" s="13"/>
      <c r="AL129" s="13"/>
      <c r="AM129" s="13"/>
      <c r="AN129" s="13"/>
    </row>
    <row r="130" spans="1:40" ht="15.75" thickBot="1" x14ac:dyDescent="0.3">
      <c r="A130" s="13" t="s">
        <v>9</v>
      </c>
      <c r="B130" s="13" t="s">
        <v>10</v>
      </c>
      <c r="C130" s="13">
        <v>31</v>
      </c>
      <c r="D130" s="13" t="s">
        <v>11</v>
      </c>
      <c r="E130" s="13"/>
      <c r="F130" s="13">
        <v>1</v>
      </c>
      <c r="G130" s="13">
        <v>3</v>
      </c>
      <c r="H130" s="13"/>
      <c r="I130" s="13"/>
      <c r="J130" s="13"/>
      <c r="K130" s="14"/>
      <c r="L130" s="13"/>
      <c r="M130" s="13"/>
      <c r="N130" s="13"/>
      <c r="O130" s="13"/>
      <c r="P130" s="46">
        <v>-1</v>
      </c>
      <c r="Q130" s="45">
        <v>1</v>
      </c>
      <c r="R130" s="43"/>
      <c r="S130" s="43"/>
      <c r="T130" s="43"/>
      <c r="U130" s="43"/>
      <c r="V130" s="43"/>
      <c r="W130" s="30"/>
      <c r="X130" s="30"/>
      <c r="Y130" s="30"/>
      <c r="Z130" s="30"/>
      <c r="AA130" s="30"/>
      <c r="AB130" s="30"/>
      <c r="AC130" s="30"/>
      <c r="AD130" s="13"/>
      <c r="AE130" s="13"/>
      <c r="AF130" s="13"/>
      <c r="AG130" s="14"/>
      <c r="AH130" s="15"/>
      <c r="AI130" s="13"/>
      <c r="AJ130" s="13"/>
      <c r="AK130" s="13"/>
      <c r="AL130" s="13"/>
      <c r="AM130" s="13"/>
      <c r="AN130" s="13"/>
    </row>
    <row r="131" spans="1:40" x14ac:dyDescent="0.25">
      <c r="A131" s="11" t="s">
        <v>9</v>
      </c>
      <c r="B131" s="11" t="s">
        <v>10</v>
      </c>
      <c r="C131" s="11">
        <v>32</v>
      </c>
      <c r="D131" s="11" t="s">
        <v>11</v>
      </c>
      <c r="E131" s="11"/>
      <c r="F131" s="7">
        <v>1</v>
      </c>
      <c r="G131" s="8">
        <v>4</v>
      </c>
      <c r="H131" s="11"/>
      <c r="I131" s="11"/>
      <c r="J131" s="11"/>
      <c r="K131" s="12"/>
      <c r="L131" s="11"/>
      <c r="M131" s="11"/>
      <c r="N131" s="11"/>
      <c r="O131" s="11"/>
      <c r="P131" s="46">
        <v>-1</v>
      </c>
      <c r="Q131" s="23">
        <f>1</f>
        <v>1</v>
      </c>
      <c r="AD131" s="11"/>
      <c r="AE131" s="11"/>
      <c r="AF131" s="11"/>
      <c r="AG131" s="16"/>
      <c r="AH131" s="12"/>
      <c r="AI131" s="11"/>
      <c r="AJ131" s="11"/>
      <c r="AK131" s="11"/>
      <c r="AL131" s="11"/>
      <c r="AM131" s="11"/>
      <c r="AN131" s="11"/>
    </row>
    <row r="132" spans="1:40" x14ac:dyDescent="0.25">
      <c r="A132" t="s">
        <v>9</v>
      </c>
      <c r="B132" t="s">
        <v>10</v>
      </c>
      <c r="C132">
        <v>33</v>
      </c>
      <c r="D132" t="s">
        <v>11</v>
      </c>
      <c r="F132">
        <v>0</v>
      </c>
      <c r="G132">
        <v>2</v>
      </c>
      <c r="J132" s="9"/>
      <c r="K132" s="10"/>
      <c r="L132" s="10"/>
      <c r="P132" s="46">
        <v>-1</v>
      </c>
      <c r="Q132" s="23">
        <f>0</f>
        <v>0</v>
      </c>
      <c r="AG132" s="9"/>
      <c r="AH132" s="10"/>
    </row>
    <row r="133" spans="1:40" ht="15.75" thickBot="1" x14ac:dyDescent="0.3">
      <c r="A133" t="s">
        <v>9</v>
      </c>
      <c r="B133" t="s">
        <v>10</v>
      </c>
      <c r="C133">
        <v>34</v>
      </c>
      <c r="D133" t="s">
        <v>11</v>
      </c>
      <c r="F133" s="7">
        <v>1</v>
      </c>
      <c r="G133" s="8">
        <v>1</v>
      </c>
      <c r="K133" s="9"/>
      <c r="P133" s="46">
        <v>-1</v>
      </c>
      <c r="Q133" s="40">
        <v>1</v>
      </c>
      <c r="AG133" s="26"/>
      <c r="AH133" s="27"/>
    </row>
    <row r="134" spans="1:40" ht="15.75" thickBot="1" x14ac:dyDescent="0.3">
      <c r="A134" t="s">
        <v>9</v>
      </c>
      <c r="B134" t="s">
        <v>10</v>
      </c>
      <c r="C134">
        <v>35</v>
      </c>
      <c r="D134" t="s">
        <v>11</v>
      </c>
      <c r="F134">
        <v>0</v>
      </c>
      <c r="G134">
        <v>2</v>
      </c>
      <c r="J134" s="9"/>
      <c r="P134" s="46">
        <v>-1</v>
      </c>
      <c r="Q134" s="40">
        <v>0</v>
      </c>
      <c r="AH134" s="9"/>
    </row>
    <row r="135" spans="1:40" x14ac:dyDescent="0.25">
      <c r="A135" t="s">
        <v>9</v>
      </c>
      <c r="B135" t="s">
        <v>10</v>
      </c>
      <c r="C135">
        <v>36</v>
      </c>
      <c r="D135" t="s">
        <v>11</v>
      </c>
      <c r="F135" s="7">
        <v>1</v>
      </c>
      <c r="G135" s="8">
        <v>2</v>
      </c>
      <c r="K135" s="9"/>
      <c r="P135" s="46">
        <v>-1</v>
      </c>
      <c r="Q135" s="40">
        <v>1</v>
      </c>
      <c r="AH135" s="28"/>
      <c r="AI135" s="29"/>
    </row>
    <row r="136" spans="1:40" x14ac:dyDescent="0.25">
      <c r="A136" t="s">
        <v>9</v>
      </c>
      <c r="B136" t="s">
        <v>10</v>
      </c>
      <c r="C136">
        <v>37</v>
      </c>
      <c r="D136" t="s">
        <v>11</v>
      </c>
      <c r="F136">
        <v>0</v>
      </c>
      <c r="G136">
        <v>2</v>
      </c>
      <c r="J136" s="9"/>
      <c r="P136" s="46">
        <v>1</v>
      </c>
      <c r="Q136" s="23">
        <f>0</f>
        <v>0</v>
      </c>
      <c r="AH136" s="30"/>
      <c r="AI136" s="31"/>
    </row>
    <row r="137" spans="1:40" ht="15.75" thickBot="1" x14ac:dyDescent="0.3">
      <c r="A137" s="11" t="s">
        <v>9</v>
      </c>
      <c r="B137" s="11" t="s">
        <v>10</v>
      </c>
      <c r="C137" s="11">
        <v>38</v>
      </c>
      <c r="D137" s="11" t="s">
        <v>11</v>
      </c>
      <c r="E137" s="11"/>
      <c r="F137" s="7">
        <v>1</v>
      </c>
      <c r="G137" s="8">
        <v>3</v>
      </c>
      <c r="H137" s="11"/>
      <c r="I137" s="11"/>
      <c r="J137" s="11"/>
      <c r="K137" s="12"/>
      <c r="L137" s="11"/>
      <c r="M137" s="11"/>
      <c r="N137" s="11"/>
      <c r="O137" s="11"/>
      <c r="P137" s="46">
        <v>1</v>
      </c>
      <c r="Q137" s="23">
        <f>1</f>
        <v>1</v>
      </c>
      <c r="AD137" s="11"/>
      <c r="AE137" s="11"/>
      <c r="AF137" s="11"/>
      <c r="AG137" s="11"/>
      <c r="AH137" s="12"/>
      <c r="AI137" s="16"/>
      <c r="AJ137" s="11"/>
      <c r="AK137" s="11"/>
      <c r="AL137" s="11"/>
      <c r="AM137" s="11"/>
      <c r="AN137" s="11"/>
    </row>
    <row r="138" spans="1:40" x14ac:dyDescent="0.25">
      <c r="A138" s="13" t="s">
        <v>9</v>
      </c>
      <c r="B138" s="13" t="s">
        <v>10</v>
      </c>
      <c r="C138" s="13">
        <v>39</v>
      </c>
      <c r="D138" s="13" t="s">
        <v>11</v>
      </c>
      <c r="E138" s="13"/>
      <c r="F138" s="13">
        <v>1</v>
      </c>
      <c r="G138" s="13">
        <v>2</v>
      </c>
      <c r="H138" s="13"/>
      <c r="I138" s="13"/>
      <c r="J138" s="13"/>
      <c r="K138" s="14"/>
      <c r="L138" s="13"/>
      <c r="M138" s="13"/>
      <c r="N138" s="13"/>
      <c r="O138" s="13"/>
      <c r="P138" s="46">
        <v>1</v>
      </c>
      <c r="Q138" s="44">
        <v>1</v>
      </c>
      <c r="R138" s="43"/>
      <c r="S138" s="43"/>
      <c r="T138" s="43"/>
      <c r="U138" s="43"/>
      <c r="V138" s="43"/>
      <c r="W138" s="30"/>
      <c r="X138" s="30"/>
      <c r="Y138" s="30"/>
      <c r="Z138" s="30"/>
      <c r="AA138" s="30"/>
      <c r="AB138" s="30"/>
      <c r="AC138" s="30"/>
      <c r="AD138" s="13"/>
      <c r="AE138" s="13"/>
      <c r="AF138" s="13"/>
      <c r="AG138" s="13"/>
      <c r="AH138" s="15"/>
      <c r="AI138" s="14"/>
      <c r="AJ138" s="13"/>
      <c r="AK138" s="13"/>
      <c r="AL138" s="13"/>
      <c r="AM138" s="13"/>
      <c r="AN138" s="13"/>
    </row>
    <row r="139" spans="1:40" ht="15.75" thickBot="1" x14ac:dyDescent="0.3">
      <c r="A139" s="13" t="s">
        <v>9</v>
      </c>
      <c r="B139" s="13" t="s">
        <v>10</v>
      </c>
      <c r="C139" s="13">
        <v>40</v>
      </c>
      <c r="D139" s="13" t="s">
        <v>11</v>
      </c>
      <c r="E139" s="13"/>
      <c r="F139" s="13">
        <v>2</v>
      </c>
      <c r="G139" s="13"/>
      <c r="H139" s="13"/>
      <c r="I139" s="13"/>
      <c r="J139" s="13"/>
      <c r="K139" s="13"/>
      <c r="L139" s="14"/>
      <c r="M139" s="13"/>
      <c r="N139" s="13"/>
      <c r="O139" s="13"/>
      <c r="P139" s="46">
        <v>1</v>
      </c>
      <c r="Q139" s="45">
        <v>2</v>
      </c>
      <c r="R139" s="43"/>
      <c r="S139" s="43"/>
      <c r="T139" s="43"/>
      <c r="U139" s="43"/>
      <c r="V139" s="43"/>
      <c r="W139" s="30"/>
      <c r="X139" s="30"/>
      <c r="Y139" s="30"/>
      <c r="Z139" s="30"/>
      <c r="AA139" s="30"/>
      <c r="AB139" s="30"/>
      <c r="AC139" s="30"/>
      <c r="AD139" s="13"/>
      <c r="AE139" s="13"/>
      <c r="AF139" s="13"/>
      <c r="AG139" s="13"/>
      <c r="AH139" s="14"/>
      <c r="AI139" s="15"/>
      <c r="AJ139" s="13"/>
      <c r="AK139" s="13"/>
      <c r="AL139" s="13"/>
      <c r="AM139" s="13"/>
      <c r="AN139" s="13"/>
    </row>
    <row r="140" spans="1:40" x14ac:dyDescent="0.25">
      <c r="A140" s="11" t="s">
        <v>9</v>
      </c>
      <c r="B140" s="11" t="s">
        <v>10</v>
      </c>
      <c r="C140" s="11">
        <v>41</v>
      </c>
      <c r="D140" s="11" t="s">
        <v>11</v>
      </c>
      <c r="E140" s="11"/>
      <c r="F140" s="11">
        <v>2</v>
      </c>
      <c r="G140" s="11"/>
      <c r="H140" s="11"/>
      <c r="I140" s="11"/>
      <c r="J140" s="11"/>
      <c r="K140" s="16"/>
      <c r="L140" s="12"/>
      <c r="M140" s="11"/>
      <c r="N140" s="11"/>
      <c r="O140" s="11"/>
      <c r="P140" s="46">
        <v>1</v>
      </c>
      <c r="Q140" s="23">
        <f>W-2</f>
        <v>2</v>
      </c>
      <c r="AD140" s="11"/>
      <c r="AE140" s="11"/>
      <c r="AF140" s="11"/>
      <c r="AG140" s="11"/>
      <c r="AH140" s="22"/>
      <c r="AI140" s="20"/>
      <c r="AJ140" s="11"/>
      <c r="AK140" s="11"/>
      <c r="AL140" s="11"/>
      <c r="AM140" s="11"/>
      <c r="AN140" s="11"/>
    </row>
    <row r="141" spans="1:40" x14ac:dyDescent="0.25">
      <c r="A141" s="23" t="s">
        <v>9</v>
      </c>
      <c r="B141" s="23" t="s">
        <v>10</v>
      </c>
      <c r="C141" s="23">
        <v>42</v>
      </c>
      <c r="D141" s="23" t="s">
        <v>11</v>
      </c>
      <c r="E141" s="23"/>
      <c r="F141" s="4">
        <v>3</v>
      </c>
      <c r="G141" s="4">
        <v>3</v>
      </c>
      <c r="M141" s="9"/>
      <c r="P141" s="46">
        <v>1</v>
      </c>
      <c r="Q141" s="23">
        <f>W-1</f>
        <v>3</v>
      </c>
      <c r="AH141" s="20"/>
      <c r="AI141" s="22"/>
    </row>
    <row r="142" spans="1:40" ht="15.75" thickBot="1" x14ac:dyDescent="0.3">
      <c r="A142" s="23" t="s">
        <v>9</v>
      </c>
      <c r="B142" s="23" t="s">
        <v>10</v>
      </c>
      <c r="C142" s="23">
        <v>43</v>
      </c>
      <c r="D142" s="23" t="s">
        <v>11</v>
      </c>
      <c r="E142" s="23"/>
      <c r="F142" s="4">
        <v>3</v>
      </c>
      <c r="G142" s="4">
        <v>4</v>
      </c>
      <c r="M142" s="9"/>
      <c r="Q142" s="42">
        <f>Q141</f>
        <v>3</v>
      </c>
      <c r="AH142" s="32"/>
      <c r="AI142" s="3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B1" workbookViewId="0">
      <selection activeCell="M2" sqref="M2:W36"/>
    </sheetView>
  </sheetViews>
  <sheetFormatPr defaultRowHeight="15" x14ac:dyDescent="0.25"/>
  <sheetData>
    <row r="1" spans="1:23" x14ac:dyDescent="0.25">
      <c r="A1" t="s">
        <v>33</v>
      </c>
      <c r="B1" t="s">
        <v>28</v>
      </c>
      <c r="C1" t="s">
        <v>24</v>
      </c>
      <c r="D1" t="s">
        <v>30</v>
      </c>
      <c r="E1" t="s">
        <v>29</v>
      </c>
      <c r="F1" t="s">
        <v>23</v>
      </c>
      <c r="G1" t="s">
        <v>27</v>
      </c>
      <c r="H1" t="s">
        <v>7</v>
      </c>
      <c r="I1" t="s">
        <v>32</v>
      </c>
      <c r="J1" t="s">
        <v>31</v>
      </c>
      <c r="K1" t="s">
        <v>25</v>
      </c>
      <c r="M1" t="s">
        <v>33</v>
      </c>
      <c r="N1" t="s">
        <v>28</v>
      </c>
      <c r="O1" t="s">
        <v>24</v>
      </c>
      <c r="P1" t="s">
        <v>30</v>
      </c>
      <c r="Q1" t="s">
        <v>29</v>
      </c>
      <c r="R1" t="s">
        <v>23</v>
      </c>
      <c r="S1" t="s">
        <v>27</v>
      </c>
      <c r="T1" t="s">
        <v>7</v>
      </c>
      <c r="U1" t="s">
        <v>32</v>
      </c>
      <c r="V1" t="s">
        <v>31</v>
      </c>
      <c r="W1" t="s">
        <v>25</v>
      </c>
    </row>
    <row r="2" spans="1:23" x14ac:dyDescent="0.25">
      <c r="A2">
        <v>0</v>
      </c>
      <c r="B2">
        <v>1</v>
      </c>
      <c r="C2">
        <v>4</v>
      </c>
      <c r="D2">
        <v>4</v>
      </c>
      <c r="E2">
        <v>0</v>
      </c>
      <c r="F2">
        <v>1</v>
      </c>
      <c r="G2">
        <v>1</v>
      </c>
      <c r="H2">
        <v>-1</v>
      </c>
      <c r="I2">
        <v>0</v>
      </c>
      <c r="J2">
        <v>1</v>
      </c>
      <c r="K2">
        <v>0</v>
      </c>
      <c r="M2">
        <f>Лист1!C60</f>
        <v>0</v>
      </c>
      <c r="N2">
        <f>Лист1!T60</f>
        <v>1</v>
      </c>
      <c r="O2">
        <f>Лист1!X60</f>
        <v>4</v>
      </c>
      <c r="P2">
        <f>Лист1!W60</f>
        <v>4</v>
      </c>
      <c r="Q2">
        <f>Лист1!V60</f>
        <v>0</v>
      </c>
      <c r="R2">
        <f>Лист1!R60</f>
        <v>1</v>
      </c>
      <c r="S2">
        <f>Лист1!S60</f>
        <v>1</v>
      </c>
      <c r="T2">
        <f>Лист1!P60</f>
        <v>-1</v>
      </c>
      <c r="U2">
        <f>Лист1!Y60</f>
        <v>0</v>
      </c>
      <c r="V2">
        <f>Лист1!Z60</f>
        <v>1</v>
      </c>
      <c r="W2">
        <f>Лист1!AA60</f>
        <v>0</v>
      </c>
    </row>
    <row r="3" spans="1:23" x14ac:dyDescent="0.25">
      <c r="A3">
        <v>1</v>
      </c>
      <c r="B3">
        <v>1</v>
      </c>
      <c r="C3">
        <v>4</v>
      </c>
      <c r="D3">
        <v>4</v>
      </c>
      <c r="E3">
        <v>1</v>
      </c>
      <c r="F3">
        <v>1</v>
      </c>
      <c r="G3">
        <v>2</v>
      </c>
      <c r="H3">
        <v>1</v>
      </c>
      <c r="I3">
        <v>0</v>
      </c>
      <c r="J3">
        <v>0</v>
      </c>
      <c r="K3">
        <v>0</v>
      </c>
      <c r="M3">
        <f>Лист1!C61</f>
        <v>1</v>
      </c>
      <c r="N3">
        <f>Лист1!T61</f>
        <v>1</v>
      </c>
      <c r="O3">
        <f>Лист1!X61</f>
        <v>4</v>
      </c>
      <c r="P3">
        <f>Лист1!W61</f>
        <v>4</v>
      </c>
      <c r="Q3">
        <f>Лист1!V61</f>
        <v>1</v>
      </c>
      <c r="R3">
        <f>Лист1!R61</f>
        <v>1</v>
      </c>
      <c r="S3">
        <f>Лист1!S61</f>
        <v>2</v>
      </c>
      <c r="T3">
        <f>Лист1!P61</f>
        <v>1</v>
      </c>
      <c r="U3">
        <f>Лист1!Y61</f>
        <v>0</v>
      </c>
      <c r="V3">
        <f>Лист1!Z61</f>
        <v>0</v>
      </c>
      <c r="W3">
        <f>Лист1!AA61</f>
        <v>0</v>
      </c>
    </row>
    <row r="4" spans="1:23" x14ac:dyDescent="0.25">
      <c r="A4">
        <v>2</v>
      </c>
      <c r="B4">
        <v>1</v>
      </c>
      <c r="C4">
        <v>4</v>
      </c>
      <c r="D4">
        <v>4</v>
      </c>
      <c r="E4">
        <v>2</v>
      </c>
      <c r="F4">
        <v>4</v>
      </c>
      <c r="G4">
        <v>6</v>
      </c>
      <c r="H4">
        <v>1</v>
      </c>
      <c r="I4">
        <v>1</v>
      </c>
      <c r="J4">
        <v>1</v>
      </c>
      <c r="K4">
        <v>1</v>
      </c>
      <c r="M4">
        <f>Лист1!C62</f>
        <v>2</v>
      </c>
      <c r="N4">
        <f>Лист1!T62</f>
        <v>1</v>
      </c>
      <c r="O4">
        <f>Лист1!X62</f>
        <v>4</v>
      </c>
      <c r="P4">
        <f>Лист1!W62</f>
        <v>4</v>
      </c>
      <c r="Q4">
        <f>Лист1!V62</f>
        <v>2</v>
      </c>
      <c r="R4">
        <f>Лист1!R62</f>
        <v>4</v>
      </c>
      <c r="S4">
        <f>Лист1!S62</f>
        <v>6</v>
      </c>
      <c r="T4">
        <f>Лист1!P62</f>
        <v>1</v>
      </c>
      <c r="U4">
        <f>Лист1!Y62</f>
        <v>1</v>
      </c>
      <c r="V4">
        <f>Лист1!Z62</f>
        <v>1</v>
      </c>
      <c r="W4">
        <f>Лист1!AA62</f>
        <v>1</v>
      </c>
    </row>
    <row r="5" spans="1:23" x14ac:dyDescent="0.25">
      <c r="A5">
        <v>3</v>
      </c>
      <c r="B5">
        <v>0</v>
      </c>
      <c r="C5">
        <v>3</v>
      </c>
      <c r="D5">
        <v>4</v>
      </c>
      <c r="E5">
        <v>2</v>
      </c>
      <c r="F5">
        <v>4</v>
      </c>
      <c r="G5">
        <v>6</v>
      </c>
      <c r="H5">
        <v>1</v>
      </c>
      <c r="I5">
        <v>1</v>
      </c>
      <c r="J5">
        <v>0</v>
      </c>
      <c r="K5">
        <v>1</v>
      </c>
      <c r="M5">
        <f>Лист1!C63</f>
        <v>3</v>
      </c>
      <c r="N5">
        <f>Лист1!T63</f>
        <v>0</v>
      </c>
      <c r="O5">
        <f>Лист1!X63</f>
        <v>3</v>
      </c>
      <c r="P5">
        <f>Лист1!W63</f>
        <v>4</v>
      </c>
      <c r="Q5">
        <f>Лист1!V63</f>
        <v>2</v>
      </c>
      <c r="R5">
        <f>Лист1!R63</f>
        <v>4</v>
      </c>
      <c r="S5">
        <f>Лист1!S63</f>
        <v>6</v>
      </c>
      <c r="T5">
        <f>Лист1!P63</f>
        <v>1</v>
      </c>
      <c r="U5">
        <f>Лист1!Y63</f>
        <v>1</v>
      </c>
      <c r="V5">
        <f>Лист1!Z63</f>
        <v>0</v>
      </c>
      <c r="W5">
        <f>Лист1!AA63</f>
        <v>1</v>
      </c>
    </row>
    <row r="6" spans="1:23" x14ac:dyDescent="0.25">
      <c r="A6">
        <v>4</v>
      </c>
      <c r="B6">
        <v>0</v>
      </c>
      <c r="C6">
        <v>3</v>
      </c>
      <c r="D6">
        <v>4</v>
      </c>
      <c r="E6">
        <v>2</v>
      </c>
      <c r="F6">
        <v>4</v>
      </c>
      <c r="G6">
        <v>6</v>
      </c>
      <c r="H6">
        <v>1</v>
      </c>
      <c r="I6">
        <v>2</v>
      </c>
      <c r="J6">
        <v>1</v>
      </c>
      <c r="K6">
        <v>2</v>
      </c>
      <c r="M6">
        <f>Лист1!C64</f>
        <v>4</v>
      </c>
      <c r="N6">
        <f>Лист1!T64</f>
        <v>0</v>
      </c>
      <c r="O6">
        <f>Лист1!X64</f>
        <v>3</v>
      </c>
      <c r="P6">
        <f>Лист1!W64</f>
        <v>4</v>
      </c>
      <c r="Q6">
        <f>Лист1!V64</f>
        <v>2</v>
      </c>
      <c r="R6">
        <f>Лист1!R64</f>
        <v>4</v>
      </c>
      <c r="S6">
        <f>Лист1!S64</f>
        <v>6</v>
      </c>
      <c r="T6">
        <f>Лист1!P64</f>
        <v>1</v>
      </c>
      <c r="U6">
        <f>Лист1!Y64</f>
        <v>2</v>
      </c>
      <c r="V6">
        <f>Лист1!Z64</f>
        <v>1</v>
      </c>
      <c r="W6">
        <f>Лист1!AA64</f>
        <v>2</v>
      </c>
    </row>
    <row r="7" spans="1:23" x14ac:dyDescent="0.25">
      <c r="A7">
        <v>5</v>
      </c>
      <c r="B7">
        <v>0</v>
      </c>
      <c r="C7">
        <v>3</v>
      </c>
      <c r="D7">
        <v>4</v>
      </c>
      <c r="E7">
        <v>2</v>
      </c>
      <c r="F7">
        <v>4</v>
      </c>
      <c r="G7">
        <v>6</v>
      </c>
      <c r="H7">
        <v>1</v>
      </c>
      <c r="I7">
        <v>2</v>
      </c>
      <c r="J7">
        <v>0</v>
      </c>
      <c r="K7">
        <v>2</v>
      </c>
      <c r="M7">
        <f>Лист1!C65</f>
        <v>5</v>
      </c>
      <c r="N7">
        <f>Лист1!T65</f>
        <v>0</v>
      </c>
      <c r="O7">
        <f>Лист1!X65</f>
        <v>3</v>
      </c>
      <c r="P7">
        <f>Лист1!W65</f>
        <v>4</v>
      </c>
      <c r="Q7">
        <f>Лист1!V65</f>
        <v>2</v>
      </c>
      <c r="R7">
        <f>Лист1!R65</f>
        <v>4</v>
      </c>
      <c r="S7">
        <f>Лист1!S65</f>
        <v>6</v>
      </c>
      <c r="T7">
        <f>Лист1!P65</f>
        <v>1</v>
      </c>
      <c r="U7">
        <f>Лист1!Y65</f>
        <v>2</v>
      </c>
      <c r="V7">
        <f>Лист1!Z65</f>
        <v>0</v>
      </c>
      <c r="W7">
        <f>Лист1!AA65</f>
        <v>2</v>
      </c>
    </row>
    <row r="8" spans="1:23" x14ac:dyDescent="0.25">
      <c r="A8">
        <v>6</v>
      </c>
      <c r="B8">
        <v>1</v>
      </c>
      <c r="C8">
        <v>3</v>
      </c>
      <c r="D8">
        <v>4</v>
      </c>
      <c r="E8">
        <v>3</v>
      </c>
      <c r="F8">
        <v>1</v>
      </c>
      <c r="G8">
        <v>7</v>
      </c>
      <c r="H8">
        <v>1</v>
      </c>
      <c r="I8">
        <v>3</v>
      </c>
      <c r="J8">
        <v>1</v>
      </c>
      <c r="K8">
        <v>3</v>
      </c>
      <c r="M8">
        <f>Лист1!C66</f>
        <v>6</v>
      </c>
      <c r="N8">
        <f>Лист1!T66</f>
        <v>1</v>
      </c>
      <c r="O8">
        <f>Лист1!X66</f>
        <v>3</v>
      </c>
      <c r="P8">
        <f>Лист1!W66</f>
        <v>4</v>
      </c>
      <c r="Q8">
        <f>Лист1!V66</f>
        <v>3</v>
      </c>
      <c r="R8">
        <f>Лист1!R66</f>
        <v>1</v>
      </c>
      <c r="S8">
        <f>Лист1!S66</f>
        <v>7</v>
      </c>
      <c r="T8">
        <f>Лист1!P66</f>
        <v>1</v>
      </c>
      <c r="U8">
        <f>Лист1!Y66</f>
        <v>3</v>
      </c>
      <c r="V8">
        <f>Лист1!Z66</f>
        <v>1</v>
      </c>
      <c r="W8">
        <f>Лист1!AA66</f>
        <v>3</v>
      </c>
    </row>
    <row r="9" spans="1:23" x14ac:dyDescent="0.25">
      <c r="A9">
        <v>7</v>
      </c>
      <c r="B9">
        <v>1</v>
      </c>
      <c r="C9">
        <v>3</v>
      </c>
      <c r="D9">
        <v>4</v>
      </c>
      <c r="E9">
        <v>4</v>
      </c>
      <c r="F9">
        <v>3</v>
      </c>
      <c r="G9">
        <v>10</v>
      </c>
      <c r="H9">
        <v>1</v>
      </c>
      <c r="I9">
        <v>3</v>
      </c>
      <c r="J9">
        <v>0</v>
      </c>
      <c r="K9">
        <v>2</v>
      </c>
      <c r="M9">
        <f>Лист1!C67</f>
        <v>7</v>
      </c>
      <c r="N9">
        <f>Лист1!T67</f>
        <v>1</v>
      </c>
      <c r="O9">
        <f>Лист1!X67</f>
        <v>3</v>
      </c>
      <c r="P9">
        <f>Лист1!W67</f>
        <v>4</v>
      </c>
      <c r="Q9">
        <f>Лист1!V67</f>
        <v>4</v>
      </c>
      <c r="R9">
        <f>Лист1!R67</f>
        <v>3</v>
      </c>
      <c r="S9">
        <f>Лист1!S67</f>
        <v>10</v>
      </c>
      <c r="T9">
        <f>Лист1!P67</f>
        <v>1</v>
      </c>
      <c r="U9">
        <f>Лист1!Y67</f>
        <v>3</v>
      </c>
      <c r="V9">
        <f>Лист1!Z67</f>
        <v>0</v>
      </c>
      <c r="W9">
        <f>Лист1!AA67</f>
        <v>2</v>
      </c>
    </row>
    <row r="10" spans="1:23" x14ac:dyDescent="0.25">
      <c r="A10">
        <v>8</v>
      </c>
      <c r="B10">
        <v>0</v>
      </c>
      <c r="C10">
        <v>4</v>
      </c>
      <c r="D10">
        <v>5</v>
      </c>
      <c r="E10">
        <v>4</v>
      </c>
      <c r="F10">
        <v>3</v>
      </c>
      <c r="G10">
        <v>10</v>
      </c>
      <c r="H10">
        <v>1</v>
      </c>
      <c r="I10">
        <v>3</v>
      </c>
      <c r="J10">
        <v>1</v>
      </c>
      <c r="K10">
        <v>3</v>
      </c>
      <c r="M10">
        <f>Лист1!C68</f>
        <v>8</v>
      </c>
      <c r="N10">
        <f>Лист1!T68</f>
        <v>0</v>
      </c>
      <c r="O10">
        <f>Лист1!X68</f>
        <v>4</v>
      </c>
      <c r="P10">
        <f>Лист1!W68</f>
        <v>5</v>
      </c>
      <c r="Q10">
        <f>Лист1!V68</f>
        <v>4</v>
      </c>
      <c r="R10">
        <f>Лист1!R68</f>
        <v>3</v>
      </c>
      <c r="S10">
        <f>Лист1!S68</f>
        <v>10</v>
      </c>
      <c r="T10">
        <f>Лист1!P68</f>
        <v>1</v>
      </c>
      <c r="U10">
        <f>Лист1!Y68</f>
        <v>3</v>
      </c>
      <c r="V10">
        <f>Лист1!Z68</f>
        <v>1</v>
      </c>
      <c r="W10">
        <f>Лист1!AA68</f>
        <v>3</v>
      </c>
    </row>
    <row r="11" spans="1:23" x14ac:dyDescent="0.25">
      <c r="A11">
        <v>9</v>
      </c>
      <c r="B11">
        <v>0</v>
      </c>
      <c r="C11">
        <v>4</v>
      </c>
      <c r="D11">
        <v>5</v>
      </c>
      <c r="E11">
        <v>4</v>
      </c>
      <c r="F11">
        <v>3</v>
      </c>
      <c r="G11">
        <v>10</v>
      </c>
      <c r="H11">
        <v>1</v>
      </c>
      <c r="I11">
        <v>3</v>
      </c>
      <c r="J11">
        <v>0</v>
      </c>
      <c r="K11">
        <v>2</v>
      </c>
      <c r="M11">
        <f>Лист1!C69</f>
        <v>9</v>
      </c>
      <c r="N11">
        <f>Лист1!T69</f>
        <v>0</v>
      </c>
      <c r="O11">
        <f>Лист1!X69</f>
        <v>4</v>
      </c>
      <c r="P11">
        <f>Лист1!W69</f>
        <v>5</v>
      </c>
      <c r="Q11">
        <f>Лист1!V69</f>
        <v>4</v>
      </c>
      <c r="R11">
        <f>Лист1!R69</f>
        <v>3</v>
      </c>
      <c r="S11">
        <f>Лист1!S69</f>
        <v>10</v>
      </c>
      <c r="T11">
        <f>Лист1!P69</f>
        <v>1</v>
      </c>
      <c r="U11">
        <f>Лист1!Y69</f>
        <v>3</v>
      </c>
      <c r="V11">
        <f>Лист1!Z69</f>
        <v>0</v>
      </c>
      <c r="W11">
        <f>Лист1!AA69</f>
        <v>2</v>
      </c>
    </row>
    <row r="12" spans="1:23" x14ac:dyDescent="0.25">
      <c r="A12">
        <v>10</v>
      </c>
      <c r="B12">
        <v>1</v>
      </c>
      <c r="C12">
        <v>4</v>
      </c>
      <c r="D12">
        <v>5</v>
      </c>
      <c r="E12">
        <v>1</v>
      </c>
      <c r="F12">
        <v>1</v>
      </c>
      <c r="G12">
        <v>11</v>
      </c>
      <c r="H12">
        <v>-1</v>
      </c>
      <c r="I12">
        <v>3</v>
      </c>
      <c r="J12">
        <v>1</v>
      </c>
      <c r="K12">
        <v>3</v>
      </c>
      <c r="M12">
        <f>Лист1!C70</f>
        <v>10</v>
      </c>
      <c r="N12">
        <f>Лист1!T70</f>
        <v>1</v>
      </c>
      <c r="O12">
        <f>Лист1!X70</f>
        <v>4</v>
      </c>
      <c r="P12">
        <f>Лист1!W70</f>
        <v>5</v>
      </c>
      <c r="Q12">
        <f>Лист1!V70</f>
        <v>1</v>
      </c>
      <c r="R12">
        <f>Лист1!R70</f>
        <v>1</v>
      </c>
      <c r="S12">
        <f>Лист1!S70</f>
        <v>11</v>
      </c>
      <c r="T12">
        <f>Лист1!P70</f>
        <v>-1</v>
      </c>
      <c r="U12">
        <f>Лист1!Y70</f>
        <v>3</v>
      </c>
      <c r="V12">
        <f>Лист1!Z70</f>
        <v>1</v>
      </c>
      <c r="W12">
        <f>Лист1!AA70</f>
        <v>3</v>
      </c>
    </row>
    <row r="13" spans="1:23" x14ac:dyDescent="0.25">
      <c r="A13">
        <v>11</v>
      </c>
      <c r="B13">
        <v>1</v>
      </c>
      <c r="C13">
        <v>4</v>
      </c>
      <c r="D13">
        <v>5</v>
      </c>
      <c r="E13">
        <v>2</v>
      </c>
      <c r="F13">
        <v>4</v>
      </c>
      <c r="G13">
        <v>15</v>
      </c>
      <c r="H13">
        <v>-1</v>
      </c>
      <c r="I13">
        <v>2</v>
      </c>
      <c r="J13">
        <v>0</v>
      </c>
      <c r="K13">
        <v>2</v>
      </c>
      <c r="M13">
        <f>Лист1!C71</f>
        <v>11</v>
      </c>
      <c r="N13">
        <f>Лист1!T71</f>
        <v>1</v>
      </c>
      <c r="O13">
        <f>Лист1!X71</f>
        <v>4</v>
      </c>
      <c r="P13">
        <f>Лист1!W71</f>
        <v>5</v>
      </c>
      <c r="Q13">
        <f>Лист1!V71</f>
        <v>2</v>
      </c>
      <c r="R13">
        <f>Лист1!R71</f>
        <v>4</v>
      </c>
      <c r="S13">
        <f>Лист1!S71</f>
        <v>15</v>
      </c>
      <c r="T13">
        <f>Лист1!P71</f>
        <v>-1</v>
      </c>
      <c r="U13">
        <f>Лист1!Y71</f>
        <v>2</v>
      </c>
      <c r="V13">
        <f>Лист1!Z71</f>
        <v>0</v>
      </c>
      <c r="W13">
        <f>Лист1!AA71</f>
        <v>2</v>
      </c>
    </row>
    <row r="14" spans="1:23" x14ac:dyDescent="0.25">
      <c r="A14">
        <v>12</v>
      </c>
      <c r="B14">
        <v>0</v>
      </c>
      <c r="C14">
        <v>3</v>
      </c>
      <c r="D14">
        <v>5</v>
      </c>
      <c r="E14">
        <v>2</v>
      </c>
      <c r="F14">
        <v>4</v>
      </c>
      <c r="G14">
        <v>15</v>
      </c>
      <c r="H14">
        <v>-1</v>
      </c>
      <c r="I14">
        <v>2</v>
      </c>
      <c r="J14">
        <v>1</v>
      </c>
      <c r="K14">
        <v>2</v>
      </c>
      <c r="M14">
        <f>Лист1!C72</f>
        <v>12</v>
      </c>
      <c r="N14">
        <f>Лист1!T72</f>
        <v>0</v>
      </c>
      <c r="O14">
        <f>Лист1!X72</f>
        <v>3</v>
      </c>
      <c r="P14">
        <f>Лист1!W72</f>
        <v>5</v>
      </c>
      <c r="Q14">
        <f>Лист1!V72</f>
        <v>2</v>
      </c>
      <c r="R14">
        <f>Лист1!R72</f>
        <v>4</v>
      </c>
      <c r="S14">
        <f>Лист1!S72</f>
        <v>15</v>
      </c>
      <c r="T14">
        <f>Лист1!P72</f>
        <v>-1</v>
      </c>
      <c r="U14">
        <f>Лист1!Y72</f>
        <v>2</v>
      </c>
      <c r="V14">
        <f>Лист1!Z72</f>
        <v>1</v>
      </c>
      <c r="W14">
        <f>Лист1!AA72</f>
        <v>2</v>
      </c>
    </row>
    <row r="15" spans="1:23" x14ac:dyDescent="0.25">
      <c r="A15">
        <v>13</v>
      </c>
      <c r="B15">
        <v>0</v>
      </c>
      <c r="C15">
        <v>3</v>
      </c>
      <c r="D15">
        <v>5</v>
      </c>
      <c r="E15">
        <v>2</v>
      </c>
      <c r="F15">
        <v>4</v>
      </c>
      <c r="G15">
        <v>15</v>
      </c>
      <c r="H15">
        <v>-1</v>
      </c>
      <c r="I15">
        <v>1</v>
      </c>
      <c r="J15">
        <v>0</v>
      </c>
      <c r="K15">
        <v>1</v>
      </c>
      <c r="M15">
        <f>Лист1!C73</f>
        <v>13</v>
      </c>
      <c r="N15">
        <f>Лист1!T73</f>
        <v>0</v>
      </c>
      <c r="O15">
        <f>Лист1!X73</f>
        <v>3</v>
      </c>
      <c r="P15">
        <f>Лист1!W73</f>
        <v>5</v>
      </c>
      <c r="Q15">
        <f>Лист1!V73</f>
        <v>2</v>
      </c>
      <c r="R15">
        <f>Лист1!R73</f>
        <v>4</v>
      </c>
      <c r="S15">
        <f>Лист1!S73</f>
        <v>15</v>
      </c>
      <c r="T15">
        <f>Лист1!P73</f>
        <v>-1</v>
      </c>
      <c r="U15">
        <f>Лист1!Y73</f>
        <v>1</v>
      </c>
      <c r="V15">
        <f>Лист1!Z73</f>
        <v>0</v>
      </c>
      <c r="W15">
        <f>Лист1!AA73</f>
        <v>1</v>
      </c>
    </row>
    <row r="16" spans="1:23" x14ac:dyDescent="0.25">
      <c r="A16">
        <v>14</v>
      </c>
      <c r="B16">
        <v>0</v>
      </c>
      <c r="C16">
        <v>3</v>
      </c>
      <c r="D16">
        <v>5</v>
      </c>
      <c r="E16">
        <v>2</v>
      </c>
      <c r="F16">
        <v>4</v>
      </c>
      <c r="G16">
        <v>15</v>
      </c>
      <c r="H16">
        <v>-1</v>
      </c>
      <c r="I16">
        <v>1</v>
      </c>
      <c r="J16">
        <v>1</v>
      </c>
      <c r="K16">
        <v>1</v>
      </c>
      <c r="M16">
        <f>Лист1!C74</f>
        <v>14</v>
      </c>
      <c r="N16">
        <f>Лист1!T74</f>
        <v>0</v>
      </c>
      <c r="O16">
        <f>Лист1!X74</f>
        <v>3</v>
      </c>
      <c r="P16">
        <f>Лист1!W74</f>
        <v>5</v>
      </c>
      <c r="Q16">
        <f>Лист1!V74</f>
        <v>2</v>
      </c>
      <c r="R16">
        <f>Лист1!R74</f>
        <v>4</v>
      </c>
      <c r="S16">
        <f>Лист1!S74</f>
        <v>15</v>
      </c>
      <c r="T16">
        <f>Лист1!P74</f>
        <v>-1</v>
      </c>
      <c r="U16">
        <f>Лист1!Y74</f>
        <v>1</v>
      </c>
      <c r="V16">
        <f>Лист1!Z74</f>
        <v>1</v>
      </c>
      <c r="W16">
        <f>Лист1!AA74</f>
        <v>1</v>
      </c>
    </row>
    <row r="17" spans="1:23" x14ac:dyDescent="0.25">
      <c r="A17">
        <v>15</v>
      </c>
      <c r="B17">
        <v>1</v>
      </c>
      <c r="C17">
        <v>3</v>
      </c>
      <c r="D17">
        <v>5</v>
      </c>
      <c r="E17">
        <v>3</v>
      </c>
      <c r="F17">
        <v>1</v>
      </c>
      <c r="G17">
        <v>16</v>
      </c>
      <c r="H17">
        <v>-1</v>
      </c>
      <c r="I17">
        <v>0</v>
      </c>
      <c r="J17">
        <v>0</v>
      </c>
      <c r="K17">
        <v>0</v>
      </c>
      <c r="M17">
        <f>Лист1!C75</f>
        <v>15</v>
      </c>
      <c r="N17">
        <f>Лист1!T75</f>
        <v>1</v>
      </c>
      <c r="O17">
        <f>Лист1!X75</f>
        <v>3</v>
      </c>
      <c r="P17">
        <f>Лист1!W75</f>
        <v>5</v>
      </c>
      <c r="Q17">
        <f>Лист1!V75</f>
        <v>3</v>
      </c>
      <c r="R17">
        <f>Лист1!R75</f>
        <v>1</v>
      </c>
      <c r="S17">
        <f>Лист1!S75</f>
        <v>16</v>
      </c>
      <c r="T17">
        <f>Лист1!P75</f>
        <v>-1</v>
      </c>
      <c r="U17">
        <f>Лист1!Y75</f>
        <v>0</v>
      </c>
      <c r="V17">
        <f>Лист1!Z75</f>
        <v>0</v>
      </c>
      <c r="W17">
        <f>Лист1!AA75</f>
        <v>0</v>
      </c>
    </row>
    <row r="18" spans="1:23" x14ac:dyDescent="0.25">
      <c r="A18">
        <v>16</v>
      </c>
      <c r="B18">
        <v>1</v>
      </c>
      <c r="C18">
        <v>3</v>
      </c>
      <c r="D18">
        <v>5</v>
      </c>
      <c r="E18">
        <v>5</v>
      </c>
      <c r="F18">
        <v>3</v>
      </c>
      <c r="G18">
        <v>19</v>
      </c>
      <c r="H18">
        <v>-1</v>
      </c>
      <c r="I18">
        <v>0</v>
      </c>
      <c r="J18">
        <v>1</v>
      </c>
      <c r="K18">
        <v>1</v>
      </c>
      <c r="M18">
        <f>Лист1!C76</f>
        <v>16</v>
      </c>
      <c r="N18">
        <f>Лист1!T76</f>
        <v>1</v>
      </c>
      <c r="O18">
        <f>Лист1!X76</f>
        <v>3</v>
      </c>
      <c r="P18">
        <f>Лист1!W76</f>
        <v>5</v>
      </c>
      <c r="Q18">
        <f>Лист1!V76</f>
        <v>5</v>
      </c>
      <c r="R18">
        <f>Лист1!R76</f>
        <v>3</v>
      </c>
      <c r="S18">
        <f>Лист1!S76</f>
        <v>19</v>
      </c>
      <c r="T18">
        <f>Лист1!P76</f>
        <v>-1</v>
      </c>
      <c r="U18">
        <f>Лист1!Y76</f>
        <v>0</v>
      </c>
      <c r="V18">
        <f>Лист1!Z76</f>
        <v>1</v>
      </c>
      <c r="W18">
        <f>Лист1!AA76</f>
        <v>1</v>
      </c>
    </row>
    <row r="19" spans="1:23" x14ac:dyDescent="0.25">
      <c r="A19">
        <v>17</v>
      </c>
      <c r="B19">
        <v>0</v>
      </c>
      <c r="C19">
        <v>4</v>
      </c>
      <c r="D19">
        <v>4</v>
      </c>
      <c r="E19">
        <v>5</v>
      </c>
      <c r="F19">
        <v>3</v>
      </c>
      <c r="G19">
        <v>19</v>
      </c>
      <c r="H19">
        <v>-1</v>
      </c>
      <c r="I19">
        <v>0</v>
      </c>
      <c r="J19">
        <v>0</v>
      </c>
      <c r="K19">
        <v>0</v>
      </c>
      <c r="M19">
        <f>Лист1!C77</f>
        <v>17</v>
      </c>
      <c r="N19">
        <f>Лист1!T77</f>
        <v>0</v>
      </c>
      <c r="O19">
        <f>Лист1!X77</f>
        <v>4</v>
      </c>
      <c r="P19">
        <f>Лист1!W77</f>
        <v>4</v>
      </c>
      <c r="Q19">
        <f>Лист1!V77</f>
        <v>5</v>
      </c>
      <c r="R19">
        <f>Лист1!R77</f>
        <v>3</v>
      </c>
      <c r="S19">
        <f>Лист1!S77</f>
        <v>19</v>
      </c>
      <c r="T19">
        <f>Лист1!P77</f>
        <v>-1</v>
      </c>
      <c r="U19">
        <f>Лист1!Y77</f>
        <v>0</v>
      </c>
      <c r="V19">
        <f>Лист1!Z77</f>
        <v>0</v>
      </c>
      <c r="W19">
        <f>Лист1!AA77</f>
        <v>0</v>
      </c>
    </row>
    <row r="20" spans="1:23" x14ac:dyDescent="0.25">
      <c r="A20">
        <v>18</v>
      </c>
      <c r="B20">
        <v>0</v>
      </c>
      <c r="C20">
        <v>4</v>
      </c>
      <c r="D20">
        <v>4</v>
      </c>
      <c r="E20">
        <v>5</v>
      </c>
      <c r="F20">
        <v>3</v>
      </c>
      <c r="G20">
        <v>19</v>
      </c>
      <c r="H20">
        <v>-1</v>
      </c>
      <c r="I20">
        <v>0</v>
      </c>
      <c r="J20">
        <v>1</v>
      </c>
      <c r="K20">
        <v>1</v>
      </c>
      <c r="M20">
        <f>Лист1!C78</f>
        <v>18</v>
      </c>
      <c r="N20">
        <f>Лист1!T78</f>
        <v>0</v>
      </c>
      <c r="O20">
        <f>Лист1!X78</f>
        <v>4</v>
      </c>
      <c r="P20">
        <f>Лист1!W78</f>
        <v>4</v>
      </c>
      <c r="Q20">
        <f>Лист1!V78</f>
        <v>5</v>
      </c>
      <c r="R20">
        <f>Лист1!R78</f>
        <v>3</v>
      </c>
      <c r="S20">
        <f>Лист1!S78</f>
        <v>19</v>
      </c>
      <c r="T20">
        <f>Лист1!P78</f>
        <v>-1</v>
      </c>
      <c r="U20">
        <f>Лист1!Y78</f>
        <v>0</v>
      </c>
      <c r="V20">
        <f>Лист1!Z78</f>
        <v>1</v>
      </c>
      <c r="W20">
        <f>Лист1!AA78</f>
        <v>1</v>
      </c>
    </row>
    <row r="21" spans="1:23" x14ac:dyDescent="0.25">
      <c r="A21">
        <v>19</v>
      </c>
      <c r="B21">
        <v>1</v>
      </c>
      <c r="C21">
        <v>4</v>
      </c>
      <c r="D21">
        <v>4</v>
      </c>
      <c r="E21">
        <v>1</v>
      </c>
      <c r="F21">
        <v>1</v>
      </c>
      <c r="G21">
        <v>20</v>
      </c>
      <c r="H21">
        <v>1</v>
      </c>
      <c r="I21">
        <v>0</v>
      </c>
      <c r="J21">
        <v>0</v>
      </c>
      <c r="K21">
        <v>0</v>
      </c>
      <c r="M21">
        <f>Лист1!C79</f>
        <v>19</v>
      </c>
      <c r="N21">
        <f>Лист1!T79</f>
        <v>1</v>
      </c>
      <c r="O21">
        <f>Лист1!X79</f>
        <v>4</v>
      </c>
      <c r="P21">
        <f>Лист1!W79</f>
        <v>4</v>
      </c>
      <c r="Q21">
        <f>Лист1!V79</f>
        <v>1</v>
      </c>
      <c r="R21">
        <f>Лист1!R79</f>
        <v>1</v>
      </c>
      <c r="S21">
        <f>Лист1!S79</f>
        <v>20</v>
      </c>
      <c r="T21">
        <f>Лист1!P79</f>
        <v>1</v>
      </c>
      <c r="U21">
        <f>Лист1!Y79</f>
        <v>0</v>
      </c>
      <c r="V21">
        <f>Лист1!Z79</f>
        <v>0</v>
      </c>
      <c r="W21">
        <f>Лист1!AA79</f>
        <v>0</v>
      </c>
    </row>
    <row r="22" spans="1:23" x14ac:dyDescent="0.25">
      <c r="A22">
        <v>20</v>
      </c>
      <c r="B22">
        <v>1</v>
      </c>
      <c r="C22">
        <v>4</v>
      </c>
      <c r="D22">
        <v>4</v>
      </c>
      <c r="E22">
        <v>2</v>
      </c>
      <c r="F22">
        <v>4</v>
      </c>
      <c r="G22">
        <v>24</v>
      </c>
      <c r="H22">
        <v>1</v>
      </c>
      <c r="I22">
        <v>1</v>
      </c>
      <c r="J22">
        <v>1</v>
      </c>
      <c r="K22">
        <v>1</v>
      </c>
      <c r="M22">
        <f>Лист1!C80</f>
        <v>20</v>
      </c>
      <c r="N22">
        <f>Лист1!T80</f>
        <v>1</v>
      </c>
      <c r="O22">
        <f>Лист1!X80</f>
        <v>4</v>
      </c>
      <c r="P22">
        <f>Лист1!W80</f>
        <v>4</v>
      </c>
      <c r="Q22">
        <f>Лист1!V80</f>
        <v>2</v>
      </c>
      <c r="R22">
        <f>Лист1!R80</f>
        <v>4</v>
      </c>
      <c r="S22">
        <f>Лист1!S80</f>
        <v>24</v>
      </c>
      <c r="T22">
        <f>Лист1!P80</f>
        <v>1</v>
      </c>
      <c r="U22">
        <f>Лист1!Y80</f>
        <v>1</v>
      </c>
      <c r="V22">
        <f>Лист1!Z80</f>
        <v>1</v>
      </c>
      <c r="W22">
        <f>Лист1!AA80</f>
        <v>1</v>
      </c>
    </row>
    <row r="23" spans="1:23" x14ac:dyDescent="0.25">
      <c r="A23">
        <v>21</v>
      </c>
      <c r="B23">
        <v>0</v>
      </c>
      <c r="C23">
        <v>3</v>
      </c>
      <c r="D23">
        <v>4</v>
      </c>
      <c r="E23">
        <v>2</v>
      </c>
      <c r="F23">
        <v>4</v>
      </c>
      <c r="G23">
        <v>24</v>
      </c>
      <c r="H23">
        <v>1</v>
      </c>
      <c r="I23">
        <v>1</v>
      </c>
      <c r="J23">
        <v>0</v>
      </c>
      <c r="K23">
        <v>1</v>
      </c>
      <c r="M23">
        <f>Лист1!C81</f>
        <v>21</v>
      </c>
      <c r="N23">
        <f>Лист1!T81</f>
        <v>0</v>
      </c>
      <c r="O23">
        <f>Лист1!X81</f>
        <v>3</v>
      </c>
      <c r="P23">
        <f>Лист1!W81</f>
        <v>4</v>
      </c>
      <c r="Q23">
        <f>Лист1!V81</f>
        <v>2</v>
      </c>
      <c r="R23">
        <f>Лист1!R81</f>
        <v>4</v>
      </c>
      <c r="S23">
        <f>Лист1!S81</f>
        <v>24</v>
      </c>
      <c r="T23">
        <f>Лист1!P81</f>
        <v>1</v>
      </c>
      <c r="U23">
        <f>Лист1!Y81</f>
        <v>1</v>
      </c>
      <c r="V23">
        <f>Лист1!Z81</f>
        <v>0</v>
      </c>
      <c r="W23">
        <f>Лист1!AA81</f>
        <v>1</v>
      </c>
    </row>
    <row r="24" spans="1:23" x14ac:dyDescent="0.25">
      <c r="A24">
        <v>22</v>
      </c>
      <c r="B24">
        <v>0</v>
      </c>
      <c r="C24">
        <v>3</v>
      </c>
      <c r="D24">
        <v>4</v>
      </c>
      <c r="E24">
        <v>2</v>
      </c>
      <c r="F24">
        <v>4</v>
      </c>
      <c r="G24">
        <v>24</v>
      </c>
      <c r="H24">
        <v>1</v>
      </c>
      <c r="I24">
        <v>2</v>
      </c>
      <c r="J24">
        <v>1</v>
      </c>
      <c r="K24">
        <v>2</v>
      </c>
      <c r="M24">
        <f>Лист1!C82</f>
        <v>22</v>
      </c>
      <c r="N24">
        <f>Лист1!T82</f>
        <v>0</v>
      </c>
      <c r="O24">
        <f>Лист1!X82</f>
        <v>3</v>
      </c>
      <c r="P24">
        <f>Лист1!W82</f>
        <v>4</v>
      </c>
      <c r="Q24">
        <f>Лист1!V82</f>
        <v>2</v>
      </c>
      <c r="R24">
        <f>Лист1!R82</f>
        <v>4</v>
      </c>
      <c r="S24">
        <f>Лист1!S82</f>
        <v>24</v>
      </c>
      <c r="T24">
        <f>Лист1!P82</f>
        <v>1</v>
      </c>
      <c r="U24">
        <f>Лист1!Y82</f>
        <v>2</v>
      </c>
      <c r="V24">
        <f>Лист1!Z82</f>
        <v>1</v>
      </c>
      <c r="W24">
        <f>Лист1!AA82</f>
        <v>2</v>
      </c>
    </row>
    <row r="25" spans="1:23" x14ac:dyDescent="0.25">
      <c r="A25">
        <v>23</v>
      </c>
      <c r="B25">
        <v>0</v>
      </c>
      <c r="C25">
        <v>3</v>
      </c>
      <c r="D25">
        <v>4</v>
      </c>
      <c r="E25">
        <v>2</v>
      </c>
      <c r="F25">
        <v>4</v>
      </c>
      <c r="G25">
        <v>24</v>
      </c>
      <c r="H25">
        <v>1</v>
      </c>
      <c r="I25">
        <v>2</v>
      </c>
      <c r="J25">
        <v>0</v>
      </c>
      <c r="K25">
        <v>2</v>
      </c>
      <c r="M25">
        <f>Лист1!C83</f>
        <v>23</v>
      </c>
      <c r="N25">
        <f>Лист1!T83</f>
        <v>0</v>
      </c>
      <c r="O25">
        <f>Лист1!X83</f>
        <v>3</v>
      </c>
      <c r="P25">
        <f>Лист1!W83</f>
        <v>4</v>
      </c>
      <c r="Q25">
        <f>Лист1!V83</f>
        <v>2</v>
      </c>
      <c r="R25">
        <f>Лист1!R83</f>
        <v>4</v>
      </c>
      <c r="S25">
        <f>Лист1!S83</f>
        <v>24</v>
      </c>
      <c r="T25">
        <f>Лист1!P83</f>
        <v>1</v>
      </c>
      <c r="U25">
        <f>Лист1!Y83</f>
        <v>2</v>
      </c>
      <c r="V25">
        <f>Лист1!Z83</f>
        <v>0</v>
      </c>
      <c r="W25">
        <f>Лист1!AA83</f>
        <v>2</v>
      </c>
    </row>
    <row r="26" spans="1:23" x14ac:dyDescent="0.25">
      <c r="A26">
        <v>24</v>
      </c>
      <c r="B26">
        <v>1</v>
      </c>
      <c r="C26">
        <v>3</v>
      </c>
      <c r="D26">
        <v>4</v>
      </c>
      <c r="E26">
        <v>3</v>
      </c>
      <c r="F26">
        <v>1</v>
      </c>
      <c r="G26">
        <v>25</v>
      </c>
      <c r="H26">
        <v>1</v>
      </c>
      <c r="I26">
        <v>3</v>
      </c>
      <c r="J26">
        <v>1</v>
      </c>
      <c r="K26">
        <v>3</v>
      </c>
      <c r="M26">
        <f>Лист1!C84</f>
        <v>24</v>
      </c>
      <c r="N26">
        <f>Лист1!T84</f>
        <v>1</v>
      </c>
      <c r="O26">
        <f>Лист1!X84</f>
        <v>3</v>
      </c>
      <c r="P26">
        <f>Лист1!W84</f>
        <v>4</v>
      </c>
      <c r="Q26">
        <f>Лист1!V84</f>
        <v>3</v>
      </c>
      <c r="R26">
        <f>Лист1!R84</f>
        <v>1</v>
      </c>
      <c r="S26">
        <f>Лист1!S84</f>
        <v>25</v>
      </c>
      <c r="T26">
        <f>Лист1!P84</f>
        <v>1</v>
      </c>
      <c r="U26">
        <f>Лист1!Y84</f>
        <v>3</v>
      </c>
      <c r="V26">
        <f>Лист1!Z84</f>
        <v>1</v>
      </c>
      <c r="W26">
        <f>Лист1!AA84</f>
        <v>3</v>
      </c>
    </row>
    <row r="27" spans="1:23" x14ac:dyDescent="0.25">
      <c r="A27">
        <v>25</v>
      </c>
      <c r="B27">
        <v>1</v>
      </c>
      <c r="C27">
        <v>3</v>
      </c>
      <c r="D27">
        <v>4</v>
      </c>
      <c r="E27">
        <v>4</v>
      </c>
      <c r="F27">
        <v>3</v>
      </c>
      <c r="G27">
        <v>28</v>
      </c>
      <c r="H27">
        <v>1</v>
      </c>
      <c r="I27">
        <v>3</v>
      </c>
      <c r="J27">
        <v>0</v>
      </c>
      <c r="K27">
        <v>2</v>
      </c>
      <c r="M27">
        <f>Лист1!C85</f>
        <v>25</v>
      </c>
      <c r="N27">
        <f>Лист1!T85</f>
        <v>1</v>
      </c>
      <c r="O27">
        <f>Лист1!X85</f>
        <v>3</v>
      </c>
      <c r="P27">
        <f>Лист1!W85</f>
        <v>4</v>
      </c>
      <c r="Q27">
        <f>Лист1!V85</f>
        <v>4</v>
      </c>
      <c r="R27">
        <f>Лист1!R85</f>
        <v>3</v>
      </c>
      <c r="S27">
        <f>Лист1!S85</f>
        <v>28</v>
      </c>
      <c r="T27">
        <f>Лист1!P85</f>
        <v>1</v>
      </c>
      <c r="U27">
        <f>Лист1!Y85</f>
        <v>3</v>
      </c>
      <c r="V27">
        <f>Лист1!Z85</f>
        <v>0</v>
      </c>
      <c r="W27">
        <f>Лист1!AA85</f>
        <v>2</v>
      </c>
    </row>
    <row r="28" spans="1:23" x14ac:dyDescent="0.25">
      <c r="A28">
        <v>26</v>
      </c>
      <c r="B28">
        <v>0</v>
      </c>
      <c r="C28">
        <v>4</v>
      </c>
      <c r="D28">
        <v>5</v>
      </c>
      <c r="E28">
        <v>4</v>
      </c>
      <c r="F28">
        <v>3</v>
      </c>
      <c r="G28">
        <v>28</v>
      </c>
      <c r="H28">
        <v>1</v>
      </c>
      <c r="I28">
        <v>3</v>
      </c>
      <c r="J28">
        <v>1</v>
      </c>
      <c r="K28">
        <v>3</v>
      </c>
      <c r="M28">
        <f>Лист1!C86</f>
        <v>26</v>
      </c>
      <c r="N28">
        <f>Лист1!T86</f>
        <v>0</v>
      </c>
      <c r="O28">
        <f>Лист1!X86</f>
        <v>4</v>
      </c>
      <c r="P28">
        <f>Лист1!W86</f>
        <v>5</v>
      </c>
      <c r="Q28">
        <f>Лист1!V86</f>
        <v>4</v>
      </c>
      <c r="R28">
        <f>Лист1!R86</f>
        <v>3</v>
      </c>
      <c r="S28">
        <f>Лист1!S86</f>
        <v>28</v>
      </c>
      <c r="T28">
        <f>Лист1!P86</f>
        <v>1</v>
      </c>
      <c r="U28">
        <f>Лист1!Y86</f>
        <v>3</v>
      </c>
      <c r="V28">
        <f>Лист1!Z86</f>
        <v>1</v>
      </c>
      <c r="W28">
        <f>Лист1!AA86</f>
        <v>3</v>
      </c>
    </row>
    <row r="29" spans="1:23" x14ac:dyDescent="0.25">
      <c r="A29">
        <v>27</v>
      </c>
      <c r="B29">
        <v>0</v>
      </c>
      <c r="C29">
        <v>4</v>
      </c>
      <c r="D29">
        <v>5</v>
      </c>
      <c r="E29">
        <v>4</v>
      </c>
      <c r="F29">
        <v>3</v>
      </c>
      <c r="G29">
        <v>28</v>
      </c>
      <c r="H29">
        <v>1</v>
      </c>
      <c r="I29">
        <v>3</v>
      </c>
      <c r="J29">
        <v>0</v>
      </c>
      <c r="K29">
        <v>2</v>
      </c>
      <c r="M29">
        <f>Лист1!C87</f>
        <v>27</v>
      </c>
      <c r="N29">
        <f>Лист1!T87</f>
        <v>0</v>
      </c>
      <c r="O29">
        <f>Лист1!X87</f>
        <v>4</v>
      </c>
      <c r="P29">
        <f>Лист1!W87</f>
        <v>5</v>
      </c>
      <c r="Q29">
        <f>Лист1!V87</f>
        <v>4</v>
      </c>
      <c r="R29">
        <f>Лист1!R87</f>
        <v>3</v>
      </c>
      <c r="S29">
        <f>Лист1!S87</f>
        <v>28</v>
      </c>
      <c r="T29">
        <f>Лист1!P87</f>
        <v>1</v>
      </c>
      <c r="U29">
        <f>Лист1!Y87</f>
        <v>3</v>
      </c>
      <c r="V29">
        <f>Лист1!Z87</f>
        <v>0</v>
      </c>
      <c r="W29">
        <f>Лист1!AA87</f>
        <v>2</v>
      </c>
    </row>
    <row r="30" spans="1:23" x14ac:dyDescent="0.25">
      <c r="A30">
        <v>28</v>
      </c>
      <c r="B30">
        <v>1</v>
      </c>
      <c r="C30">
        <v>4</v>
      </c>
      <c r="D30">
        <v>5</v>
      </c>
      <c r="E30">
        <v>1</v>
      </c>
      <c r="F30">
        <v>1</v>
      </c>
      <c r="G30">
        <v>29</v>
      </c>
      <c r="H30">
        <v>-1</v>
      </c>
      <c r="I30">
        <v>3</v>
      </c>
      <c r="J30">
        <v>1</v>
      </c>
      <c r="K30">
        <v>3</v>
      </c>
      <c r="M30">
        <f>Лист1!C88</f>
        <v>28</v>
      </c>
      <c r="N30">
        <f>Лист1!T88</f>
        <v>1</v>
      </c>
      <c r="O30">
        <f>Лист1!X88</f>
        <v>4</v>
      </c>
      <c r="P30">
        <f>Лист1!W88</f>
        <v>5</v>
      </c>
      <c r="Q30">
        <f>Лист1!V88</f>
        <v>1</v>
      </c>
      <c r="R30">
        <f>Лист1!R88</f>
        <v>1</v>
      </c>
      <c r="S30">
        <f>Лист1!S88</f>
        <v>29</v>
      </c>
      <c r="T30">
        <f>Лист1!P88</f>
        <v>-1</v>
      </c>
      <c r="U30">
        <f>Лист1!Y88</f>
        <v>3</v>
      </c>
      <c r="V30">
        <f>Лист1!Z88</f>
        <v>1</v>
      </c>
      <c r="W30">
        <f>Лист1!AA88</f>
        <v>3</v>
      </c>
    </row>
    <row r="31" spans="1:23" x14ac:dyDescent="0.25">
      <c r="A31">
        <v>29</v>
      </c>
      <c r="B31">
        <v>1</v>
      </c>
      <c r="C31">
        <v>4</v>
      </c>
      <c r="D31">
        <v>5</v>
      </c>
      <c r="E31">
        <v>2</v>
      </c>
      <c r="F31">
        <v>4</v>
      </c>
      <c r="G31">
        <v>33</v>
      </c>
      <c r="H31">
        <v>-1</v>
      </c>
      <c r="I31">
        <v>2</v>
      </c>
      <c r="J31">
        <v>0</v>
      </c>
      <c r="K31">
        <v>2</v>
      </c>
      <c r="M31">
        <f>Лист1!C89</f>
        <v>29</v>
      </c>
      <c r="N31">
        <f>Лист1!T89</f>
        <v>1</v>
      </c>
      <c r="O31">
        <f>Лист1!X89</f>
        <v>4</v>
      </c>
      <c r="P31">
        <f>Лист1!W89</f>
        <v>5</v>
      </c>
      <c r="Q31">
        <f>Лист1!V89</f>
        <v>2</v>
      </c>
      <c r="R31">
        <f>Лист1!R89</f>
        <v>4</v>
      </c>
      <c r="S31">
        <f>Лист1!S89</f>
        <v>33</v>
      </c>
      <c r="T31">
        <f>Лист1!P89</f>
        <v>-1</v>
      </c>
      <c r="U31">
        <f>Лист1!Y89</f>
        <v>2</v>
      </c>
      <c r="V31">
        <f>Лист1!Z89</f>
        <v>0</v>
      </c>
      <c r="W31">
        <f>Лист1!AA89</f>
        <v>2</v>
      </c>
    </row>
    <row r="32" spans="1:23" x14ac:dyDescent="0.25">
      <c r="A32">
        <v>30</v>
      </c>
      <c r="B32">
        <v>0</v>
      </c>
      <c r="C32">
        <v>3</v>
      </c>
      <c r="D32">
        <v>5</v>
      </c>
      <c r="E32">
        <v>2</v>
      </c>
      <c r="F32">
        <v>4</v>
      </c>
      <c r="G32">
        <v>33</v>
      </c>
      <c r="H32">
        <v>-1</v>
      </c>
      <c r="I32">
        <v>2</v>
      </c>
      <c r="J32">
        <v>1</v>
      </c>
      <c r="K32">
        <v>2</v>
      </c>
      <c r="M32">
        <f>Лист1!C90</f>
        <v>30</v>
      </c>
      <c r="N32">
        <f>Лист1!T90</f>
        <v>0</v>
      </c>
      <c r="O32">
        <f>Лист1!X90</f>
        <v>3</v>
      </c>
      <c r="P32">
        <f>Лист1!W90</f>
        <v>5</v>
      </c>
      <c r="Q32">
        <f>Лист1!V90</f>
        <v>2</v>
      </c>
      <c r="R32">
        <f>Лист1!R90</f>
        <v>4</v>
      </c>
      <c r="S32">
        <f>Лист1!S90</f>
        <v>33</v>
      </c>
      <c r="T32">
        <f>Лист1!P90</f>
        <v>-1</v>
      </c>
      <c r="U32">
        <f>Лист1!Y90</f>
        <v>2</v>
      </c>
      <c r="V32">
        <f>Лист1!Z90</f>
        <v>1</v>
      </c>
      <c r="W32">
        <f>Лист1!AA90</f>
        <v>2</v>
      </c>
    </row>
    <row r="33" spans="1:23" x14ac:dyDescent="0.25">
      <c r="A33">
        <v>31</v>
      </c>
      <c r="B33">
        <v>0</v>
      </c>
      <c r="C33">
        <v>3</v>
      </c>
      <c r="D33">
        <v>5</v>
      </c>
      <c r="E33">
        <v>2</v>
      </c>
      <c r="F33">
        <v>4</v>
      </c>
      <c r="G33">
        <v>33</v>
      </c>
      <c r="H33">
        <v>-1</v>
      </c>
      <c r="I33">
        <v>1</v>
      </c>
      <c r="J33">
        <v>0</v>
      </c>
      <c r="K33">
        <v>1</v>
      </c>
      <c r="M33">
        <f>Лист1!C91</f>
        <v>31</v>
      </c>
      <c r="N33">
        <f>Лист1!T91</f>
        <v>0</v>
      </c>
      <c r="O33">
        <f>Лист1!X91</f>
        <v>3</v>
      </c>
      <c r="P33">
        <f>Лист1!W91</f>
        <v>5</v>
      </c>
      <c r="Q33">
        <f>Лист1!V91</f>
        <v>2</v>
      </c>
      <c r="R33">
        <f>Лист1!R91</f>
        <v>4</v>
      </c>
      <c r="S33">
        <f>Лист1!S91</f>
        <v>33</v>
      </c>
      <c r="T33">
        <f>Лист1!P91</f>
        <v>-1</v>
      </c>
      <c r="U33">
        <f>Лист1!Y91</f>
        <v>1</v>
      </c>
      <c r="V33">
        <f>Лист1!Z91</f>
        <v>0</v>
      </c>
      <c r="W33">
        <f>Лист1!AA91</f>
        <v>1</v>
      </c>
    </row>
    <row r="34" spans="1:23" x14ac:dyDescent="0.25">
      <c r="A34">
        <v>32</v>
      </c>
      <c r="B34">
        <v>0</v>
      </c>
      <c r="C34">
        <v>3</v>
      </c>
      <c r="D34">
        <v>5</v>
      </c>
      <c r="E34">
        <v>2</v>
      </c>
      <c r="F34">
        <v>4</v>
      </c>
      <c r="G34">
        <v>33</v>
      </c>
      <c r="H34">
        <v>-1</v>
      </c>
      <c r="I34">
        <v>1</v>
      </c>
      <c r="J34">
        <v>1</v>
      </c>
      <c r="K34">
        <v>1</v>
      </c>
      <c r="M34">
        <f>Лист1!C92</f>
        <v>32</v>
      </c>
      <c r="N34">
        <f>Лист1!T92</f>
        <v>0</v>
      </c>
      <c r="O34">
        <f>Лист1!X92</f>
        <v>3</v>
      </c>
      <c r="P34">
        <f>Лист1!W92</f>
        <v>5</v>
      </c>
      <c r="Q34">
        <f>Лист1!V92</f>
        <v>2</v>
      </c>
      <c r="R34">
        <f>Лист1!R92</f>
        <v>4</v>
      </c>
      <c r="S34">
        <f>Лист1!S92</f>
        <v>33</v>
      </c>
      <c r="T34">
        <f>Лист1!P92</f>
        <v>-1</v>
      </c>
      <c r="U34">
        <f>Лист1!Y92</f>
        <v>1</v>
      </c>
      <c r="V34">
        <f>Лист1!Z92</f>
        <v>1</v>
      </c>
      <c r="W34">
        <f>Лист1!AA92</f>
        <v>1</v>
      </c>
    </row>
    <row r="35" spans="1:23" x14ac:dyDescent="0.25">
      <c r="A35">
        <v>33</v>
      </c>
      <c r="B35">
        <v>1</v>
      </c>
      <c r="C35">
        <v>3</v>
      </c>
      <c r="D35">
        <v>5</v>
      </c>
      <c r="E35">
        <v>3</v>
      </c>
      <c r="F35">
        <v>1</v>
      </c>
      <c r="G35">
        <v>34</v>
      </c>
      <c r="H35">
        <v>-1</v>
      </c>
      <c r="I35">
        <v>0</v>
      </c>
      <c r="J35">
        <v>0</v>
      </c>
      <c r="K35">
        <v>0</v>
      </c>
      <c r="M35">
        <f>Лист1!C93</f>
        <v>33</v>
      </c>
      <c r="N35">
        <f>Лист1!T93</f>
        <v>1</v>
      </c>
      <c r="O35">
        <f>Лист1!X93</f>
        <v>3</v>
      </c>
      <c r="P35">
        <f>Лист1!W93</f>
        <v>5</v>
      </c>
      <c r="Q35">
        <f>Лист1!V93</f>
        <v>3</v>
      </c>
      <c r="R35">
        <f>Лист1!R93</f>
        <v>1</v>
      </c>
      <c r="S35">
        <f>Лист1!S93</f>
        <v>34</v>
      </c>
      <c r="T35">
        <f>Лист1!P93</f>
        <v>-1</v>
      </c>
      <c r="U35">
        <f>Лист1!Y93</f>
        <v>0</v>
      </c>
      <c r="V35">
        <f>Лист1!Z93</f>
        <v>0</v>
      </c>
      <c r="W35">
        <f>Лист1!AA93</f>
        <v>0</v>
      </c>
    </row>
    <row r="36" spans="1:23" x14ac:dyDescent="0.25">
      <c r="A36">
        <v>34</v>
      </c>
      <c r="B36">
        <v>1</v>
      </c>
      <c r="C36">
        <v>3</v>
      </c>
      <c r="D36">
        <v>5</v>
      </c>
      <c r="E36">
        <v>6</v>
      </c>
      <c r="F36">
        <v>1</v>
      </c>
      <c r="G36">
        <v>35</v>
      </c>
      <c r="H36">
        <v>-1</v>
      </c>
      <c r="I36">
        <v>0</v>
      </c>
      <c r="J36">
        <v>1</v>
      </c>
      <c r="K36">
        <v>0</v>
      </c>
      <c r="M36">
        <f>Лист1!C94</f>
        <v>34</v>
      </c>
      <c r="N36">
        <f>Лист1!T94</f>
        <v>1</v>
      </c>
      <c r="O36">
        <f>Лист1!X94</f>
        <v>3</v>
      </c>
      <c r="P36">
        <f>Лист1!W94</f>
        <v>5</v>
      </c>
      <c r="Q36">
        <f>Лист1!V94</f>
        <v>6</v>
      </c>
      <c r="R36">
        <f>Лист1!R94</f>
        <v>1</v>
      </c>
      <c r="S36">
        <f>Лист1!S94</f>
        <v>0</v>
      </c>
      <c r="T36">
        <f>Лист1!P94</f>
        <v>0</v>
      </c>
      <c r="U36">
        <f>Лист1!Y94</f>
        <v>0</v>
      </c>
      <c r="V36">
        <f>Лист1!Z94</f>
        <v>1</v>
      </c>
      <c r="W36">
        <f>Лист1!AA94</f>
        <v>0</v>
      </c>
    </row>
  </sheetData>
  <conditionalFormatting sqref="A2:K36">
    <cfRule type="cellIs" dxfId="1" priority="3" operator="equal">
      <formula>M2</formula>
    </cfRule>
  </conditionalFormatting>
  <conditionalFormatting sqref="B2">
    <cfRule type="cellIs" dxfId="0" priority="1" operator="equal">
      <formula>N2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GL_TRIANGLES</vt:lpstr>
      <vt:lpstr>H</vt:lpstr>
      <vt:lpstr>loop_length</vt:lpstr>
      <vt:lpstr>loop2_length</vt:lpstr>
      <vt:lpstr>W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RazumovSA</cp:lastModifiedBy>
  <dcterms:created xsi:type="dcterms:W3CDTF">2016-12-27T17:00:36Z</dcterms:created>
  <dcterms:modified xsi:type="dcterms:W3CDTF">2017-05-15T15:55:42Z</dcterms:modified>
</cp:coreProperties>
</file>