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umovSa\Documents\Visual Studio 2015\Projects\RadarClient\"/>
    </mc:Choice>
  </mc:AlternateContent>
  <bookViews>
    <workbookView xWindow="0" yWindow="0" windowWidth="20400" windowHeight="7905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3" l="1"/>
  <c r="E26" i="3"/>
  <c r="E27" i="3" s="1"/>
  <c r="E28" i="3" s="1"/>
  <c r="E29" i="3" s="1"/>
  <c r="E30" i="3" s="1"/>
  <c r="E31" i="3" s="1"/>
  <c r="E32" i="3" s="1"/>
  <c r="A26" i="3"/>
  <c r="A27" i="3"/>
  <c r="A28" i="3"/>
  <c r="Q21" i="3" s="1"/>
  <c r="A29" i="3"/>
  <c r="A30" i="3"/>
  <c r="A31" i="3"/>
  <c r="A32" i="3"/>
  <c r="Q4" i="3"/>
  <c r="Q5" i="3"/>
  <c r="Q6" i="3"/>
  <c r="Q7" i="3"/>
  <c r="Q9" i="3"/>
  <c r="Q11" i="3"/>
  <c r="Q13" i="3"/>
  <c r="Q15" i="3"/>
  <c r="Q16" i="3"/>
  <c r="Q17" i="3"/>
  <c r="Q18" i="3"/>
  <c r="Q19" i="3"/>
  <c r="Q22" i="3"/>
  <c r="Q23" i="3"/>
  <c r="Q27" i="3"/>
  <c r="Q30" i="3"/>
  <c r="Q31" i="3"/>
  <c r="Q33" i="3"/>
  <c r="Q34" i="3"/>
  <c r="Q35" i="3"/>
  <c r="Q36" i="3"/>
  <c r="Q37" i="3"/>
  <c r="Q38" i="3"/>
  <c r="Q39" i="3"/>
  <c r="Q40" i="3"/>
  <c r="Q41" i="3"/>
  <c r="Q42" i="3"/>
  <c r="Q43" i="3"/>
  <c r="Q44" i="3"/>
  <c r="Q46" i="3"/>
  <c r="Q47" i="3"/>
  <c r="Q48" i="3"/>
  <c r="Q49" i="3"/>
  <c r="Q50" i="3"/>
  <c r="Q51" i="3"/>
  <c r="Q55" i="3"/>
  <c r="Q59" i="3"/>
  <c r="Q63" i="3"/>
  <c r="Q67" i="3"/>
  <c r="R3" i="3"/>
  <c r="R4" i="3" s="1"/>
  <c r="R5" i="3" s="1"/>
  <c r="R6" i="3" s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3" i="3"/>
  <c r="P3" i="3" s="1"/>
  <c r="K33" i="3"/>
  <c r="K34" i="3"/>
  <c r="K35" i="3"/>
  <c r="K36" i="3" s="1"/>
  <c r="K37" i="3" s="1"/>
  <c r="K38" i="3" s="1"/>
  <c r="K39" i="3" s="1"/>
  <c r="K40" i="3" s="1"/>
  <c r="K41" i="3" s="1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" i="3"/>
  <c r="K2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3" i="3"/>
  <c r="E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2" i="3"/>
  <c r="F10" i="2"/>
  <c r="F8" i="2"/>
  <c r="F6" i="2"/>
  <c r="E11" i="2"/>
  <c r="E9" i="2"/>
  <c r="E7" i="2"/>
  <c r="E5" i="2"/>
  <c r="E4" i="2"/>
  <c r="D5" i="2"/>
  <c r="D6" i="2"/>
  <c r="D7" i="2"/>
  <c r="D8" i="2"/>
  <c r="D9" i="2"/>
  <c r="D10" i="2"/>
  <c r="D11" i="2"/>
  <c r="D4" i="2"/>
  <c r="E32" i="1"/>
  <c r="E31" i="1"/>
  <c r="E23" i="1"/>
  <c r="D23" i="1"/>
  <c r="C23" i="1"/>
  <c r="B23" i="1"/>
  <c r="Q68" i="3" l="1"/>
  <c r="Q64" i="3"/>
  <c r="Q60" i="3"/>
  <c r="Q56" i="3"/>
  <c r="Q52" i="3"/>
  <c r="Q32" i="3"/>
  <c r="Q28" i="3"/>
  <c r="Q24" i="3"/>
  <c r="Q20" i="3"/>
  <c r="Q12" i="3"/>
  <c r="Q8" i="3"/>
  <c r="R7" i="3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Q66" i="3"/>
  <c r="Q62" i="3"/>
  <c r="Q58" i="3"/>
  <c r="Q54" i="3"/>
  <c r="Q26" i="3"/>
  <c r="Q14" i="3"/>
  <c r="Q10" i="3"/>
  <c r="Q69" i="3"/>
  <c r="Q65" i="3"/>
  <c r="Q61" i="3"/>
  <c r="Q57" i="3"/>
  <c r="Q53" i="3"/>
  <c r="Q45" i="3"/>
  <c r="Q29" i="3"/>
  <c r="Q25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R20" i="3" l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</calcChain>
</file>

<file path=xl/sharedStrings.xml><?xml version="1.0" encoding="utf-8"?>
<sst xmlns="http://schemas.openxmlformats.org/spreadsheetml/2006/main" count="21" uniqueCount="17">
  <si>
    <t>x0</t>
  </si>
  <si>
    <t>y0</t>
  </si>
  <si>
    <t>x1</t>
  </si>
  <si>
    <t>y1</t>
  </si>
  <si>
    <t>lon0</t>
  </si>
  <si>
    <t>lat0</t>
  </si>
  <si>
    <t>lon1</t>
  </si>
  <si>
    <t>lat1</t>
  </si>
  <si>
    <t>+ Options</t>
  </si>
  <si>
    <t>sum(quantity)</t>
  </si>
  <si>
    <t>price</t>
  </si>
  <si>
    <t>added_by_user_id</t>
  </si>
  <si>
    <t>NULL</t>
  </si>
  <si>
    <t>дней до пати</t>
  </si>
  <si>
    <t>осень 2015</t>
  </si>
  <si>
    <t>осень 2016</t>
  </si>
  <si>
    <r>
      <t>SELECT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235A81"/>
        <rFont val="Courier New"/>
        <family val="3"/>
        <charset val="204"/>
      </rPr>
      <t>date</t>
    </r>
    <r>
      <rPr>
        <sz val="8"/>
        <color rgb="FF444444"/>
        <rFont val="Courier New"/>
        <family val="3"/>
        <charset val="204"/>
      </rPr>
      <t>(paymentdate), </t>
    </r>
    <r>
      <rPr>
        <sz val="8"/>
        <color rgb="FF235A81"/>
        <rFont val="Courier New"/>
        <family val="3"/>
        <charset val="204"/>
      </rPr>
      <t>sum</t>
    </r>
    <r>
      <rPr>
        <sz val="8"/>
        <color rgb="FF444444"/>
        <rFont val="Courier New"/>
        <family val="3"/>
        <charset val="204"/>
      </rPr>
      <t>(quantity), </t>
    </r>
    <r>
      <rPr>
        <sz val="8"/>
        <color rgb="FF235A81"/>
        <rFont val="Courier New"/>
        <family val="3"/>
        <charset val="204"/>
      </rPr>
      <t>sum</t>
    </r>
    <r>
      <rPr>
        <sz val="8"/>
        <color rgb="FF444444"/>
        <rFont val="Courier New"/>
        <family val="3"/>
        <charset val="204"/>
      </rPr>
      <t>(quantity * price) </t>
    </r>
    <r>
      <rPr>
        <sz val="8"/>
        <color rgb="FF770088"/>
        <rFont val="Courier New"/>
        <family val="3"/>
        <charset val="204"/>
      </rPr>
      <t>FROM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0055AA"/>
        <rFont val="Courier New"/>
        <family val="3"/>
        <charset val="204"/>
      </rPr>
      <t>`t_payment`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770088"/>
        <rFont val="Courier New"/>
        <family val="3"/>
        <charset val="204"/>
      </rPr>
      <t>where</t>
    </r>
    <r>
      <rPr>
        <sz val="8"/>
        <color rgb="FF444444"/>
        <rFont val="Courier New"/>
        <family val="3"/>
        <charset val="204"/>
      </rPr>
      <t> event_id=</t>
    </r>
    <r>
      <rPr>
        <sz val="8"/>
        <color rgb="FF116644"/>
        <rFont val="Courier New"/>
        <family val="3"/>
        <charset val="204"/>
      </rPr>
      <t>4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235A81"/>
        <rFont val="Courier New"/>
        <family val="3"/>
        <charset val="204"/>
      </rPr>
      <t>and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770088"/>
        <rFont val="Courier New"/>
        <family val="3"/>
        <charset val="204"/>
      </rPr>
      <t>code</t>
    </r>
    <r>
      <rPr>
        <sz val="8"/>
        <color rgb="FF444444"/>
        <rFont val="Courier New"/>
        <family val="3"/>
        <charset val="204"/>
      </rPr>
      <t> &lt;&gt; </t>
    </r>
    <r>
      <rPr>
        <sz val="8"/>
        <color rgb="FFAA1111"/>
        <rFont val="Courier New"/>
        <family val="3"/>
        <charset val="204"/>
      </rPr>
      <t>''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235A81"/>
        <rFont val="Courier New"/>
        <family val="3"/>
        <charset val="204"/>
      </rPr>
      <t>and</t>
    </r>
    <r>
      <rPr>
        <sz val="8"/>
        <color rgb="FF444444"/>
        <rFont val="Courier New"/>
        <family val="3"/>
        <charset val="204"/>
      </rPr>
      <t> price&gt;</t>
    </r>
    <r>
      <rPr>
        <sz val="8"/>
        <color rgb="FF116644"/>
        <rFont val="Courier New"/>
        <family val="3"/>
        <charset val="204"/>
      </rPr>
      <t>0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770088"/>
        <rFont val="Courier New"/>
        <family val="3"/>
        <charset val="204"/>
      </rPr>
      <t>group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770088"/>
        <rFont val="Courier New"/>
        <family val="3"/>
        <charset val="204"/>
      </rPr>
      <t>by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235A81"/>
        <rFont val="Courier New"/>
        <family val="3"/>
        <charset val="204"/>
      </rPr>
      <t>date</t>
    </r>
    <r>
      <rPr>
        <sz val="8"/>
        <color rgb="FF444444"/>
        <rFont val="Courier New"/>
        <family val="3"/>
        <charset val="204"/>
      </rPr>
      <t>(paymentdate) </t>
    </r>
    <r>
      <rPr>
        <sz val="8"/>
        <color rgb="FF770088"/>
        <rFont val="Courier New"/>
        <family val="3"/>
        <charset val="204"/>
      </rPr>
      <t>order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770088"/>
        <rFont val="Courier New"/>
        <family val="3"/>
        <charset val="204"/>
      </rPr>
      <t>by</t>
    </r>
    <r>
      <rPr>
        <sz val="8"/>
        <color rgb="FF444444"/>
        <rFont val="Courier New"/>
        <family val="3"/>
        <charset val="204"/>
      </rPr>
      <t> </t>
    </r>
    <r>
      <rPr>
        <sz val="8"/>
        <color rgb="FF235A81"/>
        <rFont val="Courier New"/>
        <family val="3"/>
        <charset val="204"/>
      </rPr>
      <t>date</t>
    </r>
    <r>
      <rPr>
        <sz val="8"/>
        <color rgb="FF444444"/>
        <rFont val="Courier New"/>
        <family val="3"/>
        <charset val="204"/>
      </rPr>
      <t>(paymentdate)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</si>
</sst>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444444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rgb="FF770088"/>
      <name val="Courier New"/>
      <family val="3"/>
      <charset val="204"/>
    </font>
    <font>
      <sz val="8"/>
      <color rgb="FF235A81"/>
      <name val="Courier New"/>
      <family val="3"/>
      <charset val="204"/>
    </font>
    <font>
      <sz val="8"/>
      <color rgb="FF444444"/>
      <name val="Courier New"/>
      <family val="3"/>
      <charset val="204"/>
    </font>
    <font>
      <sz val="8"/>
      <color rgb="FF0055AA"/>
      <name val="Courier New"/>
      <family val="3"/>
      <charset val="204"/>
    </font>
    <font>
      <sz val="8"/>
      <color rgb="FF116644"/>
      <name val="Courier New"/>
      <family val="3"/>
      <charset val="204"/>
    </font>
    <font>
      <sz val="8"/>
      <color rgb="FFAA111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CC99"/>
      </left>
      <right style="medium">
        <color rgb="FFFFCC99"/>
      </right>
      <top/>
      <bottom/>
      <diagonal/>
    </border>
    <border>
      <left style="medium">
        <color rgb="FFFFCC99"/>
      </left>
      <right style="medium">
        <color rgb="FFFFCC99"/>
      </right>
      <top/>
      <bottom style="medium">
        <color rgb="FFFFCC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right" vertical="top"/>
    </xf>
    <xf numFmtId="0" fontId="5" fillId="2" borderId="0" xfId="0" applyFont="1" applyFill="1" applyAlignment="1">
      <alignment horizontal="righ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2" xfId="0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vertical="top"/>
    </xf>
    <xf numFmtId="0" fontId="4" fillId="3" borderId="3" xfId="0" applyFont="1" applyFill="1" applyBorder="1" applyAlignment="1">
      <alignment horizontal="right" vertical="top"/>
    </xf>
    <xf numFmtId="0" fontId="0" fillId="2" borderId="0" xfId="0" applyFill="1"/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top" wrapText="1"/>
    </xf>
    <xf numFmtId="14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left" vertical="top" wrapText="1"/>
    </xf>
    <xf numFmtId="14" fontId="0" fillId="0" borderId="0" xfId="0" applyNumberFormat="1"/>
    <xf numFmtId="14" fontId="4" fillId="2" borderId="0" xfId="0" applyNumberFormat="1" applyFont="1" applyFill="1" applyAlignment="1">
      <alignment horizontal="right" vertical="top"/>
    </xf>
    <xf numFmtId="14" fontId="4" fillId="3" borderId="0" xfId="0" applyNumberFormat="1" applyFont="1" applyFill="1" applyAlignment="1">
      <alignment horizontal="right" vertical="top"/>
    </xf>
    <xf numFmtId="14" fontId="6" fillId="2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Лист1!$O$2:$O$3</c:f>
              <c:numCache>
                <c:formatCode>General</c:formatCode>
                <c:ptCount val="2"/>
                <c:pt idx="0">
                  <c:v>36.972427368164098</c:v>
                </c:pt>
                <c:pt idx="1">
                  <c:v>37.034397125244098</c:v>
                </c:pt>
              </c:numCache>
            </c:numRef>
          </c:xVal>
          <c:yVal>
            <c:numRef>
              <c:f>Лист1!$P$2:$P$3</c:f>
              <c:numCache>
                <c:formatCode>General</c:formatCode>
                <c:ptCount val="2"/>
                <c:pt idx="0">
                  <c:v>54.985223689797202</c:v>
                </c:pt>
                <c:pt idx="1">
                  <c:v>55.011029518750597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Лист1!$O$4:$O$5</c:f>
              <c:numCache>
                <c:formatCode>General</c:formatCode>
                <c:ptCount val="2"/>
                <c:pt idx="0">
                  <c:v>36.995344161987198</c:v>
                </c:pt>
                <c:pt idx="1">
                  <c:v>37.036199569701999</c:v>
                </c:pt>
              </c:numCache>
            </c:numRef>
          </c:xVal>
          <c:yVal>
            <c:numRef>
              <c:f>Лист1!$P$4:$P$5</c:f>
              <c:numCache>
                <c:formatCode>General</c:formatCode>
                <c:ptCount val="2"/>
                <c:pt idx="0">
                  <c:v>54.997659937133101</c:v>
                </c:pt>
                <c:pt idx="1">
                  <c:v>55.019364741149801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Лист1!$O$6:$O$7</c:f>
              <c:numCache>
                <c:formatCode>General</c:formatCode>
                <c:ptCount val="2"/>
                <c:pt idx="0">
                  <c:v>36.966419219970703</c:v>
                </c:pt>
                <c:pt idx="1">
                  <c:v>37.004528045654197</c:v>
                </c:pt>
              </c:numCache>
            </c:numRef>
          </c:xVal>
          <c:yVal>
            <c:numRef>
              <c:f>Лист1!$P$6:$P$7</c:f>
              <c:numCache>
                <c:formatCode>General</c:formatCode>
                <c:ptCount val="2"/>
                <c:pt idx="0">
                  <c:v>54.997610594594804</c:v>
                </c:pt>
                <c:pt idx="1">
                  <c:v>55.019266109640597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Лист1!$O$8:$O$9</c:f>
              <c:numCache>
                <c:formatCode>General</c:formatCode>
                <c:ptCount val="2"/>
                <c:pt idx="0">
                  <c:v>36.9952583312988</c:v>
                </c:pt>
                <c:pt idx="1">
                  <c:v>37.036371231079102</c:v>
                </c:pt>
              </c:numCache>
            </c:numRef>
          </c:xVal>
          <c:yVal>
            <c:numRef>
              <c:f>Лист1!$P$8:$P$9</c:f>
              <c:numCache>
                <c:formatCode>General</c:formatCode>
                <c:ptCount val="2"/>
                <c:pt idx="0">
                  <c:v>54.9803863259623</c:v>
                </c:pt>
                <c:pt idx="1">
                  <c:v>55.003037908411997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Лист1!$O$10:$O$11</c:f>
              <c:numCache>
                <c:formatCode>General</c:formatCode>
                <c:ptCount val="2"/>
                <c:pt idx="0">
                  <c:v>36.967363357543903</c:v>
                </c:pt>
                <c:pt idx="1">
                  <c:v>37.0044422149657</c:v>
                </c:pt>
              </c:numCache>
            </c:numRef>
          </c:xVal>
          <c:yVal>
            <c:numRef>
              <c:f>Лист1!$P$10:$P$11</c:f>
              <c:numCache>
                <c:formatCode>General</c:formatCode>
                <c:ptCount val="2"/>
                <c:pt idx="0">
                  <c:v>54.980633144413403</c:v>
                </c:pt>
                <c:pt idx="1">
                  <c:v>55.002889900544602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088648"/>
        <c:axId val="329534960"/>
      </c:scatterChart>
      <c:valAx>
        <c:axId val="32908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534960"/>
        <c:crosses val="autoZero"/>
        <c:crossBetween val="midCat"/>
      </c:valAx>
      <c:valAx>
        <c:axId val="3295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08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Лист3!$O$2</c:f>
              <c:strCache>
                <c:ptCount val="1"/>
                <c:pt idx="0">
                  <c:v>осень 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Лист3!$N$3:$N$69</c:f>
              <c:numCache>
                <c:formatCode>General</c:formatCode>
                <c:ptCount val="67"/>
                <c:pt idx="0">
                  <c:v>66</c:v>
                </c:pt>
                <c:pt idx="1">
                  <c:v>65</c:v>
                </c:pt>
                <c:pt idx="2">
                  <c:v>64</c:v>
                </c:pt>
                <c:pt idx="3">
                  <c:v>63</c:v>
                </c:pt>
                <c:pt idx="4">
                  <c:v>62</c:v>
                </c:pt>
                <c:pt idx="5">
                  <c:v>61</c:v>
                </c:pt>
                <c:pt idx="6">
                  <c:v>60</c:v>
                </c:pt>
                <c:pt idx="7">
                  <c:v>59</c:v>
                </c:pt>
                <c:pt idx="8">
                  <c:v>58</c:v>
                </c:pt>
                <c:pt idx="9">
                  <c:v>57</c:v>
                </c:pt>
                <c:pt idx="10">
                  <c:v>56</c:v>
                </c:pt>
                <c:pt idx="11">
                  <c:v>55</c:v>
                </c:pt>
                <c:pt idx="12">
                  <c:v>54</c:v>
                </c:pt>
                <c:pt idx="13">
                  <c:v>53</c:v>
                </c:pt>
                <c:pt idx="14">
                  <c:v>52</c:v>
                </c:pt>
                <c:pt idx="15">
                  <c:v>51</c:v>
                </c:pt>
                <c:pt idx="16">
                  <c:v>50</c:v>
                </c:pt>
                <c:pt idx="17">
                  <c:v>49</c:v>
                </c:pt>
                <c:pt idx="18">
                  <c:v>48</c:v>
                </c:pt>
                <c:pt idx="19">
                  <c:v>47</c:v>
                </c:pt>
                <c:pt idx="20">
                  <c:v>46</c:v>
                </c:pt>
                <c:pt idx="21">
                  <c:v>45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33</c:v>
                </c:pt>
                <c:pt idx="34">
                  <c:v>32</c:v>
                </c:pt>
                <c:pt idx="35">
                  <c:v>31</c:v>
                </c:pt>
                <c:pt idx="36">
                  <c:v>30</c:v>
                </c:pt>
                <c:pt idx="37">
                  <c:v>29</c:v>
                </c:pt>
                <c:pt idx="38">
                  <c:v>28</c:v>
                </c:pt>
                <c:pt idx="39">
                  <c:v>27</c:v>
                </c:pt>
                <c:pt idx="40">
                  <c:v>26</c:v>
                </c:pt>
                <c:pt idx="41">
                  <c:v>25</c:v>
                </c:pt>
                <c:pt idx="42">
                  <c:v>24</c:v>
                </c:pt>
                <c:pt idx="43">
                  <c:v>23</c:v>
                </c:pt>
                <c:pt idx="44">
                  <c:v>22</c:v>
                </c:pt>
                <c:pt idx="45">
                  <c:v>21</c:v>
                </c:pt>
                <c:pt idx="46">
                  <c:v>20</c:v>
                </c:pt>
                <c:pt idx="47">
                  <c:v>19</c:v>
                </c:pt>
                <c:pt idx="48">
                  <c:v>18</c:v>
                </c:pt>
                <c:pt idx="49">
                  <c:v>17</c:v>
                </c:pt>
                <c:pt idx="50">
                  <c:v>16</c:v>
                </c:pt>
                <c:pt idx="51">
                  <c:v>15</c:v>
                </c:pt>
                <c:pt idx="52">
                  <c:v>14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10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</c:numCache>
            </c:numRef>
          </c:cat>
          <c:val>
            <c:numRef>
              <c:f>Лист3!$P$3:$P$69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22</c:v>
                </c:pt>
                <c:pt idx="22">
                  <c:v>32</c:v>
                </c:pt>
                <c:pt idx="23">
                  <c:v>42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57</c:v>
                </c:pt>
                <c:pt idx="28">
                  <c:v>79</c:v>
                </c:pt>
                <c:pt idx="29">
                  <c:v>88</c:v>
                </c:pt>
                <c:pt idx="30">
                  <c:v>121</c:v>
                </c:pt>
                <c:pt idx="31">
                  <c:v>148</c:v>
                </c:pt>
                <c:pt idx="32">
                  <c:v>198</c:v>
                </c:pt>
                <c:pt idx="33">
                  <c:v>223</c:v>
                </c:pt>
                <c:pt idx="34">
                  <c:v>238</c:v>
                </c:pt>
                <c:pt idx="35">
                  <c:v>243</c:v>
                </c:pt>
                <c:pt idx="36">
                  <c:v>249</c:v>
                </c:pt>
                <c:pt idx="37">
                  <c:v>253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256</c:v>
                </c:pt>
                <c:pt idx="42">
                  <c:v>259</c:v>
                </c:pt>
                <c:pt idx="43">
                  <c:v>261</c:v>
                </c:pt>
                <c:pt idx="44">
                  <c:v>261</c:v>
                </c:pt>
                <c:pt idx="45">
                  <c:v>261</c:v>
                </c:pt>
                <c:pt idx="46">
                  <c:v>262</c:v>
                </c:pt>
                <c:pt idx="47">
                  <c:v>262</c:v>
                </c:pt>
                <c:pt idx="48">
                  <c:v>262</c:v>
                </c:pt>
                <c:pt idx="49">
                  <c:v>262</c:v>
                </c:pt>
                <c:pt idx="50">
                  <c:v>266</c:v>
                </c:pt>
                <c:pt idx="51">
                  <c:v>266</c:v>
                </c:pt>
                <c:pt idx="52">
                  <c:v>268</c:v>
                </c:pt>
                <c:pt idx="53">
                  <c:v>269</c:v>
                </c:pt>
                <c:pt idx="54">
                  <c:v>269</c:v>
                </c:pt>
                <c:pt idx="55">
                  <c:v>271</c:v>
                </c:pt>
                <c:pt idx="56">
                  <c:v>282</c:v>
                </c:pt>
                <c:pt idx="57">
                  <c:v>287</c:v>
                </c:pt>
                <c:pt idx="58">
                  <c:v>294</c:v>
                </c:pt>
                <c:pt idx="59">
                  <c:v>298</c:v>
                </c:pt>
                <c:pt idx="60">
                  <c:v>298</c:v>
                </c:pt>
                <c:pt idx="61">
                  <c:v>298</c:v>
                </c:pt>
                <c:pt idx="62">
                  <c:v>327</c:v>
                </c:pt>
                <c:pt idx="63">
                  <c:v>361</c:v>
                </c:pt>
                <c:pt idx="64">
                  <c:v>424</c:v>
                </c:pt>
                <c:pt idx="65">
                  <c:v>511</c:v>
                </c:pt>
                <c:pt idx="66">
                  <c:v>517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Лист3!$Q$2</c:f>
              <c:strCache>
                <c:ptCount val="1"/>
                <c:pt idx="0">
                  <c:v>осень 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Лист3!$R$3:$R$55</c:f>
              <c:numCache>
                <c:formatCode>General</c:formatCode>
                <c:ptCount val="53"/>
                <c:pt idx="0">
                  <c:v>30</c:v>
                </c:pt>
                <c:pt idx="1">
                  <c:v>82</c:v>
                </c:pt>
                <c:pt idx="2">
                  <c:v>87</c:v>
                </c:pt>
                <c:pt idx="3">
                  <c:v>101</c:v>
                </c:pt>
                <c:pt idx="4">
                  <c:v>101</c:v>
                </c:pt>
                <c:pt idx="5">
                  <c:v>101</c:v>
                </c:pt>
                <c:pt idx="6">
                  <c:v>102</c:v>
                </c:pt>
                <c:pt idx="7">
                  <c:v>102</c:v>
                </c:pt>
                <c:pt idx="8">
                  <c:v>102</c:v>
                </c:pt>
                <c:pt idx="9">
                  <c:v>102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108</c:v>
                </c:pt>
                <c:pt idx="14">
                  <c:v>112</c:v>
                </c:pt>
                <c:pt idx="15">
                  <c:v>117</c:v>
                </c:pt>
                <c:pt idx="16">
                  <c:v>117</c:v>
                </c:pt>
                <c:pt idx="17">
                  <c:v>117</c:v>
                </c:pt>
                <c:pt idx="18">
                  <c:v>117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6">
                  <c:v>119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129</c:v>
                </c:pt>
                <c:pt idx="31">
                  <c:v>151</c:v>
                </c:pt>
                <c:pt idx="32">
                  <c:v>167</c:v>
                </c:pt>
                <c:pt idx="33">
                  <c:v>187</c:v>
                </c:pt>
                <c:pt idx="34">
                  <c:v>188</c:v>
                </c:pt>
                <c:pt idx="35">
                  <c:v>195</c:v>
                </c:pt>
                <c:pt idx="36">
                  <c:v>197</c:v>
                </c:pt>
                <c:pt idx="37">
                  <c:v>202</c:v>
                </c:pt>
                <c:pt idx="38">
                  <c:v>206</c:v>
                </c:pt>
                <c:pt idx="39">
                  <c:v>207</c:v>
                </c:pt>
                <c:pt idx="40">
                  <c:v>207</c:v>
                </c:pt>
                <c:pt idx="41">
                  <c:v>208</c:v>
                </c:pt>
                <c:pt idx="42">
                  <c:v>208</c:v>
                </c:pt>
                <c:pt idx="43">
                  <c:v>210</c:v>
                </c:pt>
                <c:pt idx="44">
                  <c:v>210</c:v>
                </c:pt>
                <c:pt idx="45">
                  <c:v>211</c:v>
                </c:pt>
                <c:pt idx="46">
                  <c:v>215</c:v>
                </c:pt>
                <c:pt idx="47">
                  <c:v>216</c:v>
                </c:pt>
                <c:pt idx="48">
                  <c:v>227</c:v>
                </c:pt>
                <c:pt idx="49">
                  <c:v>238</c:v>
                </c:pt>
                <c:pt idx="50">
                  <c:v>246</c:v>
                </c:pt>
                <c:pt idx="51">
                  <c:v>250</c:v>
                </c:pt>
                <c:pt idx="52">
                  <c:v>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353584"/>
        <c:axId val="329360112"/>
      </c:lineChart>
      <c:catAx>
        <c:axId val="32935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360112"/>
        <c:crosses val="autoZero"/>
        <c:auto val="1"/>
        <c:lblAlgn val="ctr"/>
        <c:lblOffset val="100"/>
        <c:noMultiLvlLbl val="0"/>
      </c:catAx>
      <c:valAx>
        <c:axId val="3293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35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7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hyperlink" Target="https://box1146.bluehost.com:2083/cpsess9121161379/3rdparty/phpMyAdmin/sql.php?db=bkfreaks_bbl&amp;table=t_payment&amp;sql_query=SELECT+date(paymentdate),+sum(quantity),+sum(quantity+*+price)++FROM+%60t_payment%60+where+event_id%3D2+and+code+%3c%3e+''+and+price%3e0+group+by+date(paymentdate)%0aORDER+BY+date(paymentdate)++DESC&amp;session_max_rows=25&amp;token=6d088087a3687a48a4f65e7265811ab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538162</xdr:colOff>
      <xdr:row>14</xdr:row>
      <xdr:rowOff>42862</xdr:rowOff>
    </xdr:from>
    <xdr:to>
      <xdr:col>17</xdr:col>
      <xdr:colOff>233362</xdr:colOff>
      <xdr:row>28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3075" name="AutoShape 3" descr="Ascendi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24275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490536</xdr:colOff>
      <xdr:row>2</xdr:row>
      <xdr:rowOff>71437</xdr:rowOff>
    </xdr:from>
    <xdr:to>
      <xdr:col>16</xdr:col>
      <xdr:colOff>428624</xdr:colOff>
      <xdr:row>25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x1146.bluehost.com:2083/cpsess9121161379/3rdparty/phpMyAdmin/sql.php?db=bkfreaks_bbl&amp;table=t_payment&amp;sql_query=SELECT+sum%28quantity%29%2C+price%2C+added_by_user_id+FROM+%60t_payment%60+where+event_id%3D4+and+code+%3C%3E+%27%27+and+price%3E0+group+by+price%2C+added_by_user_id%0AORDER+BY+%60t_payment%60.%60price%60+ASC&amp;session_max_rows=25&amp;token=6d088087a3687a48a4f65e7265811ab6" TargetMode="External"/><Relationship Id="rId2" Type="http://schemas.openxmlformats.org/officeDocument/2006/relationships/hyperlink" Target="https://box1146.bluehost.com:2083/cpsess9121161379/3rdparty/phpMyAdmin/sql.php?db=bkfreaks_bbl&amp;table=t_payment&amp;sql_query=SELECT+sum%28quantity%29%2C+price%2C+added_by_user_id+FROM+%60t_payment%60+where+event_id%3D4+and+code+%3C%3E+%27%27+and+price%3E0+group+by+price%2C+added_by_user_id%0AORDER+BY+sum%28quantity%29+ASC&amp;session_max_rows=25&amp;token=6d088087a3687a48a4f65e7265811ab6" TargetMode="External"/><Relationship Id="rId1" Type="http://schemas.openxmlformats.org/officeDocument/2006/relationships/hyperlink" Target="https://box1146.bluehost.com:2083/cpsess9121161379/3rdparty/phpMyAdmin/sql.php?server=1&amp;db=bkfreaks_bbl&amp;table=t_user&amp;pos=0&amp;token=6d088087a3687a48a4f65e7265811ab6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ox1146.bluehost.com:2083/cpsess9121161379/3rdparty/phpMyAdmin/sql.php?db=bkfreaks_bbl&amp;table=t_payment&amp;sql_query=SELECT+sum%28quantity%29%2C+price%2C+added_by_user_id+FROM+%60t_payment%60+where+event_id%3D4+and+code+%3C%3E+%27%27+and+price%3E0+group+by+price%2C+added_by_user_id%0AORDER+BY+%60t_payment%60.%60added_by_user_id%60+ASC&amp;session_max_rows=25&amp;token=6d088087a3687a48a4f65e7265811ab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E3" sqref="E3"/>
    </sheetView>
  </sheetViews>
  <sheetFormatPr defaultRowHeight="1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  <c r="I1" t="s">
        <v>3</v>
      </c>
    </row>
    <row r="2" spans="1:16" x14ac:dyDescent="0.25">
      <c r="A2">
        <v>0</v>
      </c>
      <c r="B2">
        <v>36.972427368164098</v>
      </c>
      <c r="C2">
        <v>54.985223689797202</v>
      </c>
      <c r="D2">
        <v>37.034397125244098</v>
      </c>
      <c r="E2">
        <v>55.011029518750597</v>
      </c>
      <c r="F2">
        <v>0</v>
      </c>
      <c r="G2">
        <v>0</v>
      </c>
      <c r="H2">
        <v>199</v>
      </c>
      <c r="I2">
        <v>199</v>
      </c>
      <c r="O2">
        <v>36.972427368164098</v>
      </c>
      <c r="P2">
        <v>54.985223689797202</v>
      </c>
    </row>
    <row r="3" spans="1:16" x14ac:dyDescent="0.25">
      <c r="A3">
        <v>1</v>
      </c>
      <c r="B3">
        <v>36.995344161987198</v>
      </c>
      <c r="C3">
        <v>54.997659937133101</v>
      </c>
      <c r="D3">
        <v>37.036199569701999</v>
      </c>
      <c r="E3">
        <v>55.019364741149801</v>
      </c>
      <c r="J3">
        <v>74</v>
      </c>
      <c r="K3">
        <v>96</v>
      </c>
      <c r="L3">
        <v>199</v>
      </c>
      <c r="M3">
        <v>198</v>
      </c>
      <c r="O3">
        <v>37.034397125244098</v>
      </c>
      <c r="P3">
        <v>55.011029518750597</v>
      </c>
    </row>
    <row r="4" spans="1:16" x14ac:dyDescent="0.25">
      <c r="A4">
        <v>2</v>
      </c>
      <c r="B4">
        <v>36.966419219970703</v>
      </c>
      <c r="C4">
        <v>54.997610594594804</v>
      </c>
      <c r="D4">
        <v>37.004528045654197</v>
      </c>
      <c r="E4">
        <v>55.019266109640597</v>
      </c>
      <c r="O4">
        <v>36.995344161987198</v>
      </c>
      <c r="P4">
        <v>54.997659937133101</v>
      </c>
    </row>
    <row r="5" spans="1:16" x14ac:dyDescent="0.25">
      <c r="A5">
        <v>3</v>
      </c>
      <c r="B5">
        <v>36.9952583312988</v>
      </c>
      <c r="C5">
        <v>54.9803863259623</v>
      </c>
      <c r="D5">
        <v>37.036371231079102</v>
      </c>
      <c r="E5">
        <v>55.003037908411997</v>
      </c>
      <c r="O5">
        <v>37.036199569701999</v>
      </c>
      <c r="P5">
        <v>55.019364741149801</v>
      </c>
    </row>
    <row r="6" spans="1:16" x14ac:dyDescent="0.25">
      <c r="A6">
        <v>4</v>
      </c>
      <c r="B6">
        <v>36.967363357543903</v>
      </c>
      <c r="C6">
        <v>54.980633144413403</v>
      </c>
      <c r="D6">
        <v>37.0044422149657</v>
      </c>
      <c r="E6">
        <v>55.002889900544602</v>
      </c>
      <c r="O6">
        <v>36.966419219970703</v>
      </c>
      <c r="P6">
        <v>54.997610594594804</v>
      </c>
    </row>
    <row r="7" spans="1:16" x14ac:dyDescent="0.25">
      <c r="B7">
        <v>37.034397125244098</v>
      </c>
      <c r="C7">
        <v>55.011029518750597</v>
      </c>
      <c r="O7">
        <v>37.004528045654197</v>
      </c>
      <c r="P7">
        <v>55.019266109640597</v>
      </c>
    </row>
    <row r="8" spans="1:16" x14ac:dyDescent="0.25">
      <c r="B8">
        <v>37.036199569701999</v>
      </c>
      <c r="C8">
        <v>55.019364741149801</v>
      </c>
      <c r="O8">
        <v>36.9952583312988</v>
      </c>
      <c r="P8">
        <v>54.9803863259623</v>
      </c>
    </row>
    <row r="9" spans="1:16" x14ac:dyDescent="0.25">
      <c r="B9">
        <v>37.004528045654197</v>
      </c>
      <c r="C9">
        <v>55.019266109640597</v>
      </c>
      <c r="O9">
        <v>37.036371231079102</v>
      </c>
      <c r="P9">
        <v>55.003037908411997</v>
      </c>
    </row>
    <row r="10" spans="1:16" x14ac:dyDescent="0.25">
      <c r="B10">
        <v>37.036371231079102</v>
      </c>
      <c r="C10">
        <v>55.003037908411997</v>
      </c>
      <c r="O10">
        <v>36.967363357543903</v>
      </c>
      <c r="P10">
        <v>54.980633144413403</v>
      </c>
    </row>
    <row r="11" spans="1:16" x14ac:dyDescent="0.25">
      <c r="B11">
        <v>37.0044422149657</v>
      </c>
      <c r="C11">
        <v>55.002889900544602</v>
      </c>
      <c r="O11">
        <v>37.0044422149657</v>
      </c>
      <c r="P11">
        <v>55.002889900544602</v>
      </c>
    </row>
    <row r="15" spans="1:16" x14ac:dyDescent="0.25">
      <c r="G15">
        <v>36.967363357543903</v>
      </c>
    </row>
    <row r="16" spans="1:16" x14ac:dyDescent="0.25">
      <c r="G16">
        <v>54.980633144413403</v>
      </c>
    </row>
    <row r="17" spans="2:7" x14ac:dyDescent="0.25">
      <c r="G17">
        <v>37.0044422149657</v>
      </c>
    </row>
    <row r="18" spans="2:7" x14ac:dyDescent="0.25">
      <c r="G18">
        <v>55.002889900544602</v>
      </c>
    </row>
    <row r="23" spans="2:7" x14ac:dyDescent="0.25">
      <c r="B23">
        <f>MIN(B3:B6)</f>
        <v>36.966419219970703</v>
      </c>
      <c r="C23">
        <f>MIN(C3:C6)</f>
        <v>54.9803863259623</v>
      </c>
      <c r="D23">
        <f>MAX(D3:D6)</f>
        <v>37.036371231079102</v>
      </c>
      <c r="E23">
        <f>MAX(E3:E6)</f>
        <v>55.019364741149801</v>
      </c>
    </row>
    <row r="30" spans="2:7" x14ac:dyDescent="0.25">
      <c r="E30">
        <v>70</v>
      </c>
    </row>
    <row r="31" spans="2:7" x14ac:dyDescent="0.25">
      <c r="E31">
        <f>E30/2</f>
        <v>35</v>
      </c>
    </row>
    <row r="32" spans="2:7" x14ac:dyDescent="0.25">
      <c r="E32">
        <f>E30/3</f>
        <v>23.333333333333332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6" sqref="F6:F10"/>
    </sheetView>
  </sheetViews>
  <sheetFormatPr defaultRowHeight="15" x14ac:dyDescent="0.25"/>
  <sheetData>
    <row r="1" spans="1:6" x14ac:dyDescent="0.25">
      <c r="A1" s="1" t="s">
        <v>8</v>
      </c>
    </row>
    <row r="2" spans="1:6" x14ac:dyDescent="0.25">
      <c r="A2" s="23"/>
      <c r="B2" s="23"/>
      <c r="C2" s="24"/>
    </row>
    <row r="3" spans="1:6" ht="45" x14ac:dyDescent="0.25">
      <c r="A3" s="2" t="s">
        <v>9</v>
      </c>
      <c r="B3" s="2" t="s">
        <v>10</v>
      </c>
      <c r="C3" s="2" t="s">
        <v>11</v>
      </c>
      <c r="D3" s="3"/>
    </row>
    <row r="4" spans="1:6" x14ac:dyDescent="0.25">
      <c r="A4" s="4">
        <v>1</v>
      </c>
      <c r="B4" s="5">
        <v>200</v>
      </c>
      <c r="C4" s="6" t="s">
        <v>12</v>
      </c>
      <c r="D4">
        <f>B4*A4</f>
        <v>200</v>
      </c>
      <c r="E4">
        <f>D4</f>
        <v>200</v>
      </c>
    </row>
    <row r="5" spans="1:6" x14ac:dyDescent="0.25">
      <c r="A5" s="7">
        <v>30</v>
      </c>
      <c r="B5" s="8">
        <v>1200</v>
      </c>
      <c r="C5" s="9" t="s">
        <v>12</v>
      </c>
      <c r="D5">
        <f t="shared" ref="D5:D11" si="0">B5*A5</f>
        <v>36000</v>
      </c>
      <c r="E5">
        <f>D5</f>
        <v>36000</v>
      </c>
    </row>
    <row r="6" spans="1:6" x14ac:dyDescent="0.25">
      <c r="A6" s="4">
        <v>12</v>
      </c>
      <c r="B6" s="5">
        <v>1200</v>
      </c>
      <c r="C6" s="10">
        <v>2705</v>
      </c>
      <c r="D6">
        <f t="shared" si="0"/>
        <v>14400</v>
      </c>
      <c r="F6">
        <f>D6</f>
        <v>14400</v>
      </c>
    </row>
    <row r="7" spans="1:6" x14ac:dyDescent="0.25">
      <c r="A7" s="7">
        <v>47</v>
      </c>
      <c r="B7" s="8">
        <v>1500</v>
      </c>
      <c r="C7" s="9" t="s">
        <v>12</v>
      </c>
      <c r="D7">
        <f t="shared" si="0"/>
        <v>70500</v>
      </c>
      <c r="E7">
        <f>D7</f>
        <v>70500</v>
      </c>
    </row>
    <row r="8" spans="1:6" x14ac:dyDescent="0.25">
      <c r="A8" s="4">
        <v>13</v>
      </c>
      <c r="B8" s="5">
        <v>1500</v>
      </c>
      <c r="C8" s="10">
        <v>2743</v>
      </c>
      <c r="D8">
        <f t="shared" si="0"/>
        <v>19500</v>
      </c>
      <c r="F8">
        <f>D8</f>
        <v>19500</v>
      </c>
    </row>
    <row r="9" spans="1:6" x14ac:dyDescent="0.25">
      <c r="A9" s="7">
        <v>93</v>
      </c>
      <c r="B9" s="8">
        <v>1700</v>
      </c>
      <c r="C9" s="9" t="s">
        <v>12</v>
      </c>
      <c r="D9">
        <f t="shared" si="0"/>
        <v>158100</v>
      </c>
      <c r="E9">
        <f>D9</f>
        <v>158100</v>
      </c>
    </row>
    <row r="10" spans="1:6" x14ac:dyDescent="0.25">
      <c r="A10" s="4">
        <v>2</v>
      </c>
      <c r="B10" s="5">
        <v>1700</v>
      </c>
      <c r="C10" s="10">
        <v>2705</v>
      </c>
      <c r="D10">
        <f t="shared" si="0"/>
        <v>3400</v>
      </c>
      <c r="F10">
        <f>D10</f>
        <v>3400</v>
      </c>
    </row>
    <row r="11" spans="1:6" ht="15.75" thickBot="1" x14ac:dyDescent="0.3">
      <c r="A11" s="7">
        <v>56</v>
      </c>
      <c r="B11" s="11">
        <v>2000</v>
      </c>
      <c r="C11" s="9" t="s">
        <v>12</v>
      </c>
      <c r="D11">
        <f t="shared" si="0"/>
        <v>112000</v>
      </c>
      <c r="E11">
        <f>D11</f>
        <v>112000</v>
      </c>
    </row>
  </sheetData>
  <mergeCells count="1">
    <mergeCell ref="A2:C2"/>
  </mergeCells>
  <hyperlinks>
    <hyperlink ref="A1" r:id="rId1" location="displayoptions" display="https://box1146.bluehost.com:2083/cpsess9121161379/3rdparty/phpMyAdmin/sql.php?server=1&amp;db=bkfreaks_bbl&amp;table=t_user&amp;pos=0&amp;token=6d088087a3687a48a4f65e7265811ab6 - displayoptions"/>
    <hyperlink ref="A3" r:id="rId2" display="https://box1146.bluehost.com:2083/cpsess9121161379/3rdparty/phpMyAdmin/sql.php?db=bkfreaks_bbl&amp;table=t_payment&amp;sql_query=SELECT+sum%28quantity%29%2C+price%2C+added_by_user_id+FROM+%60t_payment%60+where+event_id%3D4+and+code+%3C%3E+%27%27+and+price%3E0+group+by+price%2C+added_by_user_id%0AORDER+BY+sum%28quantity%29+ASC&amp;session_max_rows=25&amp;token=6d088087a3687a48a4f65e7265811ab6"/>
    <hyperlink ref="B3" r:id="rId3" display="https://box1146.bluehost.com:2083/cpsess9121161379/3rdparty/phpMyAdmin/sql.php?db=bkfreaks_bbl&amp;table=t_payment&amp;sql_query=SELECT+sum%28quantity%29%2C+price%2C+added_by_user_id+FROM+%60t_payment%60+where+event_id%3D4+and+code+%3C%3E+%27%27+and+price%3E0+group+by+price%2C+added_by_user_id%0AORDER+BY+%60t_payment%60.%60price%60+ASC&amp;session_max_rows=25&amp;token=6d088087a3687a48a4f65e7265811ab6"/>
    <hyperlink ref="C3" r:id="rId4" display="https://box1146.bluehost.com:2083/cpsess9121161379/3rdparty/phpMyAdmin/sql.php?db=bkfreaks_bbl&amp;table=t_payment&amp;sql_query=SELECT+sum%28quantity%29%2C+price%2C+added_by_user_id+FROM+%60t_payment%60+where+event_id%3D4+and+code+%3C%3E+%27%27+and+price%3E0+group+by+price%2C+added_by_user_id%0AORDER+BY+%60t_payment%60.%60added_by_user_id%60+ASC&amp;session_max_rows=25&amp;token=6d088087a3687a48a4f65e7265811ab6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activeCell="E19" sqref="E19"/>
    </sheetView>
  </sheetViews>
  <sheetFormatPr defaultRowHeight="15" x14ac:dyDescent="0.25"/>
  <cols>
    <col min="2" max="2" width="10.140625" bestFit="1" customWidth="1"/>
    <col min="8" max="8" width="11.28515625" bestFit="1" customWidth="1"/>
    <col min="14" max="14" width="12.85546875" bestFit="1" customWidth="1"/>
    <col min="15" max="15" width="10.7109375" bestFit="1" customWidth="1"/>
    <col min="16" max="16" width="10.7109375" customWidth="1"/>
    <col min="17" max="17" width="10.7109375" bestFit="1" customWidth="1"/>
  </cols>
  <sheetData>
    <row r="1" spans="1:18" x14ac:dyDescent="0.25">
      <c r="A1" s="22" t="s">
        <v>16</v>
      </c>
    </row>
    <row r="2" spans="1:18" x14ac:dyDescent="0.25">
      <c r="A2">
        <f>$B$41-B2</f>
        <v>66</v>
      </c>
      <c r="B2" s="15">
        <v>42570</v>
      </c>
      <c r="C2" s="16">
        <v>30</v>
      </c>
      <c r="D2" s="16">
        <v>37200</v>
      </c>
      <c r="E2" s="12">
        <f>C2</f>
        <v>30</v>
      </c>
      <c r="G2">
        <f>$H$41-H2</f>
        <v>60</v>
      </c>
      <c r="H2" s="18">
        <v>42205</v>
      </c>
      <c r="I2" s="4">
        <v>2</v>
      </c>
      <c r="J2" s="4">
        <v>2000</v>
      </c>
      <c r="K2" s="12">
        <f>I2</f>
        <v>2</v>
      </c>
      <c r="N2" t="s">
        <v>13</v>
      </c>
      <c r="O2" t="s">
        <v>14</v>
      </c>
      <c r="P2">
        <v>0</v>
      </c>
      <c r="Q2" t="s">
        <v>15</v>
      </c>
      <c r="R2">
        <v>0</v>
      </c>
    </row>
    <row r="3" spans="1:18" x14ac:dyDescent="0.25">
      <c r="A3">
        <f t="shared" ref="A3:A32" si="0">$B$41-B3</f>
        <v>65</v>
      </c>
      <c r="B3" s="13">
        <v>42571</v>
      </c>
      <c r="C3" s="14">
        <v>52</v>
      </c>
      <c r="D3" s="14">
        <v>77600</v>
      </c>
      <c r="E3" s="12">
        <f>C3+E2</f>
        <v>82</v>
      </c>
      <c r="G3">
        <f t="shared" ref="G3:G41" si="1">$H$41-H3</f>
        <v>58</v>
      </c>
      <c r="H3" s="19">
        <v>42207</v>
      </c>
      <c r="I3" s="7">
        <v>4</v>
      </c>
      <c r="J3" s="7">
        <v>4000</v>
      </c>
      <c r="K3" s="12">
        <f>I3+K2</f>
        <v>6</v>
      </c>
      <c r="N3">
        <v>66</v>
      </c>
      <c r="O3" t="e">
        <f t="shared" ref="O3:O34" si="2">VLOOKUP(N3,G:K,3,0)</f>
        <v>#N/A</v>
      </c>
      <c r="P3">
        <f>P2+IFERROR(O3,0)</f>
        <v>0</v>
      </c>
      <c r="Q3">
        <f t="shared" ref="Q3:Q34" si="3">VLOOKUP(N3,A:E,3,0)</f>
        <v>30</v>
      </c>
      <c r="R3">
        <f>R2+IFERROR(Q3,0)</f>
        <v>30</v>
      </c>
    </row>
    <row r="4" spans="1:18" x14ac:dyDescent="0.25">
      <c r="A4">
        <f t="shared" si="0"/>
        <v>64</v>
      </c>
      <c r="B4" s="15">
        <v>42572</v>
      </c>
      <c r="C4" s="16">
        <v>5</v>
      </c>
      <c r="D4" s="16">
        <v>7000</v>
      </c>
      <c r="E4" s="12">
        <f t="shared" ref="E4:E32" si="4">C4+E3</f>
        <v>87</v>
      </c>
      <c r="G4">
        <f t="shared" si="1"/>
        <v>56</v>
      </c>
      <c r="H4" s="18">
        <v>42209</v>
      </c>
      <c r="I4" s="4">
        <v>1</v>
      </c>
      <c r="J4" s="4">
        <v>1000</v>
      </c>
      <c r="K4" s="12">
        <f t="shared" ref="K4:K41" si="5">I4+K3</f>
        <v>7</v>
      </c>
      <c r="N4">
        <v>65</v>
      </c>
      <c r="O4" t="e">
        <f t="shared" si="2"/>
        <v>#N/A</v>
      </c>
      <c r="P4">
        <f t="shared" ref="P4:P67" si="6">P3+IFERROR(O4,0)</f>
        <v>0</v>
      </c>
      <c r="Q4">
        <f t="shared" si="3"/>
        <v>52</v>
      </c>
      <c r="R4">
        <f t="shared" ref="R4:R67" si="7">R3+IFERROR(Q4,0)</f>
        <v>82</v>
      </c>
    </row>
    <row r="5" spans="1:18" x14ac:dyDescent="0.25">
      <c r="A5">
        <f t="shared" si="0"/>
        <v>63</v>
      </c>
      <c r="B5" s="13">
        <v>42573</v>
      </c>
      <c r="C5" s="14">
        <v>14</v>
      </c>
      <c r="D5" s="14">
        <v>19700</v>
      </c>
      <c r="E5" s="12">
        <f t="shared" si="4"/>
        <v>101</v>
      </c>
      <c r="G5">
        <f t="shared" si="1"/>
        <v>51</v>
      </c>
      <c r="H5" s="19">
        <v>42214</v>
      </c>
      <c r="I5" s="7">
        <v>2</v>
      </c>
      <c r="J5" s="7">
        <v>2000</v>
      </c>
      <c r="K5" s="12">
        <f t="shared" si="5"/>
        <v>9</v>
      </c>
      <c r="N5">
        <v>64</v>
      </c>
      <c r="O5" t="e">
        <f t="shared" si="2"/>
        <v>#N/A</v>
      </c>
      <c r="P5">
        <f t="shared" si="6"/>
        <v>0</v>
      </c>
      <c r="Q5">
        <f t="shared" si="3"/>
        <v>5</v>
      </c>
      <c r="R5">
        <f t="shared" si="7"/>
        <v>87</v>
      </c>
    </row>
    <row r="6" spans="1:18" x14ac:dyDescent="0.25">
      <c r="A6">
        <f t="shared" si="0"/>
        <v>60</v>
      </c>
      <c r="B6" s="15">
        <v>42576</v>
      </c>
      <c r="C6" s="16">
        <v>1</v>
      </c>
      <c r="D6" s="16">
        <v>1200</v>
      </c>
      <c r="E6" s="12">
        <f t="shared" si="4"/>
        <v>102</v>
      </c>
      <c r="G6">
        <f t="shared" si="1"/>
        <v>49</v>
      </c>
      <c r="H6" s="18">
        <v>42216</v>
      </c>
      <c r="I6" s="4">
        <v>1</v>
      </c>
      <c r="J6" s="4">
        <v>1000</v>
      </c>
      <c r="K6" s="12">
        <f t="shared" si="5"/>
        <v>10</v>
      </c>
      <c r="N6">
        <v>63</v>
      </c>
      <c r="O6" t="e">
        <f t="shared" si="2"/>
        <v>#N/A</v>
      </c>
      <c r="P6">
        <f t="shared" si="6"/>
        <v>0</v>
      </c>
      <c r="Q6">
        <f t="shared" si="3"/>
        <v>14</v>
      </c>
      <c r="R6">
        <f t="shared" si="7"/>
        <v>101</v>
      </c>
    </row>
    <row r="7" spans="1:18" x14ac:dyDescent="0.25">
      <c r="A7">
        <f t="shared" si="0"/>
        <v>56</v>
      </c>
      <c r="B7" s="13">
        <v>42580</v>
      </c>
      <c r="C7" s="14">
        <v>4</v>
      </c>
      <c r="D7" s="14">
        <v>6800</v>
      </c>
      <c r="E7" s="12">
        <f t="shared" si="4"/>
        <v>106</v>
      </c>
      <c r="G7">
        <f t="shared" si="1"/>
        <v>48</v>
      </c>
      <c r="H7" s="19">
        <v>42217</v>
      </c>
      <c r="I7" s="7">
        <v>1</v>
      </c>
      <c r="J7" s="7">
        <v>1000</v>
      </c>
      <c r="K7" s="12">
        <f t="shared" si="5"/>
        <v>11</v>
      </c>
      <c r="N7">
        <v>62</v>
      </c>
      <c r="O7" t="e">
        <f t="shared" si="2"/>
        <v>#N/A</v>
      </c>
      <c r="P7">
        <f t="shared" si="6"/>
        <v>0</v>
      </c>
      <c r="Q7" t="e">
        <f t="shared" si="3"/>
        <v>#N/A</v>
      </c>
      <c r="R7">
        <f t="shared" si="7"/>
        <v>101</v>
      </c>
    </row>
    <row r="8" spans="1:18" x14ac:dyDescent="0.25">
      <c r="A8">
        <f t="shared" si="0"/>
        <v>53</v>
      </c>
      <c r="B8" s="15">
        <v>42583</v>
      </c>
      <c r="C8" s="16">
        <v>2</v>
      </c>
      <c r="D8" s="16">
        <v>3400</v>
      </c>
      <c r="E8" s="12">
        <f t="shared" si="4"/>
        <v>108</v>
      </c>
      <c r="G8">
        <f t="shared" si="1"/>
        <v>47</v>
      </c>
      <c r="H8" s="18">
        <v>42218</v>
      </c>
      <c r="I8" s="4">
        <v>2</v>
      </c>
      <c r="J8" s="4">
        <v>2000</v>
      </c>
      <c r="K8" s="12">
        <f t="shared" si="5"/>
        <v>13</v>
      </c>
      <c r="N8">
        <v>61</v>
      </c>
      <c r="O8" t="e">
        <f t="shared" si="2"/>
        <v>#N/A</v>
      </c>
      <c r="P8">
        <f t="shared" si="6"/>
        <v>0</v>
      </c>
      <c r="Q8" t="e">
        <f t="shared" si="3"/>
        <v>#N/A</v>
      </c>
      <c r="R8">
        <f t="shared" si="7"/>
        <v>101</v>
      </c>
    </row>
    <row r="9" spans="1:18" x14ac:dyDescent="0.25">
      <c r="A9">
        <f t="shared" si="0"/>
        <v>52</v>
      </c>
      <c r="B9" s="13">
        <v>42584</v>
      </c>
      <c r="C9" s="14">
        <v>4</v>
      </c>
      <c r="D9" s="14">
        <v>5800</v>
      </c>
      <c r="E9" s="12">
        <f t="shared" si="4"/>
        <v>112</v>
      </c>
      <c r="G9">
        <f t="shared" si="1"/>
        <v>45</v>
      </c>
      <c r="H9" s="19">
        <v>42220</v>
      </c>
      <c r="I9" s="7">
        <v>9</v>
      </c>
      <c r="J9" s="7">
        <v>9000</v>
      </c>
      <c r="K9" s="12">
        <f t="shared" si="5"/>
        <v>22</v>
      </c>
      <c r="N9">
        <v>60</v>
      </c>
      <c r="O9">
        <f t="shared" si="2"/>
        <v>2</v>
      </c>
      <c r="P9">
        <f t="shared" si="6"/>
        <v>2</v>
      </c>
      <c r="Q9">
        <f t="shared" si="3"/>
        <v>1</v>
      </c>
      <c r="R9">
        <f t="shared" si="7"/>
        <v>102</v>
      </c>
    </row>
    <row r="10" spans="1:18" x14ac:dyDescent="0.25">
      <c r="A10">
        <f t="shared" si="0"/>
        <v>51</v>
      </c>
      <c r="B10" s="15">
        <v>42585</v>
      </c>
      <c r="C10" s="16">
        <v>5</v>
      </c>
      <c r="D10" s="16">
        <v>8300</v>
      </c>
      <c r="E10" s="12">
        <f t="shared" si="4"/>
        <v>117</v>
      </c>
      <c r="G10">
        <f t="shared" si="1"/>
        <v>44</v>
      </c>
      <c r="H10" s="18">
        <v>42221</v>
      </c>
      <c r="I10" s="4">
        <v>10</v>
      </c>
      <c r="J10" s="4">
        <v>10000</v>
      </c>
      <c r="K10" s="12">
        <f t="shared" si="5"/>
        <v>32</v>
      </c>
      <c r="N10">
        <v>59</v>
      </c>
      <c r="O10" t="e">
        <f t="shared" si="2"/>
        <v>#N/A</v>
      </c>
      <c r="P10">
        <f t="shared" si="6"/>
        <v>2</v>
      </c>
      <c r="Q10" t="e">
        <f t="shared" si="3"/>
        <v>#N/A</v>
      </c>
      <c r="R10">
        <f t="shared" si="7"/>
        <v>102</v>
      </c>
    </row>
    <row r="11" spans="1:18" x14ac:dyDescent="0.25">
      <c r="A11">
        <f t="shared" si="0"/>
        <v>47</v>
      </c>
      <c r="B11" s="13">
        <v>42589</v>
      </c>
      <c r="C11" s="14">
        <v>2</v>
      </c>
      <c r="D11" s="14">
        <v>3400</v>
      </c>
      <c r="E11" s="12">
        <f t="shared" si="4"/>
        <v>119</v>
      </c>
      <c r="G11">
        <f t="shared" si="1"/>
        <v>43</v>
      </c>
      <c r="H11" s="19">
        <v>42222</v>
      </c>
      <c r="I11" s="7">
        <v>10</v>
      </c>
      <c r="J11" s="7">
        <v>10000</v>
      </c>
      <c r="K11" s="12">
        <f t="shared" si="5"/>
        <v>42</v>
      </c>
      <c r="N11">
        <v>58</v>
      </c>
      <c r="O11">
        <f t="shared" si="2"/>
        <v>4</v>
      </c>
      <c r="P11">
        <f t="shared" si="6"/>
        <v>6</v>
      </c>
      <c r="Q11" t="e">
        <f t="shared" si="3"/>
        <v>#N/A</v>
      </c>
      <c r="R11">
        <f t="shared" si="7"/>
        <v>102</v>
      </c>
    </row>
    <row r="12" spans="1:18" x14ac:dyDescent="0.25">
      <c r="A12">
        <f t="shared" si="0"/>
        <v>39</v>
      </c>
      <c r="B12" s="15">
        <v>42597</v>
      </c>
      <c r="C12" s="16">
        <v>1</v>
      </c>
      <c r="D12" s="16">
        <v>1500</v>
      </c>
      <c r="E12" s="12">
        <f t="shared" si="4"/>
        <v>120</v>
      </c>
      <c r="G12">
        <f t="shared" si="1"/>
        <v>42</v>
      </c>
      <c r="H12" s="18">
        <v>42223</v>
      </c>
      <c r="I12" s="4">
        <v>9</v>
      </c>
      <c r="J12" s="4">
        <v>9000</v>
      </c>
      <c r="K12" s="12">
        <f t="shared" si="5"/>
        <v>51</v>
      </c>
      <c r="N12">
        <v>57</v>
      </c>
      <c r="O12" t="e">
        <f t="shared" si="2"/>
        <v>#N/A</v>
      </c>
      <c r="P12">
        <f t="shared" si="6"/>
        <v>6</v>
      </c>
      <c r="Q12" t="e">
        <f t="shared" si="3"/>
        <v>#N/A</v>
      </c>
      <c r="R12">
        <f t="shared" si="7"/>
        <v>102</v>
      </c>
    </row>
    <row r="13" spans="1:18" x14ac:dyDescent="0.25">
      <c r="A13">
        <f t="shared" si="0"/>
        <v>36</v>
      </c>
      <c r="B13" s="13">
        <v>42600</v>
      </c>
      <c r="C13" s="14">
        <v>9</v>
      </c>
      <c r="D13" s="14">
        <v>15300</v>
      </c>
      <c r="E13" s="12">
        <f t="shared" si="4"/>
        <v>129</v>
      </c>
      <c r="G13">
        <f t="shared" si="1"/>
        <v>39</v>
      </c>
      <c r="H13" s="19">
        <v>42226</v>
      </c>
      <c r="I13" s="7">
        <v>6</v>
      </c>
      <c r="J13" s="7">
        <v>6000</v>
      </c>
      <c r="K13" s="12">
        <f t="shared" si="5"/>
        <v>57</v>
      </c>
      <c r="N13">
        <v>56</v>
      </c>
      <c r="O13">
        <f t="shared" si="2"/>
        <v>1</v>
      </c>
      <c r="P13">
        <f t="shared" si="6"/>
        <v>7</v>
      </c>
      <c r="Q13">
        <f t="shared" si="3"/>
        <v>4</v>
      </c>
      <c r="R13">
        <f t="shared" si="7"/>
        <v>106</v>
      </c>
    </row>
    <row r="14" spans="1:18" x14ac:dyDescent="0.25">
      <c r="A14">
        <f t="shared" si="0"/>
        <v>35</v>
      </c>
      <c r="B14" s="15">
        <v>42601</v>
      </c>
      <c r="C14" s="16">
        <v>22</v>
      </c>
      <c r="D14" s="16">
        <v>37400</v>
      </c>
      <c r="E14" s="12">
        <f t="shared" si="4"/>
        <v>151</v>
      </c>
      <c r="G14">
        <f t="shared" si="1"/>
        <v>38</v>
      </c>
      <c r="H14" s="18">
        <v>42227</v>
      </c>
      <c r="I14" s="4">
        <v>22</v>
      </c>
      <c r="J14" s="4">
        <v>22000</v>
      </c>
      <c r="K14" s="12">
        <f t="shared" si="5"/>
        <v>79</v>
      </c>
      <c r="N14">
        <v>55</v>
      </c>
      <c r="O14" t="e">
        <f t="shared" si="2"/>
        <v>#N/A</v>
      </c>
      <c r="P14">
        <f t="shared" si="6"/>
        <v>7</v>
      </c>
      <c r="Q14" t="e">
        <f t="shared" si="3"/>
        <v>#N/A</v>
      </c>
      <c r="R14">
        <f t="shared" si="7"/>
        <v>106</v>
      </c>
    </row>
    <row r="15" spans="1:18" x14ac:dyDescent="0.25">
      <c r="A15">
        <f t="shared" si="0"/>
        <v>34</v>
      </c>
      <c r="B15" s="13">
        <v>42602</v>
      </c>
      <c r="C15" s="14">
        <v>16</v>
      </c>
      <c r="D15" s="14">
        <v>27200</v>
      </c>
      <c r="E15" s="12">
        <f t="shared" si="4"/>
        <v>167</v>
      </c>
      <c r="G15">
        <f t="shared" si="1"/>
        <v>37</v>
      </c>
      <c r="H15" s="19">
        <v>42228</v>
      </c>
      <c r="I15" s="7">
        <v>9</v>
      </c>
      <c r="J15" s="7">
        <v>8600</v>
      </c>
      <c r="K15" s="12">
        <f t="shared" si="5"/>
        <v>88</v>
      </c>
      <c r="N15">
        <v>54</v>
      </c>
      <c r="O15" t="e">
        <f t="shared" si="2"/>
        <v>#N/A</v>
      </c>
      <c r="P15">
        <f t="shared" si="6"/>
        <v>7</v>
      </c>
      <c r="Q15" t="e">
        <f t="shared" si="3"/>
        <v>#N/A</v>
      </c>
      <c r="R15">
        <f t="shared" si="7"/>
        <v>106</v>
      </c>
    </row>
    <row r="16" spans="1:18" x14ac:dyDescent="0.25">
      <c r="A16">
        <f t="shared" si="0"/>
        <v>33</v>
      </c>
      <c r="B16" s="15">
        <v>42603</v>
      </c>
      <c r="C16" s="16">
        <v>20</v>
      </c>
      <c r="D16" s="16">
        <v>34000</v>
      </c>
      <c r="E16" s="12">
        <f t="shared" si="4"/>
        <v>187</v>
      </c>
      <c r="G16">
        <f t="shared" si="1"/>
        <v>36</v>
      </c>
      <c r="H16" s="18">
        <v>42229</v>
      </c>
      <c r="I16" s="4">
        <v>33</v>
      </c>
      <c r="J16" s="4">
        <v>33000</v>
      </c>
      <c r="K16" s="12">
        <f t="shared" si="5"/>
        <v>121</v>
      </c>
      <c r="N16">
        <v>53</v>
      </c>
      <c r="O16" t="e">
        <f t="shared" si="2"/>
        <v>#N/A</v>
      </c>
      <c r="P16">
        <f t="shared" si="6"/>
        <v>7</v>
      </c>
      <c r="Q16">
        <f t="shared" si="3"/>
        <v>2</v>
      </c>
      <c r="R16">
        <f t="shared" si="7"/>
        <v>108</v>
      </c>
    </row>
    <row r="17" spans="1:18" x14ac:dyDescent="0.25">
      <c r="A17">
        <f t="shared" si="0"/>
        <v>32</v>
      </c>
      <c r="B17" s="13">
        <v>42604</v>
      </c>
      <c r="C17" s="14">
        <v>1</v>
      </c>
      <c r="D17" s="14">
        <v>1700</v>
      </c>
      <c r="E17" s="12">
        <f t="shared" si="4"/>
        <v>188</v>
      </c>
      <c r="G17">
        <f t="shared" si="1"/>
        <v>35</v>
      </c>
      <c r="H17" s="19">
        <v>42230</v>
      </c>
      <c r="I17" s="7">
        <v>27</v>
      </c>
      <c r="J17" s="7">
        <v>27000</v>
      </c>
      <c r="K17" s="12">
        <f t="shared" si="5"/>
        <v>148</v>
      </c>
      <c r="N17">
        <v>52</v>
      </c>
      <c r="O17" t="e">
        <f t="shared" si="2"/>
        <v>#N/A</v>
      </c>
      <c r="P17">
        <f t="shared" si="6"/>
        <v>7</v>
      </c>
      <c r="Q17">
        <f t="shared" si="3"/>
        <v>4</v>
      </c>
      <c r="R17">
        <f t="shared" si="7"/>
        <v>112</v>
      </c>
    </row>
    <row r="18" spans="1:18" x14ac:dyDescent="0.25">
      <c r="A18">
        <f t="shared" si="0"/>
        <v>31</v>
      </c>
      <c r="B18" s="15">
        <v>42605</v>
      </c>
      <c r="C18" s="16">
        <v>7</v>
      </c>
      <c r="D18" s="16">
        <v>13400</v>
      </c>
      <c r="E18" s="12">
        <f t="shared" si="4"/>
        <v>195</v>
      </c>
      <c r="G18">
        <f t="shared" si="1"/>
        <v>34</v>
      </c>
      <c r="H18" s="18">
        <v>42231</v>
      </c>
      <c r="I18" s="4">
        <v>50</v>
      </c>
      <c r="J18" s="4">
        <v>50000</v>
      </c>
      <c r="K18" s="12">
        <f t="shared" si="5"/>
        <v>198</v>
      </c>
      <c r="N18">
        <v>51</v>
      </c>
      <c r="O18">
        <f t="shared" si="2"/>
        <v>2</v>
      </c>
      <c r="P18">
        <f t="shared" si="6"/>
        <v>9</v>
      </c>
      <c r="Q18">
        <f t="shared" si="3"/>
        <v>5</v>
      </c>
      <c r="R18">
        <f t="shared" si="7"/>
        <v>117</v>
      </c>
    </row>
    <row r="19" spans="1:18" x14ac:dyDescent="0.25">
      <c r="A19">
        <f t="shared" si="0"/>
        <v>30</v>
      </c>
      <c r="B19" s="13">
        <v>42606</v>
      </c>
      <c r="C19" s="14">
        <v>2</v>
      </c>
      <c r="D19" s="14">
        <v>4000</v>
      </c>
      <c r="E19" s="12">
        <f t="shared" si="4"/>
        <v>197</v>
      </c>
      <c r="G19">
        <f t="shared" si="1"/>
        <v>33</v>
      </c>
      <c r="H19" s="19">
        <v>42232</v>
      </c>
      <c r="I19" s="7">
        <v>25</v>
      </c>
      <c r="J19" s="7">
        <v>25000</v>
      </c>
      <c r="K19" s="12">
        <f t="shared" si="5"/>
        <v>223</v>
      </c>
      <c r="N19">
        <v>50</v>
      </c>
      <c r="O19" t="e">
        <f t="shared" si="2"/>
        <v>#N/A</v>
      </c>
      <c r="P19">
        <f t="shared" si="6"/>
        <v>9</v>
      </c>
      <c r="Q19" t="e">
        <f t="shared" si="3"/>
        <v>#N/A</v>
      </c>
      <c r="R19">
        <f t="shared" si="7"/>
        <v>117</v>
      </c>
    </row>
    <row r="20" spans="1:18" x14ac:dyDescent="0.25">
      <c r="A20">
        <f t="shared" si="0"/>
        <v>29</v>
      </c>
      <c r="B20" s="15">
        <v>42607</v>
      </c>
      <c r="C20" s="16">
        <v>5</v>
      </c>
      <c r="D20" s="16">
        <v>10000</v>
      </c>
      <c r="E20" s="12">
        <f t="shared" si="4"/>
        <v>202</v>
      </c>
      <c r="G20">
        <f t="shared" si="1"/>
        <v>32</v>
      </c>
      <c r="H20" s="18">
        <v>42233</v>
      </c>
      <c r="I20" s="4">
        <v>15</v>
      </c>
      <c r="J20" s="4">
        <v>15900</v>
      </c>
      <c r="K20" s="12">
        <f t="shared" si="5"/>
        <v>238</v>
      </c>
      <c r="N20">
        <v>49</v>
      </c>
      <c r="O20">
        <f t="shared" si="2"/>
        <v>1</v>
      </c>
      <c r="P20">
        <f t="shared" si="6"/>
        <v>10</v>
      </c>
      <c r="Q20" t="e">
        <f t="shared" si="3"/>
        <v>#N/A</v>
      </c>
      <c r="R20">
        <f t="shared" si="7"/>
        <v>117</v>
      </c>
    </row>
    <row r="21" spans="1:18" x14ac:dyDescent="0.25">
      <c r="A21">
        <f t="shared" si="0"/>
        <v>28</v>
      </c>
      <c r="B21" s="13">
        <v>42608</v>
      </c>
      <c r="C21" s="14">
        <v>4</v>
      </c>
      <c r="D21" s="14">
        <v>7400</v>
      </c>
      <c r="E21" s="12">
        <f t="shared" si="4"/>
        <v>206</v>
      </c>
      <c r="G21">
        <f t="shared" si="1"/>
        <v>31</v>
      </c>
      <c r="H21" s="19">
        <v>42234</v>
      </c>
      <c r="I21" s="7">
        <v>5</v>
      </c>
      <c r="J21" s="7">
        <v>5500</v>
      </c>
      <c r="K21" s="12">
        <f t="shared" si="5"/>
        <v>243</v>
      </c>
      <c r="N21">
        <v>48</v>
      </c>
      <c r="O21">
        <f t="shared" si="2"/>
        <v>1</v>
      </c>
      <c r="P21">
        <f t="shared" si="6"/>
        <v>11</v>
      </c>
      <c r="Q21" t="e">
        <f t="shared" si="3"/>
        <v>#N/A</v>
      </c>
      <c r="R21">
        <f t="shared" si="7"/>
        <v>117</v>
      </c>
    </row>
    <row r="22" spans="1:18" x14ac:dyDescent="0.25">
      <c r="A22">
        <f t="shared" si="0"/>
        <v>27</v>
      </c>
      <c r="B22" s="15">
        <v>42609</v>
      </c>
      <c r="C22" s="16">
        <v>1</v>
      </c>
      <c r="D22" s="16">
        <v>2000</v>
      </c>
      <c r="E22" s="12">
        <f t="shared" si="4"/>
        <v>207</v>
      </c>
      <c r="G22">
        <f t="shared" si="1"/>
        <v>30</v>
      </c>
      <c r="H22" s="18">
        <v>42235</v>
      </c>
      <c r="I22" s="4">
        <v>6</v>
      </c>
      <c r="J22" s="4">
        <v>8000</v>
      </c>
      <c r="K22" s="12">
        <f t="shared" si="5"/>
        <v>249</v>
      </c>
      <c r="N22">
        <v>47</v>
      </c>
      <c r="O22">
        <f t="shared" si="2"/>
        <v>2</v>
      </c>
      <c r="P22">
        <f t="shared" si="6"/>
        <v>13</v>
      </c>
      <c r="Q22">
        <f t="shared" si="3"/>
        <v>2</v>
      </c>
      <c r="R22">
        <f t="shared" si="7"/>
        <v>119</v>
      </c>
    </row>
    <row r="23" spans="1:18" x14ac:dyDescent="0.25">
      <c r="A23">
        <f t="shared" si="0"/>
        <v>25</v>
      </c>
      <c r="B23" s="13">
        <v>42611</v>
      </c>
      <c r="C23" s="14">
        <v>1</v>
      </c>
      <c r="D23" s="14">
        <v>2000</v>
      </c>
      <c r="E23" s="12">
        <f t="shared" si="4"/>
        <v>208</v>
      </c>
      <c r="G23">
        <f t="shared" si="1"/>
        <v>29</v>
      </c>
      <c r="H23" s="19">
        <v>42236</v>
      </c>
      <c r="I23" s="7">
        <v>4</v>
      </c>
      <c r="J23" s="7">
        <v>5000</v>
      </c>
      <c r="K23" s="12">
        <f t="shared" si="5"/>
        <v>253</v>
      </c>
      <c r="N23">
        <v>46</v>
      </c>
      <c r="O23" t="e">
        <f t="shared" si="2"/>
        <v>#N/A</v>
      </c>
      <c r="P23">
        <f t="shared" si="6"/>
        <v>13</v>
      </c>
      <c r="Q23" t="e">
        <f t="shared" si="3"/>
        <v>#N/A</v>
      </c>
      <c r="R23">
        <f t="shared" si="7"/>
        <v>119</v>
      </c>
    </row>
    <row r="24" spans="1:18" x14ac:dyDescent="0.25">
      <c r="A24">
        <f t="shared" si="0"/>
        <v>23</v>
      </c>
      <c r="B24" s="15">
        <v>42613</v>
      </c>
      <c r="C24" s="16">
        <v>2</v>
      </c>
      <c r="D24" s="16">
        <v>4000</v>
      </c>
      <c r="E24" s="12">
        <f t="shared" si="4"/>
        <v>210</v>
      </c>
      <c r="G24">
        <f t="shared" si="1"/>
        <v>28</v>
      </c>
      <c r="H24" s="18">
        <v>42237</v>
      </c>
      <c r="I24" s="4">
        <v>2</v>
      </c>
      <c r="J24" s="4">
        <v>3000</v>
      </c>
      <c r="K24" s="12">
        <f t="shared" si="5"/>
        <v>255</v>
      </c>
      <c r="N24">
        <v>45</v>
      </c>
      <c r="O24">
        <f t="shared" si="2"/>
        <v>9</v>
      </c>
      <c r="P24">
        <f t="shared" si="6"/>
        <v>22</v>
      </c>
      <c r="Q24" t="e">
        <f t="shared" si="3"/>
        <v>#N/A</v>
      </c>
      <c r="R24">
        <f t="shared" si="7"/>
        <v>119</v>
      </c>
    </row>
    <row r="25" spans="1:18" x14ac:dyDescent="0.25">
      <c r="A25">
        <f t="shared" si="0"/>
        <v>21</v>
      </c>
      <c r="B25" s="13">
        <v>42615</v>
      </c>
      <c r="C25" s="14">
        <v>1</v>
      </c>
      <c r="D25" s="14">
        <v>2000</v>
      </c>
      <c r="E25" s="12">
        <f t="shared" si="4"/>
        <v>211</v>
      </c>
      <c r="G25">
        <f t="shared" si="1"/>
        <v>25</v>
      </c>
      <c r="H25" s="19">
        <v>42240</v>
      </c>
      <c r="I25" s="7">
        <v>1</v>
      </c>
      <c r="J25" s="7">
        <v>1000</v>
      </c>
      <c r="K25" s="12">
        <f t="shared" si="5"/>
        <v>256</v>
      </c>
      <c r="N25">
        <v>44</v>
      </c>
      <c r="O25">
        <f t="shared" si="2"/>
        <v>10</v>
      </c>
      <c r="P25">
        <f t="shared" si="6"/>
        <v>32</v>
      </c>
      <c r="Q25" t="e">
        <f t="shared" si="3"/>
        <v>#N/A</v>
      </c>
      <c r="R25">
        <f t="shared" si="7"/>
        <v>119</v>
      </c>
    </row>
    <row r="26" spans="1:18" x14ac:dyDescent="0.25">
      <c r="A26">
        <f t="shared" si="0"/>
        <v>20</v>
      </c>
      <c r="B26" s="13">
        <v>42616</v>
      </c>
      <c r="C26" s="14">
        <v>4</v>
      </c>
      <c r="D26" s="14">
        <v>8000</v>
      </c>
      <c r="E26" s="12">
        <f t="shared" si="4"/>
        <v>215</v>
      </c>
      <c r="G26">
        <f t="shared" si="1"/>
        <v>24</v>
      </c>
      <c r="H26" s="18">
        <v>42241</v>
      </c>
      <c r="I26" s="4">
        <v>3</v>
      </c>
      <c r="J26" s="4">
        <v>4500</v>
      </c>
      <c r="K26" s="12">
        <f t="shared" si="5"/>
        <v>259</v>
      </c>
      <c r="N26">
        <v>43</v>
      </c>
      <c r="O26">
        <f t="shared" si="2"/>
        <v>10</v>
      </c>
      <c r="P26">
        <f t="shared" si="6"/>
        <v>42</v>
      </c>
      <c r="Q26" t="e">
        <f t="shared" si="3"/>
        <v>#N/A</v>
      </c>
      <c r="R26">
        <f t="shared" si="7"/>
        <v>119</v>
      </c>
    </row>
    <row r="27" spans="1:18" x14ac:dyDescent="0.25">
      <c r="A27">
        <f t="shared" si="0"/>
        <v>19</v>
      </c>
      <c r="B27" s="15">
        <v>42617</v>
      </c>
      <c r="C27" s="16">
        <v>1</v>
      </c>
      <c r="D27" s="16">
        <v>1500</v>
      </c>
      <c r="E27" s="12">
        <f t="shared" si="4"/>
        <v>216</v>
      </c>
      <c r="G27">
        <f t="shared" si="1"/>
        <v>23</v>
      </c>
      <c r="H27" s="20">
        <v>42242</v>
      </c>
      <c r="I27" s="21">
        <v>2</v>
      </c>
      <c r="J27" s="21">
        <v>3000</v>
      </c>
      <c r="K27" s="12">
        <f t="shared" si="5"/>
        <v>261</v>
      </c>
      <c r="N27">
        <v>42</v>
      </c>
      <c r="O27">
        <f t="shared" si="2"/>
        <v>9</v>
      </c>
      <c r="P27">
        <f t="shared" si="6"/>
        <v>51</v>
      </c>
      <c r="Q27" t="e">
        <f t="shared" si="3"/>
        <v>#N/A</v>
      </c>
      <c r="R27">
        <f t="shared" si="7"/>
        <v>119</v>
      </c>
    </row>
    <row r="28" spans="1:18" x14ac:dyDescent="0.25">
      <c r="A28">
        <f t="shared" si="0"/>
        <v>18</v>
      </c>
      <c r="B28" s="13">
        <v>42618</v>
      </c>
      <c r="C28" s="14">
        <v>11</v>
      </c>
      <c r="D28" s="14">
        <v>20200</v>
      </c>
      <c r="E28" s="12">
        <f t="shared" si="4"/>
        <v>227</v>
      </c>
      <c r="G28">
        <f t="shared" si="1"/>
        <v>20</v>
      </c>
      <c r="H28" s="15">
        <v>42245</v>
      </c>
      <c r="I28" s="16">
        <v>1</v>
      </c>
      <c r="J28" s="16">
        <v>1000</v>
      </c>
      <c r="K28" s="12">
        <f t="shared" si="5"/>
        <v>262</v>
      </c>
      <c r="N28">
        <v>41</v>
      </c>
      <c r="O28" t="e">
        <f t="shared" si="2"/>
        <v>#N/A</v>
      </c>
      <c r="P28">
        <f t="shared" si="6"/>
        <v>51</v>
      </c>
      <c r="Q28" t="e">
        <f t="shared" si="3"/>
        <v>#N/A</v>
      </c>
      <c r="R28">
        <f t="shared" si="7"/>
        <v>119</v>
      </c>
    </row>
    <row r="29" spans="1:18" x14ac:dyDescent="0.25">
      <c r="A29">
        <f t="shared" si="0"/>
        <v>17</v>
      </c>
      <c r="B29" s="15">
        <v>42619</v>
      </c>
      <c r="C29" s="16">
        <v>11</v>
      </c>
      <c r="D29" s="16">
        <v>21200</v>
      </c>
      <c r="E29" s="12">
        <f t="shared" si="4"/>
        <v>238</v>
      </c>
      <c r="G29">
        <f t="shared" si="1"/>
        <v>16</v>
      </c>
      <c r="H29" s="13">
        <v>42249</v>
      </c>
      <c r="I29" s="14">
        <v>4</v>
      </c>
      <c r="J29" s="14">
        <v>6000</v>
      </c>
      <c r="K29" s="12">
        <f t="shared" si="5"/>
        <v>266</v>
      </c>
      <c r="N29">
        <v>40</v>
      </c>
      <c r="O29" t="e">
        <f t="shared" si="2"/>
        <v>#N/A</v>
      </c>
      <c r="P29">
        <f t="shared" si="6"/>
        <v>51</v>
      </c>
      <c r="Q29" t="e">
        <f t="shared" si="3"/>
        <v>#N/A</v>
      </c>
      <c r="R29">
        <f t="shared" si="7"/>
        <v>119</v>
      </c>
    </row>
    <row r="30" spans="1:18" x14ac:dyDescent="0.25">
      <c r="A30">
        <f t="shared" si="0"/>
        <v>16</v>
      </c>
      <c r="B30" s="13">
        <v>42620</v>
      </c>
      <c r="C30" s="14">
        <v>8</v>
      </c>
      <c r="D30" s="14">
        <v>16000</v>
      </c>
      <c r="E30" s="12">
        <f t="shared" si="4"/>
        <v>246</v>
      </c>
      <c r="G30">
        <f t="shared" si="1"/>
        <v>14</v>
      </c>
      <c r="H30" s="15">
        <v>42251</v>
      </c>
      <c r="I30" s="16">
        <v>2</v>
      </c>
      <c r="J30" s="16">
        <v>2500</v>
      </c>
      <c r="K30" s="12">
        <f t="shared" si="5"/>
        <v>268</v>
      </c>
      <c r="N30">
        <v>39</v>
      </c>
      <c r="O30">
        <f t="shared" si="2"/>
        <v>6</v>
      </c>
      <c r="P30">
        <f t="shared" si="6"/>
        <v>57</v>
      </c>
      <c r="Q30">
        <f t="shared" si="3"/>
        <v>1</v>
      </c>
      <c r="R30">
        <f t="shared" si="7"/>
        <v>120</v>
      </c>
    </row>
    <row r="31" spans="1:18" x14ac:dyDescent="0.25">
      <c r="A31">
        <f t="shared" si="0"/>
        <v>15</v>
      </c>
      <c r="B31" s="15">
        <v>42621</v>
      </c>
      <c r="C31" s="16">
        <v>4</v>
      </c>
      <c r="D31" s="16">
        <v>7400</v>
      </c>
      <c r="E31" s="12">
        <f t="shared" si="4"/>
        <v>250</v>
      </c>
      <c r="G31">
        <f t="shared" si="1"/>
        <v>13</v>
      </c>
      <c r="H31" s="13">
        <v>42252</v>
      </c>
      <c r="I31" s="14">
        <v>1</v>
      </c>
      <c r="J31" s="14">
        <v>1500</v>
      </c>
      <c r="K31" s="12">
        <f t="shared" si="5"/>
        <v>269</v>
      </c>
      <c r="N31">
        <v>38</v>
      </c>
      <c r="O31">
        <f t="shared" si="2"/>
        <v>22</v>
      </c>
      <c r="P31">
        <f t="shared" si="6"/>
        <v>79</v>
      </c>
      <c r="Q31" t="e">
        <f t="shared" si="3"/>
        <v>#N/A</v>
      </c>
      <c r="R31">
        <f t="shared" si="7"/>
        <v>120</v>
      </c>
    </row>
    <row r="32" spans="1:18" x14ac:dyDescent="0.25">
      <c r="A32">
        <f t="shared" si="0"/>
        <v>14</v>
      </c>
      <c r="B32" s="13">
        <v>42622</v>
      </c>
      <c r="C32" s="14">
        <v>3</v>
      </c>
      <c r="D32" s="14">
        <v>6000</v>
      </c>
      <c r="E32" s="12">
        <f t="shared" si="4"/>
        <v>253</v>
      </c>
      <c r="G32">
        <f t="shared" si="1"/>
        <v>11</v>
      </c>
      <c r="H32" s="15">
        <v>42254</v>
      </c>
      <c r="I32" s="16">
        <v>2</v>
      </c>
      <c r="J32" s="16">
        <v>3000</v>
      </c>
      <c r="K32" s="12">
        <f t="shared" si="5"/>
        <v>271</v>
      </c>
      <c r="N32">
        <v>37</v>
      </c>
      <c r="O32">
        <f t="shared" si="2"/>
        <v>9</v>
      </c>
      <c r="P32">
        <f t="shared" si="6"/>
        <v>88</v>
      </c>
      <c r="Q32" t="e">
        <f t="shared" si="3"/>
        <v>#N/A</v>
      </c>
      <c r="R32">
        <f t="shared" si="7"/>
        <v>120</v>
      </c>
    </row>
    <row r="33" spans="2:18" x14ac:dyDescent="0.25">
      <c r="G33">
        <f t="shared" si="1"/>
        <v>10</v>
      </c>
      <c r="H33" s="13">
        <v>42255</v>
      </c>
      <c r="I33" s="14">
        <v>11</v>
      </c>
      <c r="J33" s="14">
        <v>15000</v>
      </c>
      <c r="K33" s="12">
        <f>I33+K32</f>
        <v>282</v>
      </c>
      <c r="N33">
        <v>36</v>
      </c>
      <c r="O33">
        <f t="shared" si="2"/>
        <v>33</v>
      </c>
      <c r="P33">
        <f t="shared" si="6"/>
        <v>121</v>
      </c>
      <c r="Q33">
        <f t="shared" si="3"/>
        <v>9</v>
      </c>
      <c r="R33">
        <f t="shared" si="7"/>
        <v>129</v>
      </c>
    </row>
    <row r="34" spans="2:18" x14ac:dyDescent="0.25">
      <c r="G34">
        <f t="shared" si="1"/>
        <v>9</v>
      </c>
      <c r="H34" s="15">
        <v>42256</v>
      </c>
      <c r="I34" s="16">
        <v>5</v>
      </c>
      <c r="J34" s="16">
        <v>7000</v>
      </c>
      <c r="K34" s="12">
        <f t="shared" si="5"/>
        <v>287</v>
      </c>
      <c r="N34">
        <v>35</v>
      </c>
      <c r="O34">
        <f t="shared" si="2"/>
        <v>27</v>
      </c>
      <c r="P34">
        <f t="shared" si="6"/>
        <v>148</v>
      </c>
      <c r="Q34">
        <f t="shared" si="3"/>
        <v>22</v>
      </c>
      <c r="R34">
        <f t="shared" si="7"/>
        <v>151</v>
      </c>
    </row>
    <row r="35" spans="2:18" x14ac:dyDescent="0.25">
      <c r="G35">
        <f t="shared" si="1"/>
        <v>8</v>
      </c>
      <c r="H35" s="13">
        <v>42257</v>
      </c>
      <c r="I35" s="14">
        <v>7</v>
      </c>
      <c r="J35" s="14">
        <v>10500</v>
      </c>
      <c r="K35" s="12">
        <f t="shared" si="5"/>
        <v>294</v>
      </c>
      <c r="N35">
        <v>34</v>
      </c>
      <c r="O35">
        <f t="shared" ref="O35:O66" si="8">VLOOKUP(N35,G:K,3,0)</f>
        <v>50</v>
      </c>
      <c r="P35">
        <f t="shared" si="6"/>
        <v>198</v>
      </c>
      <c r="Q35">
        <f t="shared" ref="Q35:Q69" si="9">VLOOKUP(N35,A:E,3,0)</f>
        <v>16</v>
      </c>
      <c r="R35">
        <f t="shared" si="7"/>
        <v>167</v>
      </c>
    </row>
    <row r="36" spans="2:18" x14ac:dyDescent="0.25">
      <c r="G36">
        <f t="shared" si="1"/>
        <v>7</v>
      </c>
      <c r="H36" s="15">
        <v>42258</v>
      </c>
      <c r="I36" s="16">
        <v>4</v>
      </c>
      <c r="J36" s="16">
        <v>5000</v>
      </c>
      <c r="K36" s="12">
        <f t="shared" si="5"/>
        <v>298</v>
      </c>
      <c r="N36">
        <v>33</v>
      </c>
      <c r="O36">
        <f t="shared" si="8"/>
        <v>25</v>
      </c>
      <c r="P36">
        <f t="shared" si="6"/>
        <v>223</v>
      </c>
      <c r="Q36">
        <f t="shared" si="9"/>
        <v>20</v>
      </c>
      <c r="R36">
        <f t="shared" si="7"/>
        <v>187</v>
      </c>
    </row>
    <row r="37" spans="2:18" x14ac:dyDescent="0.25">
      <c r="G37">
        <f t="shared" si="1"/>
        <v>4</v>
      </c>
      <c r="H37" s="13">
        <v>42261</v>
      </c>
      <c r="I37" s="14">
        <v>29</v>
      </c>
      <c r="J37" s="14">
        <v>42700</v>
      </c>
      <c r="K37" s="12">
        <f t="shared" si="5"/>
        <v>327</v>
      </c>
      <c r="N37">
        <v>32</v>
      </c>
      <c r="O37">
        <f t="shared" si="8"/>
        <v>15</v>
      </c>
      <c r="P37">
        <f t="shared" si="6"/>
        <v>238</v>
      </c>
      <c r="Q37">
        <f t="shared" si="9"/>
        <v>1</v>
      </c>
      <c r="R37">
        <f t="shared" si="7"/>
        <v>188</v>
      </c>
    </row>
    <row r="38" spans="2:18" x14ac:dyDescent="0.25">
      <c r="G38">
        <f t="shared" si="1"/>
        <v>3</v>
      </c>
      <c r="H38" s="15">
        <v>42262</v>
      </c>
      <c r="I38" s="16">
        <v>34</v>
      </c>
      <c r="J38" s="16">
        <v>50500</v>
      </c>
      <c r="K38" s="12">
        <f t="shared" si="5"/>
        <v>361</v>
      </c>
      <c r="N38">
        <v>31</v>
      </c>
      <c r="O38">
        <f t="shared" si="8"/>
        <v>5</v>
      </c>
      <c r="P38">
        <f t="shared" si="6"/>
        <v>243</v>
      </c>
      <c r="Q38">
        <f t="shared" si="9"/>
        <v>7</v>
      </c>
      <c r="R38">
        <f t="shared" si="7"/>
        <v>195</v>
      </c>
    </row>
    <row r="39" spans="2:18" x14ac:dyDescent="0.25">
      <c r="G39">
        <f t="shared" si="1"/>
        <v>2</v>
      </c>
      <c r="H39" s="13">
        <v>42263</v>
      </c>
      <c r="I39" s="14">
        <v>63</v>
      </c>
      <c r="J39" s="14">
        <v>94000</v>
      </c>
      <c r="K39" s="12">
        <f t="shared" si="5"/>
        <v>424</v>
      </c>
      <c r="N39">
        <v>30</v>
      </c>
      <c r="O39">
        <f t="shared" si="8"/>
        <v>6</v>
      </c>
      <c r="P39">
        <f t="shared" si="6"/>
        <v>249</v>
      </c>
      <c r="Q39">
        <f t="shared" si="9"/>
        <v>2</v>
      </c>
      <c r="R39">
        <f t="shared" si="7"/>
        <v>197</v>
      </c>
    </row>
    <row r="40" spans="2:18" x14ac:dyDescent="0.25">
      <c r="G40">
        <f t="shared" si="1"/>
        <v>1</v>
      </c>
      <c r="H40" s="15">
        <v>42264</v>
      </c>
      <c r="I40" s="16">
        <v>87</v>
      </c>
      <c r="J40" s="16">
        <v>128700</v>
      </c>
      <c r="K40" s="12">
        <f t="shared" si="5"/>
        <v>511</v>
      </c>
      <c r="N40">
        <v>29</v>
      </c>
      <c r="O40">
        <f t="shared" si="8"/>
        <v>4</v>
      </c>
      <c r="P40">
        <f t="shared" si="6"/>
        <v>253</v>
      </c>
      <c r="Q40">
        <f t="shared" si="9"/>
        <v>5</v>
      </c>
      <c r="R40">
        <f t="shared" si="7"/>
        <v>202</v>
      </c>
    </row>
    <row r="41" spans="2:18" x14ac:dyDescent="0.25">
      <c r="B41" s="17">
        <v>42636</v>
      </c>
      <c r="G41">
        <f t="shared" si="1"/>
        <v>0</v>
      </c>
      <c r="H41" s="13">
        <v>42265</v>
      </c>
      <c r="I41" s="14">
        <v>6</v>
      </c>
      <c r="J41" s="14">
        <v>7000</v>
      </c>
      <c r="K41" s="12">
        <f t="shared" si="5"/>
        <v>517</v>
      </c>
      <c r="N41">
        <v>28</v>
      </c>
      <c r="O41">
        <f t="shared" si="8"/>
        <v>2</v>
      </c>
      <c r="P41">
        <f t="shared" si="6"/>
        <v>255</v>
      </c>
      <c r="Q41">
        <f t="shared" si="9"/>
        <v>4</v>
      </c>
      <c r="R41">
        <f t="shared" si="7"/>
        <v>206</v>
      </c>
    </row>
    <row r="42" spans="2:18" x14ac:dyDescent="0.25">
      <c r="N42">
        <v>27</v>
      </c>
      <c r="O42" t="e">
        <f t="shared" si="8"/>
        <v>#N/A</v>
      </c>
      <c r="P42">
        <f t="shared" si="6"/>
        <v>255</v>
      </c>
      <c r="Q42">
        <f t="shared" si="9"/>
        <v>1</v>
      </c>
      <c r="R42">
        <f t="shared" si="7"/>
        <v>207</v>
      </c>
    </row>
    <row r="43" spans="2:18" x14ac:dyDescent="0.25">
      <c r="N43">
        <v>26</v>
      </c>
      <c r="O43" t="e">
        <f t="shared" si="8"/>
        <v>#N/A</v>
      </c>
      <c r="P43">
        <f t="shared" si="6"/>
        <v>255</v>
      </c>
      <c r="Q43" t="e">
        <f t="shared" si="9"/>
        <v>#N/A</v>
      </c>
      <c r="R43">
        <f t="shared" si="7"/>
        <v>207</v>
      </c>
    </row>
    <row r="44" spans="2:18" x14ac:dyDescent="0.25">
      <c r="N44">
        <v>25</v>
      </c>
      <c r="O44">
        <f t="shared" si="8"/>
        <v>1</v>
      </c>
      <c r="P44">
        <f t="shared" si="6"/>
        <v>256</v>
      </c>
      <c r="Q44">
        <f t="shared" si="9"/>
        <v>1</v>
      </c>
      <c r="R44">
        <f t="shared" si="7"/>
        <v>208</v>
      </c>
    </row>
    <row r="45" spans="2:18" x14ac:dyDescent="0.25">
      <c r="N45">
        <v>24</v>
      </c>
      <c r="O45">
        <f t="shared" si="8"/>
        <v>3</v>
      </c>
      <c r="P45">
        <f t="shared" si="6"/>
        <v>259</v>
      </c>
      <c r="Q45" t="e">
        <f t="shared" si="9"/>
        <v>#N/A</v>
      </c>
      <c r="R45">
        <f t="shared" si="7"/>
        <v>208</v>
      </c>
    </row>
    <row r="46" spans="2:18" x14ac:dyDescent="0.25">
      <c r="N46">
        <v>23</v>
      </c>
      <c r="O46">
        <f t="shared" si="8"/>
        <v>2</v>
      </c>
      <c r="P46">
        <f t="shared" si="6"/>
        <v>261</v>
      </c>
      <c r="Q46">
        <f t="shared" si="9"/>
        <v>2</v>
      </c>
      <c r="R46">
        <f t="shared" si="7"/>
        <v>210</v>
      </c>
    </row>
    <row r="47" spans="2:18" x14ac:dyDescent="0.25">
      <c r="N47">
        <v>22</v>
      </c>
      <c r="O47" t="e">
        <f t="shared" si="8"/>
        <v>#N/A</v>
      </c>
      <c r="P47">
        <f t="shared" si="6"/>
        <v>261</v>
      </c>
      <c r="Q47" t="e">
        <f t="shared" si="9"/>
        <v>#N/A</v>
      </c>
      <c r="R47">
        <f t="shared" si="7"/>
        <v>210</v>
      </c>
    </row>
    <row r="48" spans="2:18" x14ac:dyDescent="0.25">
      <c r="N48">
        <v>21</v>
      </c>
      <c r="O48" t="e">
        <f t="shared" si="8"/>
        <v>#N/A</v>
      </c>
      <c r="P48">
        <f t="shared" si="6"/>
        <v>261</v>
      </c>
      <c r="Q48">
        <f t="shared" si="9"/>
        <v>1</v>
      </c>
      <c r="R48">
        <f t="shared" si="7"/>
        <v>211</v>
      </c>
    </row>
    <row r="49" spans="14:18" x14ac:dyDescent="0.25">
      <c r="N49">
        <v>20</v>
      </c>
      <c r="O49">
        <f t="shared" si="8"/>
        <v>1</v>
      </c>
      <c r="P49">
        <f t="shared" si="6"/>
        <v>262</v>
      </c>
      <c r="Q49">
        <f t="shared" si="9"/>
        <v>4</v>
      </c>
      <c r="R49">
        <f t="shared" si="7"/>
        <v>215</v>
      </c>
    </row>
    <row r="50" spans="14:18" x14ac:dyDescent="0.25">
      <c r="N50">
        <v>19</v>
      </c>
      <c r="O50" t="e">
        <f t="shared" si="8"/>
        <v>#N/A</v>
      </c>
      <c r="P50">
        <f t="shared" si="6"/>
        <v>262</v>
      </c>
      <c r="Q50">
        <f t="shared" si="9"/>
        <v>1</v>
      </c>
      <c r="R50">
        <f t="shared" si="7"/>
        <v>216</v>
      </c>
    </row>
    <row r="51" spans="14:18" x14ac:dyDescent="0.25">
      <c r="N51">
        <v>18</v>
      </c>
      <c r="O51" t="e">
        <f t="shared" si="8"/>
        <v>#N/A</v>
      </c>
      <c r="P51">
        <f t="shared" si="6"/>
        <v>262</v>
      </c>
      <c r="Q51">
        <f t="shared" si="9"/>
        <v>11</v>
      </c>
      <c r="R51">
        <f t="shared" si="7"/>
        <v>227</v>
      </c>
    </row>
    <row r="52" spans="14:18" x14ac:dyDescent="0.25">
      <c r="N52">
        <v>17</v>
      </c>
      <c r="O52" t="e">
        <f t="shared" si="8"/>
        <v>#N/A</v>
      </c>
      <c r="P52">
        <f t="shared" si="6"/>
        <v>262</v>
      </c>
      <c r="Q52">
        <f t="shared" si="9"/>
        <v>11</v>
      </c>
      <c r="R52">
        <f t="shared" si="7"/>
        <v>238</v>
      </c>
    </row>
    <row r="53" spans="14:18" x14ac:dyDescent="0.25">
      <c r="N53">
        <v>16</v>
      </c>
      <c r="O53">
        <f t="shared" si="8"/>
        <v>4</v>
      </c>
      <c r="P53">
        <f t="shared" si="6"/>
        <v>266</v>
      </c>
      <c r="Q53">
        <f t="shared" si="9"/>
        <v>8</v>
      </c>
      <c r="R53">
        <f t="shared" si="7"/>
        <v>246</v>
      </c>
    </row>
    <row r="54" spans="14:18" x14ac:dyDescent="0.25">
      <c r="N54">
        <v>15</v>
      </c>
      <c r="O54" t="e">
        <f t="shared" si="8"/>
        <v>#N/A</v>
      </c>
      <c r="P54">
        <f t="shared" si="6"/>
        <v>266</v>
      </c>
      <c r="Q54">
        <f t="shared" si="9"/>
        <v>4</v>
      </c>
      <c r="R54">
        <f t="shared" si="7"/>
        <v>250</v>
      </c>
    </row>
    <row r="55" spans="14:18" x14ac:dyDescent="0.25">
      <c r="N55">
        <v>14</v>
      </c>
      <c r="O55">
        <f t="shared" si="8"/>
        <v>2</v>
      </c>
      <c r="P55">
        <f t="shared" si="6"/>
        <v>268</v>
      </c>
      <c r="Q55">
        <f t="shared" si="9"/>
        <v>3</v>
      </c>
      <c r="R55">
        <f t="shared" si="7"/>
        <v>253</v>
      </c>
    </row>
    <row r="56" spans="14:18" x14ac:dyDescent="0.25">
      <c r="N56">
        <v>13</v>
      </c>
      <c r="O56">
        <f t="shared" si="8"/>
        <v>1</v>
      </c>
      <c r="P56">
        <f t="shared" si="6"/>
        <v>269</v>
      </c>
      <c r="Q56" t="e">
        <f t="shared" si="9"/>
        <v>#N/A</v>
      </c>
      <c r="R56">
        <f t="shared" si="7"/>
        <v>253</v>
      </c>
    </row>
    <row r="57" spans="14:18" x14ac:dyDescent="0.25">
      <c r="N57">
        <v>12</v>
      </c>
      <c r="O57" t="e">
        <f t="shared" si="8"/>
        <v>#N/A</v>
      </c>
      <c r="P57">
        <f t="shared" si="6"/>
        <v>269</v>
      </c>
      <c r="Q57" t="e">
        <f t="shared" si="9"/>
        <v>#N/A</v>
      </c>
      <c r="R57">
        <f t="shared" si="7"/>
        <v>253</v>
      </c>
    </row>
    <row r="58" spans="14:18" x14ac:dyDescent="0.25">
      <c r="N58">
        <v>11</v>
      </c>
      <c r="O58">
        <f t="shared" si="8"/>
        <v>2</v>
      </c>
      <c r="P58">
        <f t="shared" si="6"/>
        <v>271</v>
      </c>
      <c r="Q58" t="e">
        <f t="shared" si="9"/>
        <v>#N/A</v>
      </c>
      <c r="R58">
        <f t="shared" si="7"/>
        <v>253</v>
      </c>
    </row>
    <row r="59" spans="14:18" x14ac:dyDescent="0.25">
      <c r="N59">
        <v>10</v>
      </c>
      <c r="O59">
        <f t="shared" si="8"/>
        <v>11</v>
      </c>
      <c r="P59">
        <f t="shared" si="6"/>
        <v>282</v>
      </c>
      <c r="Q59" t="e">
        <f t="shared" si="9"/>
        <v>#N/A</v>
      </c>
      <c r="R59">
        <f t="shared" si="7"/>
        <v>253</v>
      </c>
    </row>
    <row r="60" spans="14:18" x14ac:dyDescent="0.25">
      <c r="N60">
        <v>9</v>
      </c>
      <c r="O60">
        <f t="shared" si="8"/>
        <v>5</v>
      </c>
      <c r="P60">
        <f t="shared" si="6"/>
        <v>287</v>
      </c>
      <c r="Q60" t="e">
        <f t="shared" si="9"/>
        <v>#N/A</v>
      </c>
      <c r="R60">
        <f t="shared" si="7"/>
        <v>253</v>
      </c>
    </row>
    <row r="61" spans="14:18" x14ac:dyDescent="0.25">
      <c r="N61">
        <v>8</v>
      </c>
      <c r="O61">
        <f t="shared" si="8"/>
        <v>7</v>
      </c>
      <c r="P61">
        <f t="shared" si="6"/>
        <v>294</v>
      </c>
      <c r="Q61" t="e">
        <f t="shared" si="9"/>
        <v>#N/A</v>
      </c>
      <c r="R61">
        <f t="shared" si="7"/>
        <v>253</v>
      </c>
    </row>
    <row r="62" spans="14:18" x14ac:dyDescent="0.25">
      <c r="N62">
        <v>7</v>
      </c>
      <c r="O62">
        <f t="shared" si="8"/>
        <v>4</v>
      </c>
      <c r="P62">
        <f t="shared" si="6"/>
        <v>298</v>
      </c>
      <c r="Q62" t="e">
        <f t="shared" si="9"/>
        <v>#N/A</v>
      </c>
      <c r="R62">
        <f t="shared" si="7"/>
        <v>253</v>
      </c>
    </row>
    <row r="63" spans="14:18" x14ac:dyDescent="0.25">
      <c r="N63">
        <v>6</v>
      </c>
      <c r="O63" t="e">
        <f t="shared" si="8"/>
        <v>#N/A</v>
      </c>
      <c r="P63">
        <f t="shared" si="6"/>
        <v>298</v>
      </c>
      <c r="Q63" t="e">
        <f t="shared" si="9"/>
        <v>#N/A</v>
      </c>
      <c r="R63">
        <f t="shared" si="7"/>
        <v>253</v>
      </c>
    </row>
    <row r="64" spans="14:18" x14ac:dyDescent="0.25">
      <c r="N64">
        <v>5</v>
      </c>
      <c r="O64" t="e">
        <f t="shared" si="8"/>
        <v>#N/A</v>
      </c>
      <c r="P64">
        <f t="shared" si="6"/>
        <v>298</v>
      </c>
      <c r="Q64" t="e">
        <f t="shared" si="9"/>
        <v>#N/A</v>
      </c>
      <c r="R64">
        <f t="shared" si="7"/>
        <v>253</v>
      </c>
    </row>
    <row r="65" spans="14:18" x14ac:dyDescent="0.25">
      <c r="N65">
        <v>4</v>
      </c>
      <c r="O65">
        <f t="shared" si="8"/>
        <v>29</v>
      </c>
      <c r="P65">
        <f t="shared" si="6"/>
        <v>327</v>
      </c>
      <c r="Q65" t="e">
        <f t="shared" si="9"/>
        <v>#N/A</v>
      </c>
      <c r="R65">
        <f t="shared" si="7"/>
        <v>253</v>
      </c>
    </row>
    <row r="66" spans="14:18" x14ac:dyDescent="0.25">
      <c r="N66">
        <v>3</v>
      </c>
      <c r="O66">
        <f t="shared" si="8"/>
        <v>34</v>
      </c>
      <c r="P66">
        <f t="shared" si="6"/>
        <v>361</v>
      </c>
      <c r="Q66" t="e">
        <f t="shared" si="9"/>
        <v>#N/A</v>
      </c>
      <c r="R66">
        <f t="shared" si="7"/>
        <v>253</v>
      </c>
    </row>
    <row r="67" spans="14:18" x14ac:dyDescent="0.25">
      <c r="N67">
        <v>2</v>
      </c>
      <c r="O67">
        <f t="shared" ref="O67:O98" si="10">VLOOKUP(N67,G:K,3,0)</f>
        <v>63</v>
      </c>
      <c r="P67">
        <f t="shared" si="6"/>
        <v>424</v>
      </c>
      <c r="Q67" t="e">
        <f t="shared" si="9"/>
        <v>#N/A</v>
      </c>
      <c r="R67">
        <f t="shared" si="7"/>
        <v>253</v>
      </c>
    </row>
    <row r="68" spans="14:18" x14ac:dyDescent="0.25">
      <c r="N68">
        <v>1</v>
      </c>
      <c r="O68">
        <f t="shared" si="10"/>
        <v>87</v>
      </c>
      <c r="P68">
        <f t="shared" ref="P68:P69" si="11">P67+IFERROR(O68,0)</f>
        <v>511</v>
      </c>
      <c r="Q68" t="e">
        <f t="shared" si="9"/>
        <v>#N/A</v>
      </c>
      <c r="R68">
        <f t="shared" ref="R68:R69" si="12">R67+IFERROR(Q68,0)</f>
        <v>253</v>
      </c>
    </row>
    <row r="69" spans="14:18" x14ac:dyDescent="0.25">
      <c r="N69">
        <v>0</v>
      </c>
      <c r="O69">
        <f t="shared" si="10"/>
        <v>6</v>
      </c>
      <c r="P69">
        <f t="shared" si="11"/>
        <v>517</v>
      </c>
      <c r="Q69" t="e">
        <f t="shared" si="9"/>
        <v>#N/A</v>
      </c>
      <c r="R69">
        <f t="shared" si="12"/>
        <v>253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RazumovSa</cp:lastModifiedBy>
  <dcterms:created xsi:type="dcterms:W3CDTF">2016-09-08T17:18:17Z</dcterms:created>
  <dcterms:modified xsi:type="dcterms:W3CDTF">2016-09-09T23:05:14Z</dcterms:modified>
</cp:coreProperties>
</file>