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wuxiaohan/Downloads/"/>
    </mc:Choice>
  </mc:AlternateContent>
  <xr:revisionPtr revIDLastSave="0" documentId="13_ncr:1_{F12F3003-9788-E741-8752-C073F1FAE023}" xr6:coauthVersionLast="36" xr6:coauthVersionMax="36" xr10:uidLastSave="{00000000-0000-0000-0000-000000000000}"/>
  <bookViews>
    <workbookView xWindow="0" yWindow="460" windowWidth="33600" windowHeight="20540" xr2:uid="{00000000-000D-0000-FFFF-FFFF00000000}"/>
  </bookViews>
  <sheets>
    <sheet name="Notes" sheetId="1" r:id="rId1"/>
    <sheet name="Basic Sample" sheetId="3" r:id="rId2"/>
  </sheets>
  <definedNames>
    <definedName name="ChineseCourts_Basic_Sample" localSheetId="1">'Basic Sample'!$A$2:$J$313</definedName>
  </definedNames>
  <calcPr calcId="181029"/>
</workbook>
</file>

<file path=xl/calcChain.xml><?xml version="1.0" encoding="utf-8"?>
<calcChain xmlns="http://schemas.openxmlformats.org/spreadsheetml/2006/main">
  <c r="O272" i="3" l="1"/>
  <c r="O268" i="3"/>
  <c r="O266" i="3"/>
  <c r="O231" i="3"/>
  <c r="O229" i="3"/>
  <c r="BB228" i="3"/>
  <c r="O227" i="3"/>
  <c r="O226" i="3"/>
  <c r="O223" i="3"/>
  <c r="O215" i="3"/>
  <c r="O212" i="3"/>
  <c r="K208" i="3"/>
  <c r="O203" i="3"/>
  <c r="O202" i="3"/>
  <c r="N201" i="3"/>
  <c r="L201" i="3"/>
  <c r="O197" i="3"/>
  <c r="AX194" i="3"/>
  <c r="AR194" i="3"/>
  <c r="M194" i="3"/>
  <c r="O194" i="3" s="1"/>
  <c r="K194" i="3"/>
  <c r="O192" i="3"/>
  <c r="O188" i="3"/>
  <c r="O186" i="3"/>
  <c r="O184" i="3"/>
  <c r="O183" i="3"/>
  <c r="O178" i="3"/>
  <c r="O156" i="3"/>
  <c r="O153" i="3"/>
  <c r="O149" i="3"/>
  <c r="O142" i="3"/>
  <c r="O141" i="3"/>
  <c r="O139" i="3"/>
  <c r="K134" i="3"/>
  <c r="O131" i="3"/>
  <c r="O124" i="3"/>
  <c r="O120" i="3"/>
  <c r="O118" i="3"/>
  <c r="O77" i="3"/>
  <c r="M61" i="3"/>
  <c r="O57" i="3"/>
  <c r="O40" i="3"/>
  <c r="W36" i="3"/>
  <c r="O36" i="3"/>
  <c r="AM35" i="3"/>
  <c r="AN35" i="3" s="1"/>
  <c r="O35" i="3"/>
  <c r="O34" i="3"/>
  <c r="BB33" i="3"/>
  <c r="AI33" i="3"/>
  <c r="AC33" i="3"/>
  <c r="O33" i="3"/>
  <c r="AI32" i="3"/>
  <c r="AH31" i="3"/>
  <c r="AF31" i="3"/>
  <c r="BB30" i="3"/>
  <c r="AM30" i="3"/>
  <c r="AO30" i="3" s="1"/>
  <c r="AK30" i="3"/>
  <c r="AI30" i="3"/>
  <c r="AC30" i="3"/>
  <c r="O30" i="3"/>
  <c r="BB28" i="3"/>
  <c r="AO28" i="3"/>
  <c r="AI28" i="3"/>
  <c r="AC28" i="3"/>
  <c r="O28" i="3"/>
  <c r="BB27" i="3"/>
  <c r="AO27" i="3"/>
  <c r="AI27" i="3"/>
  <c r="BB26" i="3"/>
  <c r="AO26" i="3"/>
  <c r="AC26" i="3"/>
  <c r="W26" i="3"/>
  <c r="Y26" i="3" s="1"/>
  <c r="U26" i="3"/>
  <c r="AO25" i="3"/>
  <c r="AI25" i="3"/>
  <c r="O25" i="3"/>
  <c r="O24" i="3"/>
  <c r="BB23" i="3"/>
  <c r="AO23" i="3"/>
  <c r="AI23" i="3"/>
  <c r="BB22" i="3"/>
  <c r="AM22" i="3"/>
  <c r="AO22" i="3" s="1"/>
  <c r="AK22" i="3"/>
  <c r="AI22" i="3"/>
  <c r="AC22" i="3"/>
  <c r="O22" i="3"/>
  <c r="BB21" i="3"/>
  <c r="AI21" i="3"/>
  <c r="W21" i="3"/>
  <c r="O21" i="3"/>
  <c r="BB20" i="3"/>
  <c r="AO20" i="3"/>
  <c r="AI20" i="3"/>
  <c r="Y20" i="3"/>
  <c r="O20" i="3"/>
  <c r="AO19" i="3"/>
  <c r="O19" i="3"/>
  <c r="BB17" i="3"/>
  <c r="AO17" i="3"/>
  <c r="AI17" i="3"/>
  <c r="AC17" i="3"/>
  <c r="O17" i="3"/>
  <c r="AN15" i="3"/>
  <c r="N15" i="3"/>
  <c r="BB14" i="3"/>
  <c r="AO14" i="3"/>
  <c r="AI14" i="3"/>
  <c r="O14" i="3"/>
  <c r="BB13" i="3"/>
  <c r="AC13" i="3"/>
  <c r="AO12" i="3"/>
  <c r="AI12" i="3"/>
  <c r="AC12" i="3"/>
  <c r="AI11" i="3"/>
  <c r="AC8" i="3"/>
  <c r="BB7" i="3"/>
  <c r="AO7" i="3"/>
  <c r="AI7" i="3"/>
  <c r="O7" i="3"/>
  <c r="AX5" i="3"/>
  <c r="AK5" i="3"/>
  <c r="AE5" i="3"/>
</calcChain>
</file>

<file path=xl/sharedStrings.xml><?xml version="1.0" encoding="utf-8"?>
<sst xmlns="http://schemas.openxmlformats.org/spreadsheetml/2006/main" count="1848" uniqueCount="1165">
  <si>
    <t>ID</t>
  </si>
  <si>
    <t>法院名称</t>
  </si>
  <si>
    <t>法院..代字</t>
  </si>
  <si>
    <t>区划..代码</t>
  </si>
  <si>
    <t>对应行政区划</t>
  </si>
  <si>
    <t>类型</t>
  </si>
  <si>
    <t>法院曾用名称..裁判文书网已更新.</t>
  </si>
  <si>
    <t>法院曾用代字..裁判文书网已更新.</t>
  </si>
  <si>
    <t>对应行政区划现用名称..裁判文书网未更新.</t>
  </si>
  <si>
    <t>对应行政区划现用代码..裁判文书网未更新.</t>
  </si>
  <si>
    <t>受理各类案件总数</t>
  </si>
  <si>
    <t>同比增长</t>
  </si>
  <si>
    <t>审执结案件总数</t>
  </si>
  <si>
    <t>各类案件结案率</t>
  </si>
  <si>
    <t>同比上升</t>
  </si>
  <si>
    <t>当场立案率</t>
  </si>
  <si>
    <t>服判息诉率</t>
  </si>
  <si>
    <t>审限内结案率</t>
  </si>
  <si>
    <t>发回改判率</t>
  </si>
  <si>
    <t>受理各类行政案件总数</t>
  </si>
  <si>
    <t>审结各类行政案件总数</t>
  </si>
  <si>
    <t>各类行政案件结案率</t>
  </si>
  <si>
    <t>受理行政诉讼案件总数</t>
  </si>
  <si>
    <t>审结行政诉讼案件总数</t>
  </si>
  <si>
    <t>行政诉讼案件结案率</t>
  </si>
  <si>
    <t>审查非诉行政执行案件总数</t>
  </si>
  <si>
    <t>受理刑事案件总数</t>
  </si>
  <si>
    <t>审结刑事案件总数</t>
  </si>
  <si>
    <t>刑事案件结案率</t>
  </si>
  <si>
    <t>受理民商事案件总数</t>
  </si>
  <si>
    <t>审结民商事案件总数</t>
  </si>
  <si>
    <t>民商事案件结案率</t>
  </si>
  <si>
    <t>调解撤诉率</t>
  </si>
  <si>
    <t>受理诉讼案件总数</t>
  </si>
  <si>
    <t>审结诉讼案件总数</t>
  </si>
  <si>
    <t>诉讼案件结案率</t>
  </si>
  <si>
    <t>受理执行案件总数</t>
  </si>
  <si>
    <t>执结案件总数</t>
  </si>
  <si>
    <t>执行案件结案率</t>
  </si>
  <si>
    <t>来源</t>
  </si>
  <si>
    <t>注</t>
  </si>
  <si>
    <t>是否有文书上传</t>
  </si>
  <si>
    <t>NA</t>
  </si>
  <si>
    <t>No</t>
  </si>
  <si>
    <t>Linked to 裁判文书网</t>
  </si>
  <si>
    <t>Yes</t>
  </si>
  <si>
    <t>Yes but last updated in 2013</t>
  </si>
  <si>
    <t>Yes but last updated in 2011</t>
  </si>
  <si>
    <t>Yes but last updated in 2016</t>
  </si>
  <si>
    <t>No functional website found</t>
  </si>
  <si>
    <t>新设</t>
  </si>
  <si>
    <t>九龙县人民法院</t>
  </si>
  <si>
    <t>川3324</t>
  </si>
  <si>
    <t>九龙县</t>
  </si>
  <si>
    <t>http://www.jlxrmfy.gov.cn/News/View.asp?ID=675</t>
  </si>
  <si>
    <t>“通过中国裁判文书网公开文书147份”</t>
  </si>
  <si>
    <t>金阳县人民法院</t>
  </si>
  <si>
    <t>川3430</t>
  </si>
  <si>
    <t>金阳县</t>
  </si>
  <si>
    <t>http://lsjyfy.chinacourt.org/article/detail/2018/06/id/3372227.shtml</t>
  </si>
  <si>
    <t>汾西县人民法院</t>
  </si>
  <si>
    <t>晋1034</t>
  </si>
  <si>
    <t>汾西县</t>
  </si>
  <si>
    <t>http://lffxfy.chinacourt.org/article/detail/2018/04/id/3269714.shtml</t>
  </si>
  <si>
    <t>尚义县人民法院</t>
  </si>
  <si>
    <t>冀0725</t>
  </si>
  <si>
    <t>尚义县</t>
  </si>
  <si>
    <t>http://zjksyfy.hebeicourt.gov.cn/public/detail.php?id=154</t>
  </si>
  <si>
    <t>“通过中国裁判文书网公开裁判文书876份”</t>
  </si>
  <si>
    <t>七台河市新兴区人民法院</t>
  </si>
  <si>
    <t>黑0902</t>
  </si>
  <si>
    <t>七台河市新兴区</t>
  </si>
  <si>
    <t>http://qthxx.hljcourt.gov.cn/public/detail.php?id=1025</t>
  </si>
  <si>
    <t>大姚县人民法院</t>
  </si>
  <si>
    <t>云2326</t>
  </si>
  <si>
    <t>大姚县</t>
  </si>
  <si>
    <t>http://dyxrd.gov.cn/file_read.aspx?id=177</t>
  </si>
  <si>
    <t>鹤庆县人民法院</t>
  </si>
  <si>
    <t>云2932</t>
  </si>
  <si>
    <t>鹤庆县</t>
  </si>
  <si>
    <t>http://dlhq.ynfy.gov.cn/fytz/85078.jhtml</t>
  </si>
  <si>
    <t>邢台县人民法院</t>
  </si>
  <si>
    <t>冀0521</t>
  </si>
  <si>
    <t>邢台县</t>
  </si>
  <si>
    <t>http://xtxtfy.hebeicourt.gov.cn/public/detail.php?id=575</t>
  </si>
  <si>
    <t>“共受理各类案件3340件、旧存174件、合计3514件”</t>
  </si>
  <si>
    <t>襄汾县人民法院</t>
  </si>
  <si>
    <t>晋1023</t>
  </si>
  <si>
    <t>襄汾县</t>
  </si>
  <si>
    <t>http://www.xiangfen.gov.cn/contents/13185/212781.html</t>
  </si>
  <si>
    <t>闻喜县人民法院</t>
  </si>
  <si>
    <t>晋0823</t>
  </si>
  <si>
    <t>闻喜县</t>
  </si>
  <si>
    <t>http://www.cclycs.com/u396048.html</t>
  </si>
  <si>
    <t>“实际执结率63%”</t>
  </si>
  <si>
    <t>Yes but last updated in 2014</t>
  </si>
  <si>
    <t>松滋市人民法院</t>
  </si>
  <si>
    <t>鄂1087</t>
  </si>
  <si>
    <t>松滋市</t>
  </si>
  <si>
    <t>http://szsfy.hbfy.gov.cn/DocManage/ViewDoc?docId=6e902bde-c347-4eed-86eb-e4449ac8d418</t>
  </si>
  <si>
    <t>万宁市人民法院</t>
  </si>
  <si>
    <t>琼9006</t>
  </si>
  <si>
    <t>万宁市</t>
  </si>
  <si>
    <t>http://wnfy.hicourt.gov.cn/preview/article?articleId=0120de6e-62c8-40af-84e2-6439bf499db9&amp;&amp;colArticleId=dc77e4f5-a554-4d48-a7cc-2f180b69f26c&amp;&amp;siteId=0b075a78-5241-4146-8087-9511923de9ec</t>
  </si>
  <si>
    <t>“共受理行政案件117件，包括行政诉讼案件42件、非诉执行案件67件和8件行政赔偿案件，审结116件，结案率99.15%，与上年基本持平”“审结的41件行政诉讼案件中，判决维持和调解后准予撤诉30件，占73.17%，判决撤销、变更或确认行政行为违法的11件，占26.83%；审结行政非诉执行案件67件，裁定准予执行41件，占61.19%”</t>
  </si>
  <si>
    <t>湛江市霞山区人民法院</t>
  </si>
  <si>
    <t>粤0803</t>
  </si>
  <si>
    <t>湛江市霞山区</t>
  </si>
  <si>
    <t>http://www.xsfy.gov.cn/plus/view.php?aid=4211</t>
  </si>
  <si>
    <t>“2017年，我院上传至中国裁判文书网文书2480份”</t>
  </si>
  <si>
    <t>禄丰县人民法院</t>
  </si>
  <si>
    <t>云2331</t>
  </si>
  <si>
    <t>禄丰县</t>
  </si>
  <si>
    <t>http://cxlffy.chinacourt.org/article/detail/2018/01/id/3182548.shtml</t>
  </si>
  <si>
    <t>“全年上网发布生效裁判文书1098份”</t>
  </si>
  <si>
    <t>六盘水市六枝特区人民法院</t>
  </si>
  <si>
    <t>黔0203</t>
  </si>
  <si>
    <t>六盘水市六枝特区</t>
  </si>
  <si>
    <t>http://liuzhi.guizhoucourt.cn/tpxw/26359.jhtml</t>
  </si>
  <si>
    <t>桓台县人民法院</t>
  </si>
  <si>
    <t>鲁0321</t>
  </si>
  <si>
    <t>桓台县</t>
  </si>
  <si>
    <t>http://zbhtfy.sdcourt.gov.cn/zbhtfy/376402/376366/1807486/index.html</t>
  </si>
  <si>
    <t>固安县人民法院</t>
  </si>
  <si>
    <t>冀1022</t>
  </si>
  <si>
    <t>固安县</t>
  </si>
  <si>
    <t>http://gaxfy.chinacourt.org/public/detail.php?id=885</t>
  </si>
  <si>
    <t>These data cover the period between January and September.</t>
  </si>
  <si>
    <t>桃江县人民法院</t>
  </si>
  <si>
    <t>湘0922</t>
  </si>
  <si>
    <t>桃江县</t>
  </si>
  <si>
    <t>http://tjxfy.chinacourt.org/article/detail/2017/12/id/3131013.shtml</t>
  </si>
  <si>
    <t>沧州市运河区人民法院</t>
  </si>
  <si>
    <t>冀0903</t>
  </si>
  <si>
    <t>沧州市运河区</t>
  </si>
  <si>
    <t>http://www.czyhqfy.gov.cn/show_200.html</t>
  </si>
  <si>
    <t>This article is somewhat confusing; it was published in October 2017, but the language it uses seems to suggest that the data in this article covers the entire year of 2017.</t>
  </si>
  <si>
    <t>隆化县人民法院</t>
  </si>
  <si>
    <t>冀0825</t>
  </si>
  <si>
    <t>隆化县</t>
  </si>
  <si>
    <t>http://cdly.hebeicourt.gov.cn/public/detail.php?id=3164</t>
  </si>
  <si>
    <t>“实际执行结案率88.41%”</t>
  </si>
  <si>
    <t>临朐县人民法院</t>
  </si>
  <si>
    <t>鲁0724</t>
  </si>
  <si>
    <t>临朐县</t>
  </si>
  <si>
    <t>http://wflqfy.sdcourt.gov.cn/wflqfy/443883/443886/1818402/index.html</t>
  </si>
  <si>
    <t>巢湖市人民法院</t>
  </si>
  <si>
    <t>皖0181</t>
  </si>
  <si>
    <t>巢湖市</t>
  </si>
  <si>
    <t>http://www.chcourt.gov.cn/Home/Article/show/id/581.html</t>
  </si>
  <si>
    <t>These data cover the period between January and November; budget available.</t>
  </si>
  <si>
    <t>文山市人民法院</t>
  </si>
  <si>
    <t>云2601</t>
  </si>
  <si>
    <t>文山市</t>
  </si>
  <si>
    <t>http://www.wssfy.gov.cn/news/1516847459754.html</t>
  </si>
  <si>
    <t>徐州市泉山区人民法院</t>
  </si>
  <si>
    <t>苏0311</t>
  </si>
  <si>
    <t>徐州市泉山区</t>
  </si>
  <si>
    <t>http://qsqfy.chinacourt.org/public/detail.php?id=1792</t>
  </si>
  <si>
    <t>“全年共计受理行政非诉审查案件95件，审结87件”</t>
  </si>
  <si>
    <t>石家庄市长安区人民法院</t>
  </si>
  <si>
    <t>冀0102</t>
  </si>
  <si>
    <t>石家庄市长安区</t>
  </si>
  <si>
    <t>http://www.sjzcafy.com/index.php?m=content&amp;c=index&amp;a=show&amp;catid=4&amp;id=669</t>
  </si>
  <si>
    <t>Please scan the QR code contained in the link; “共上网公开裁判文书9746份”</t>
  </si>
  <si>
    <t>广州市海珠区人民法院</t>
  </si>
  <si>
    <t>粤0105</t>
  </si>
  <si>
    <t>广州市海珠区</t>
  </si>
  <si>
    <t>http://rd.haizhu.gov.cn/site/renda/dhzt/wjzl/201807/P020180725395550455416.pdf</t>
  </si>
  <si>
    <t>Budget available; “上网公开裁判文书 5731 份”</t>
  </si>
  <si>
    <t>Yes but last updated in 2015</t>
  </si>
  <si>
    <t>金华市婺城区人民法院</t>
  </si>
  <si>
    <t>浙0702</t>
  </si>
  <si>
    <t>金华市婺城区</t>
  </si>
  <si>
    <t>http://wucheng.zjcourt.cn/art/2018/1/18/art_1221809_15213843.html</t>
  </si>
  <si>
    <t>“受理行政诉讼案件201件，审结191件，同比分别上升31.4%和11.7%；受理非诉行政执行案件192件，审结192件，同比均下降17.1%”“执行到位标的额22.9亿元，实际执行率63.3%”</t>
  </si>
  <si>
    <t>北京市房山区人民法院</t>
  </si>
  <si>
    <t>京0111</t>
  </si>
  <si>
    <t>北京市房山区</t>
  </si>
  <si>
    <t>http://wemedia.ifeng.com/45990456/wemedia.shtml</t>
  </si>
  <si>
    <t>Please scan the QR code contained in the link; “未结案1959件，同比下降30.8%”“改发率0.13%，同比下降58%”“上网公开裁判文书18409例，公开率100%”</t>
  </si>
  <si>
    <t>上海市杨浦区人民法院</t>
  </si>
  <si>
    <t>沪0110</t>
  </si>
  <si>
    <t>上海市杨浦区</t>
  </si>
  <si>
    <t>https://www.shyprd.sh.cn/yprd/html/yprd/1603-hywj/2018-01-19/Detail_4253.htm</t>
  </si>
  <si>
    <t>施秉县人民法院</t>
  </si>
  <si>
    <t>黔2623</t>
  </si>
  <si>
    <t>施秉县</t>
  </si>
  <si>
    <t>http://shibing.guizhoucourt.cn/fyxw/25742.jhtml</t>
  </si>
  <si>
    <t>渠县人民法院</t>
  </si>
  <si>
    <t>川1725</t>
  </si>
  <si>
    <t>渠县</t>
  </si>
  <si>
    <t>http://dzqxfy.chinacourt.org/article/detail/2018/08/id/3447065.shtml</t>
  </si>
  <si>
    <t>“按规定及时上网生效裁判文书4506份，上网率100%”</t>
  </si>
  <si>
    <t>麻城市人民法院</t>
  </si>
  <si>
    <t>鄂1181</t>
  </si>
  <si>
    <t>麻城市</t>
  </si>
  <si>
    <t>http://mcsfy.hbfy.gov.cn/DocManage/ViewDoc?docId=60c3037c-1184-4e20-9e99-58222fc35dc3</t>
  </si>
  <si>
    <t>开封市禹王台区人民法院</t>
  </si>
  <si>
    <t>豫0205</t>
  </si>
  <si>
    <t>开封市禹王台区</t>
  </si>
  <si>
    <t>http://ywtfy.hncourt.gov.cn/public/detail.php?id=652</t>
  </si>
  <si>
    <t>“审结行政案件、审查行政非诉执行案件269件，审结国家赔偿案件3件，执行案件1142件”</t>
  </si>
  <si>
    <t>北京市海淀区人民法院</t>
  </si>
  <si>
    <t>京0108</t>
  </si>
  <si>
    <t>北京市海淀区</t>
  </si>
  <si>
    <t>http://www.bjhd.gov.cn/xinxigongkai/zcfg/zcjd/201801/t20180123_1487376.htm</t>
  </si>
  <si>
    <t>“未结案件18010件，同比下降2.6%”</t>
  </si>
  <si>
    <t>任丘市人民法院</t>
  </si>
  <si>
    <t>冀0982</t>
  </si>
  <si>
    <t>任丘市</t>
  </si>
  <si>
    <t>http://rqsfy.hebeicourt.gov.cn/public/detail.php?id=1436</t>
  </si>
  <si>
    <t>“公布裁判文书6178份”；the data in the first five colomns come from http://rqsfy.hebeicourt.gov.cn/public/detail.php?id=1434.</t>
  </si>
  <si>
    <t>北京市东城区人民法院</t>
  </si>
  <si>
    <t>京0101</t>
  </si>
  <si>
    <t>北京市东城区</t>
  </si>
  <si>
    <t>北京市平谷区人民法院</t>
  </si>
  <si>
    <t>京0117</t>
  </si>
  <si>
    <t>北京市平谷区</t>
  </si>
  <si>
    <t>http://pgqfy.chinacourt.org/article/detail/2018/01/id/3179312.shtml</t>
  </si>
  <si>
    <t>石家庄市栾城区人民法院</t>
  </si>
  <si>
    <t>冀0111</t>
  </si>
  <si>
    <t>石家庄市栾城区</t>
  </si>
  <si>
    <t>行唐县人民法院</t>
  </si>
  <si>
    <t>冀0125</t>
  </si>
  <si>
    <t>行唐县</t>
  </si>
  <si>
    <t>http://sjzxt.hebeicourt.gov.cn/public/detail.php?id=264</t>
  </si>
  <si>
    <t>深泽县人民法院</t>
  </si>
  <si>
    <t>冀0128</t>
  </si>
  <si>
    <t>深泽县</t>
  </si>
  <si>
    <t>迁西县人民法院</t>
  </si>
  <si>
    <t>冀0227</t>
  </si>
  <si>
    <t>迁西县</t>
  </si>
  <si>
    <t>卢龙县人民法院</t>
  </si>
  <si>
    <t>冀0324</t>
  </si>
  <si>
    <t>卢龙县</t>
  </si>
  <si>
    <t>http://qhdllfy.hebeicourt.gov.cn/public/detail.php?id=461</t>
  </si>
  <si>
    <t>“未结案件1315件，同比2016年减少了910件”</t>
  </si>
  <si>
    <t>邯郸市峰峰矿区人民法院</t>
  </si>
  <si>
    <t>冀0406</t>
  </si>
  <si>
    <t>邯郸市峰峰矿区</t>
  </si>
  <si>
    <t>肥乡县人民法院</t>
  </si>
  <si>
    <t>冀0428</t>
  </si>
  <si>
    <t>肥乡县</t>
  </si>
  <si>
    <t>邯郸市肥乡区</t>
  </si>
  <si>
    <t>张家口市宣化区人民法院</t>
  </si>
  <si>
    <t>冀0705</t>
  </si>
  <si>
    <t>张家口市宣化区</t>
  </si>
  <si>
    <t>http://zjkxhfy.hebeicourt.gov.cn/public/detail.php?id=621</t>
  </si>
  <si>
    <t>东光县人民法院</t>
  </si>
  <si>
    <t>冀0923</t>
  </si>
  <si>
    <t>东光县</t>
  </si>
  <si>
    <t>http://www.hbdgfy.gov.cn/show_131.html</t>
  </si>
  <si>
    <t>These data cover the period between January and October.</t>
  </si>
  <si>
    <t>武邑县人民法院</t>
  </si>
  <si>
    <t>冀1122</t>
  </si>
  <si>
    <t>武邑县</t>
  </si>
  <si>
    <t>景县人民法院</t>
  </si>
  <si>
    <t>冀1127</t>
  </si>
  <si>
    <t>景县</t>
  </si>
  <si>
    <t>大同市矿区人民法院</t>
  </si>
  <si>
    <t>晋0203</t>
  </si>
  <si>
    <t>大同市矿区</t>
  </si>
  <si>
    <t>大同市南郊区人民法院</t>
  </si>
  <si>
    <t>晋0211</t>
  </si>
  <si>
    <t>大同市南郊区</t>
  </si>
  <si>
    <t>平定县人民法院</t>
  </si>
  <si>
    <t>晋0321</t>
  </si>
  <si>
    <t>平定县</t>
  </si>
  <si>
    <t>长治市城区人民法院</t>
  </si>
  <si>
    <t>晋0402</t>
  </si>
  <si>
    <t>长治市城区</t>
  </si>
  <si>
    <t>http://czcqfy.chinacourt.org/article/detail/2018/04/id/3256373.shtml</t>
  </si>
  <si>
    <t>屯留县人民法院</t>
  </si>
  <si>
    <t>晋0424</t>
  </si>
  <si>
    <t>屯留县</t>
  </si>
  <si>
    <t>晋中市榆次区人民法院</t>
  </si>
  <si>
    <t>晋0702</t>
  </si>
  <si>
    <t>晋中市榆次区</t>
  </si>
  <si>
    <t>http://sxjzzy.chinacourt.org/article/detail/2018/03/id/3252951.shtml</t>
  </si>
  <si>
    <t>灵石县人民法院</t>
  </si>
  <si>
    <t>晋0729</t>
  </si>
  <si>
    <t>灵石县</t>
  </si>
  <si>
    <t>稷山县人民法院</t>
  </si>
  <si>
    <t>晋0824</t>
  </si>
  <si>
    <t>稷山县</t>
  </si>
  <si>
    <t>http://ycjsfy.chinacourt.org/article/detail/2018/02/id/3208142.shtml</t>
  </si>
  <si>
    <t>“公开裁判文书4913篇，上网率达到125.17%”</t>
  </si>
  <si>
    <t>神池县人民法院</t>
  </si>
  <si>
    <t>晋0927</t>
  </si>
  <si>
    <t>神池县</t>
  </si>
  <si>
    <t>保德县人民法院</t>
  </si>
  <si>
    <t>晋0931</t>
  </si>
  <si>
    <t>保德县</t>
  </si>
  <si>
    <t>浮山县人民法院</t>
  </si>
  <si>
    <t>晋1027</t>
  </si>
  <si>
    <t>浮山县</t>
  </si>
  <si>
    <t>http://lffsfy.chinacourt.org/article/detail/2018/05/id/3291042.shtml</t>
  </si>
  <si>
    <t>汾阳市人民法院</t>
  </si>
  <si>
    <t>晋1182</t>
  </si>
  <si>
    <t>汾阳市</t>
  </si>
  <si>
    <t>http://fysfy.chinacourt.org/article/detail/2018/06/id/3324518.shtml</t>
  </si>
  <si>
    <t>“网上公布裁判执行文书3044份”</t>
  </si>
  <si>
    <t>和林格尔县人民法院</t>
  </si>
  <si>
    <t>内0123</t>
  </si>
  <si>
    <t>和林格尔县</t>
  </si>
  <si>
    <t>包头市昆都仑区人民法院</t>
  </si>
  <si>
    <t>内0203</t>
  </si>
  <si>
    <t>包头市昆都仑区</t>
  </si>
  <si>
    <t>包头市石拐区人民法院</t>
  </si>
  <si>
    <t>内0205</t>
  </si>
  <si>
    <t>包头市石拐区</t>
  </si>
  <si>
    <t>土默特右旗人民法院</t>
  </si>
  <si>
    <t>内0221</t>
  </si>
  <si>
    <t>土默特右旗</t>
  </si>
  <si>
    <t>http://www.tyqrd.gov.cn/Article/ShowArticle.asp?ArticleID=673</t>
  </si>
  <si>
    <t>通辽市科尔沁区人民法院</t>
  </si>
  <si>
    <t>内0502</t>
  </si>
  <si>
    <t>通辽市科尔沁区</t>
  </si>
  <si>
    <t>科尔沁左翼后旗人民法院</t>
  </si>
  <si>
    <t>内0522</t>
  </si>
  <si>
    <t>科尔沁左翼后旗</t>
  </si>
  <si>
    <t>准格尔旗人民法院</t>
  </si>
  <si>
    <t>内0622</t>
  </si>
  <si>
    <t>准格尔旗</t>
  </si>
  <si>
    <t>五原县人民法院</t>
  </si>
  <si>
    <t>内0821</t>
  </si>
  <si>
    <t>五原县</t>
  </si>
  <si>
    <t>http://nmwyfy.chinacourt.org/article/detail/2018/01/id/3183522.shtml</t>
  </si>
  <si>
    <t>乌拉特后旗人民法院</t>
  </si>
  <si>
    <t>内0825</t>
  </si>
  <si>
    <t>乌拉特后旗</t>
  </si>
  <si>
    <t>http://news.sina.com.cn/sf/publicity/fy/2017-12-07/doc-ifypnqvn0870280.shtml</t>
  </si>
  <si>
    <t>东乌珠穆沁旗人民法院</t>
  </si>
  <si>
    <t>内2525</t>
  </si>
  <si>
    <t>东乌珠穆沁旗</t>
  </si>
  <si>
    <t>阿拉善左旗人民法院</t>
  </si>
  <si>
    <t>内2921</t>
  </si>
  <si>
    <t>阿拉善左旗</t>
  </si>
  <si>
    <t>沈阳市和平区人民法院</t>
  </si>
  <si>
    <t>辽0102</t>
  </si>
  <si>
    <t>沈阳市和平区</t>
  </si>
  <si>
    <t>法库县人民法院</t>
  </si>
  <si>
    <t>辽0124</t>
  </si>
  <si>
    <t>法库县</t>
  </si>
  <si>
    <t>沈阳经济技术开发区人民法院</t>
  </si>
  <si>
    <t>辽0191</t>
  </si>
  <si>
    <t>大连市西岗区人民法院</t>
  </si>
  <si>
    <t>辽0203</t>
  </si>
  <si>
    <t>大连市西岗区</t>
  </si>
  <si>
    <t>大连市沙河口区人民法院</t>
  </si>
  <si>
    <t>辽0204</t>
  </si>
  <si>
    <t>大连市沙河口区</t>
  </si>
  <si>
    <t>http://dlshkfy.chinacourt.org/public/detail.php?id=604</t>
  </si>
  <si>
    <t>These data cover the period between January and November.</t>
  </si>
  <si>
    <t>庄河市人民法院</t>
  </si>
  <si>
    <t>辽0283</t>
  </si>
  <si>
    <t>庄河市</t>
  </si>
  <si>
    <t>This court has also set up a separate 审判信息网: http://zhfy.lnsfy.gov.cn/</t>
  </si>
  <si>
    <t>大连高新技术产业园区人民法院</t>
  </si>
  <si>
    <t>辽0293</t>
  </si>
  <si>
    <t>裁判文书 can be found here: http://www.lnsfy.gov.cn:8080/susong51/fymh/5004/cpws.htm</t>
  </si>
  <si>
    <t>鞍山市千山区人民法院</t>
  </si>
  <si>
    <t>辽0311</t>
  </si>
  <si>
    <t>鞍山市千山区</t>
  </si>
  <si>
    <t>Yes but last updated in 2010</t>
  </si>
  <si>
    <t>抚顺市望花区人民法院</t>
  </si>
  <si>
    <t>辽0404</t>
  </si>
  <si>
    <t>抚顺市望花区</t>
  </si>
  <si>
    <t>本溪市明山区人民法院</t>
  </si>
  <si>
    <t>辽0504</t>
  </si>
  <si>
    <t>本溪市明山区</t>
  </si>
  <si>
    <t>http://tongxinsz.com/html/amingshanqurendachangweihuidaibiaodahuihuiyiwen2017122510729.html</t>
  </si>
  <si>
    <t>凤城市人民法院</t>
  </si>
  <si>
    <t>辽0682</t>
  </si>
  <si>
    <t>凤城市</t>
  </si>
  <si>
    <t>营口市老边区人民法院</t>
  </si>
  <si>
    <t>辽0811</t>
  </si>
  <si>
    <t>营口市老边区</t>
  </si>
  <si>
    <t>http://ykzy.chinacourt.org/public/detail.php?id=2672</t>
  </si>
  <si>
    <t>阜新市太平区人民法院</t>
  </si>
  <si>
    <t>辽0904</t>
  </si>
  <si>
    <t>阜新市太平区</t>
  </si>
  <si>
    <t>阜新市细河区人民法院</t>
  </si>
  <si>
    <t>辽0911</t>
  </si>
  <si>
    <t>阜新市细河区</t>
  </si>
  <si>
    <t>盘锦市兴隆台区人民法院</t>
  </si>
  <si>
    <t>辽1103</t>
  </si>
  <si>
    <t>盘锦市兴隆台区</t>
  </si>
  <si>
    <t>http://xltqfy.chinacourt.org/public/detail.php?id=252</t>
  </si>
  <si>
    <t>铁岭市清河区人民法院</t>
  </si>
  <si>
    <t>辽1204</t>
  </si>
  <si>
    <t>铁岭市清河区</t>
  </si>
  <si>
    <t>喀喇沁左翼蒙古族自治县人民法院</t>
  </si>
  <si>
    <t>辽1324</t>
  </si>
  <si>
    <t>喀喇沁左翼蒙古族自治县</t>
  </si>
  <si>
    <t>葫芦岛市南票区人民法院</t>
  </si>
  <si>
    <t>辽1404</t>
  </si>
  <si>
    <t>葫芦岛市南票区</t>
  </si>
  <si>
    <t>More recent 裁判文书 can be found on 葫芦岛市南票区审判信息网: http://www.lnsfy.gov.cn:8080/susong51/fymh/714/cpws.htm</t>
  </si>
  <si>
    <t>丹东铁路运输法院</t>
  </si>
  <si>
    <t>辽7104</t>
  </si>
  <si>
    <t>长春市宽城区人民法院</t>
  </si>
  <si>
    <t>吉0103</t>
  </si>
  <si>
    <t>长春市宽城区</t>
  </si>
  <si>
    <t>长春净月高新技术产业开发区人民法院</t>
  </si>
  <si>
    <t>吉0194</t>
  </si>
  <si>
    <t>吉林市船营区人民法院</t>
  </si>
  <si>
    <t>吉0204</t>
  </si>
  <si>
    <t>吉林市船营区</t>
  </si>
  <si>
    <t>辽源市西安区人民法院</t>
  </si>
  <si>
    <t>吉0403</t>
  </si>
  <si>
    <t>辽源市西安区</t>
  </si>
  <si>
    <t>前郭尔罗斯蒙古族自治县人民法院</t>
  </si>
  <si>
    <t>吉0721</t>
  </si>
  <si>
    <t>前郭尔罗斯蒙古族自治县</t>
  </si>
  <si>
    <t>哈尔滨市道里区人民法院</t>
  </si>
  <si>
    <t>黑0102</t>
  </si>
  <si>
    <t>哈尔滨市道里区</t>
  </si>
  <si>
    <t>http://hebdl.hljcourt.gov.cn/public/detail.php?id=2761</t>
  </si>
  <si>
    <t>哈尔滨市南岗区人民法院</t>
  </si>
  <si>
    <t>黑0103</t>
  </si>
  <si>
    <t>哈尔滨市南岗区</t>
  </si>
  <si>
    <t>哈尔滨市平房区人民法院</t>
  </si>
  <si>
    <t>黑0108</t>
  </si>
  <si>
    <t>哈尔滨市平房区</t>
  </si>
  <si>
    <t>http://hebpf.hljcourt.gov.cn/public/detail.php?id=1035</t>
  </si>
  <si>
    <t>哈尔滨市松北区人民法院</t>
  </si>
  <si>
    <t>黑0109</t>
  </si>
  <si>
    <t>哈尔滨市松北区</t>
  </si>
  <si>
    <t>宾县人民法院</t>
  </si>
  <si>
    <t>黑0125</t>
  </si>
  <si>
    <t>宾县</t>
  </si>
  <si>
    <t>http://hebbx.hljcourt.gov.cn/public/detail.php?id=466</t>
  </si>
  <si>
    <t>尚志市人民法院</t>
  </si>
  <si>
    <t>黑0183</t>
  </si>
  <si>
    <t>尚志市</t>
  </si>
  <si>
    <t>Budget available</t>
  </si>
  <si>
    <t>克东县人民法院</t>
  </si>
  <si>
    <t>黑0230</t>
  </si>
  <si>
    <t>克东县</t>
  </si>
  <si>
    <t>鸡东县人民法院</t>
  </si>
  <si>
    <t>黑0321</t>
  </si>
  <si>
    <t>鸡东县</t>
  </si>
  <si>
    <t>鹤岗市兴安区人民法院</t>
  </si>
  <si>
    <t>黑0405</t>
  </si>
  <si>
    <t>鹤岗市兴安区</t>
  </si>
  <si>
    <t>http://hgxa.hljcourt.gov.cn/public/detail.php?id=1140</t>
  </si>
  <si>
    <t>双鸭山市宝山区人民法院</t>
  </si>
  <si>
    <t>黑0506</t>
  </si>
  <si>
    <t>双鸭山市宝山区</t>
  </si>
  <si>
    <t>肇源县人民法院</t>
  </si>
  <si>
    <t>黑0622</t>
  </si>
  <si>
    <t>肇源县</t>
  </si>
  <si>
    <t>http://dqzyx.hljcourt.gov.cn/public/detail.php?id=7391</t>
  </si>
  <si>
    <t>杜尔伯特蒙古族自治县人民法院</t>
  </si>
  <si>
    <t>黑0624</t>
  </si>
  <si>
    <t>杜尔伯特蒙古族自治县</t>
  </si>
  <si>
    <t>Budget available (as a news article)</t>
  </si>
  <si>
    <t>伊春市金山屯区人民法院</t>
  </si>
  <si>
    <t>黑0709</t>
  </si>
  <si>
    <t>伊春市金山屯区</t>
  </si>
  <si>
    <t>林口县人民法院</t>
  </si>
  <si>
    <t>黑1025</t>
  </si>
  <si>
    <t>林口县</t>
  </si>
  <si>
    <t>青冈县人民法院</t>
  </si>
  <si>
    <t>黑1223</t>
  </si>
  <si>
    <t>青冈县</t>
  </si>
  <si>
    <t>http://shqg.hljcourt.gov.cn/public/detail.php?id=2546</t>
  </si>
  <si>
    <t>桦南林区基层法院</t>
  </si>
  <si>
    <t>黑7507</t>
  </si>
  <si>
    <t>九三农垦法院</t>
  </si>
  <si>
    <t>黑8104</t>
  </si>
  <si>
    <t>上海市长宁区人民法院</t>
  </si>
  <si>
    <t>沪0105</t>
  </si>
  <si>
    <t>上海市长宁区</t>
  </si>
  <si>
    <t>南京市建邺区人民法院</t>
  </si>
  <si>
    <t>苏0105</t>
  </si>
  <si>
    <t>南京市建邺区</t>
  </si>
  <si>
    <t>南京市雨花台区人民法院</t>
  </si>
  <si>
    <t>苏0114</t>
  </si>
  <si>
    <t>南京市雨花台区</t>
  </si>
  <si>
    <t>http://www.njyhfy.gov.cn/www/yhfy/tpxw-mb_a3918010436387.htm</t>
  </si>
  <si>
    <t>无锡市惠山区人民法院</t>
  </si>
  <si>
    <t>苏0206</t>
  </si>
  <si>
    <t>无锡市惠山区</t>
  </si>
  <si>
    <t>徐州市铜山区人民法院</t>
  </si>
  <si>
    <t>苏0312</t>
  </si>
  <si>
    <t>徐州市铜山区</t>
  </si>
  <si>
    <t>http://tsxfy.chinacourt.org/article/detail/2018/02/id/3198502.shtml</t>
  </si>
  <si>
    <t>Yes but last updated in 2012</t>
  </si>
  <si>
    <t>苏州市姑苏区人民法院</t>
  </si>
  <si>
    <t>苏0508</t>
  </si>
  <si>
    <t>苏州市姑苏区</t>
  </si>
  <si>
    <t>苏州市吴江区人民法院</t>
  </si>
  <si>
    <t>苏0509</t>
  </si>
  <si>
    <t>苏州市吴江区</t>
  </si>
  <si>
    <t>http://wjsfy.chinacourt.org/article/detail/2018/01/id/3148274.shtml</t>
  </si>
  <si>
    <t>常熟市人民法院</t>
  </si>
  <si>
    <t>苏0581</t>
  </si>
  <si>
    <t>常熟市</t>
  </si>
  <si>
    <t>泰州市海陵区人民法院</t>
  </si>
  <si>
    <t>苏1202</t>
  </si>
  <si>
    <t>泰州市海陵区</t>
  </si>
  <si>
    <t>http://fy.tzhl.gov.cn/hlqrmfy/gzdt/content/aa5b9490-8760-4668-a30a-60efaa0e6290.html</t>
  </si>
  <si>
    <t>泰州市姜堰区人民法院</t>
  </si>
  <si>
    <t>苏1204</t>
  </si>
  <si>
    <t>泰州市姜堰区</t>
  </si>
  <si>
    <t>http://jysfy.chinacourt.org/article/detail/2018/03/id/3215672.shtml</t>
  </si>
  <si>
    <t>泗阳县人民法院</t>
  </si>
  <si>
    <t>苏1323</t>
  </si>
  <si>
    <t>泗阳县</t>
  </si>
  <si>
    <t>http://syrmfy.chinacourt.org/article/detail/2018/01/id/3147080.shtml</t>
  </si>
  <si>
    <t>“全年通过互联网直播庭审580件，公开裁判文书5279篇”</t>
  </si>
  <si>
    <t>建德市人民法院</t>
  </si>
  <si>
    <t>浙0182</t>
  </si>
  <si>
    <t>建德市</t>
  </si>
  <si>
    <t>宁波市镇海区人民法院</t>
  </si>
  <si>
    <t>浙0211</t>
  </si>
  <si>
    <t>宁波市镇海区</t>
  </si>
  <si>
    <t>海宁市人民法院</t>
  </si>
  <si>
    <t>浙0481</t>
  </si>
  <si>
    <t>海宁市</t>
  </si>
  <si>
    <t>http://haining.zjcourt.cn/art/2018/2/5/art_1217445_15460401.html</t>
  </si>
  <si>
    <t>磐安县人民法院</t>
  </si>
  <si>
    <t>浙0727</t>
  </si>
  <si>
    <t>磐安县</t>
  </si>
  <si>
    <t>衢州市柯城区人民法院</t>
  </si>
  <si>
    <t>浙0802</t>
  </si>
  <si>
    <t>衢州市柯城区</t>
  </si>
  <si>
    <t>临海市人民法院</t>
  </si>
  <si>
    <t>浙1082</t>
  </si>
  <si>
    <t>临海市</t>
  </si>
  <si>
    <t>合肥市包河区人民法院</t>
  </si>
  <si>
    <t>皖0111</t>
  </si>
  <si>
    <t>合肥市包河区</t>
  </si>
  <si>
    <t>http://www.bhfy.gov.cn/UserData/DocHtml/2017/12/26/978644848008.html</t>
  </si>
  <si>
    <t>These data cover the period between January 1 and December 18.</t>
  </si>
  <si>
    <t>肥东县人民法院</t>
  </si>
  <si>
    <t>皖0122</t>
  </si>
  <si>
    <t>肥东县</t>
  </si>
  <si>
    <t>淮南市谢家集区人民法院</t>
  </si>
  <si>
    <t>皖0404</t>
  </si>
  <si>
    <t>淮南市谢家集区</t>
  </si>
  <si>
    <t>http://xjjfy.chinacourt.org/article/detail/2017/12/id/3138161.shtml</t>
  </si>
  <si>
    <t>淮北市杜集区人民法院</t>
  </si>
  <si>
    <t>皖0602</t>
  </si>
  <si>
    <t>淮北市杜集区</t>
  </si>
  <si>
    <t>http://www.hbdjfy.gov.cn/page.php?act=news&amp;id=60&amp;idd=5745</t>
  </si>
  <si>
    <t>休宁县人民法院</t>
  </si>
  <si>
    <t>皖1022</t>
  </si>
  <si>
    <t>休宁县</t>
  </si>
  <si>
    <t>http://hsxnfy.chinacourt.org/article/detail/2017/12/id/3126954.shtml</t>
  </si>
  <si>
    <t>祁门县人民法院</t>
  </si>
  <si>
    <t>皖1024</t>
  </si>
  <si>
    <t>祁门县</t>
  </si>
  <si>
    <t>来安县人民法院</t>
  </si>
  <si>
    <t>皖1122</t>
  </si>
  <si>
    <t>来安县</t>
  </si>
  <si>
    <t>http://www.laianfayuan.gov.cn/Site/news/2018/3/4360.html</t>
  </si>
  <si>
    <t>明光市人民法院</t>
  </si>
  <si>
    <t>皖1182</t>
  </si>
  <si>
    <t>明光市</t>
  </si>
  <si>
    <t>http://www.mgsfy.gov.cn/html/2018-02/2696.html</t>
  </si>
  <si>
    <t>阜阳市颍州区人民法院</t>
  </si>
  <si>
    <t>皖1202</t>
  </si>
  <si>
    <t>阜阳市颍州区</t>
  </si>
  <si>
    <t>http://fyyzfy.chinacourt.org/article/detail/2017/12/id/3142100.shtml</t>
  </si>
  <si>
    <t>These data cover the period between January 1 and December 15.</t>
  </si>
  <si>
    <t>临泉县人民法院</t>
  </si>
  <si>
    <t>皖1221</t>
  </si>
  <si>
    <t>临泉县</t>
  </si>
  <si>
    <t>舒城县人民法院</t>
  </si>
  <si>
    <t>皖1523</t>
  </si>
  <si>
    <t>舒城县</t>
  </si>
  <si>
    <t>http://www.scfy.gov.cn/view.php?tid=7&amp;id=3151</t>
  </si>
  <si>
    <t>东至县人民法院</t>
  </si>
  <si>
    <t>皖1721</t>
  </si>
  <si>
    <t>东至县</t>
  </si>
  <si>
    <t>http://www.dzfy.gov.cn/News02/A01/a2/201804/1173.html</t>
  </si>
  <si>
    <t>宁国市人民法院</t>
  </si>
  <si>
    <t>皖1881</t>
  </si>
  <si>
    <t>宁国市</t>
  </si>
  <si>
    <t>http://www.ngfy.gov.cn/News_View.asp?NewsID=2683</t>
  </si>
  <si>
    <t>罗源县人民法院</t>
  </si>
  <si>
    <t>闽0123</t>
  </si>
  <si>
    <t>罗源县</t>
  </si>
  <si>
    <t>莆田市秀屿区人民法院</t>
  </si>
  <si>
    <t>闽0305</t>
  </si>
  <si>
    <t>莆田市秀屿区</t>
  </si>
  <si>
    <t>安溪县人民法院</t>
  </si>
  <si>
    <t>闽0524</t>
  </si>
  <si>
    <t>安溪县</t>
  </si>
  <si>
    <t>漳浦县人民法院</t>
  </si>
  <si>
    <t>闽0623</t>
  </si>
  <si>
    <t>漳浦县</t>
  </si>
  <si>
    <t>漳平市人民法院</t>
  </si>
  <si>
    <t>闽0881</t>
  </si>
  <si>
    <t>漳平市</t>
  </si>
  <si>
    <t>http://zpsfy.chinacourt.org/article/detail/2018/02/id/3209827.shtml</t>
  </si>
  <si>
    <t>南昌市青山湖区人民法院</t>
  </si>
  <si>
    <t>赣0111</t>
  </si>
  <si>
    <t>南昌市青山湖区</t>
  </si>
  <si>
    <t>http://qshfy.chinacourt.org/article/detail/2018/01/id/3154401.shtml</t>
  </si>
  <si>
    <t>景德镇市珠山区人民法院</t>
  </si>
  <si>
    <t>赣0203</t>
  </si>
  <si>
    <t>景德镇市珠山区</t>
  </si>
  <si>
    <t>浮梁县人民法院</t>
  </si>
  <si>
    <t>赣0222</t>
  </si>
  <si>
    <t>浮梁县</t>
  </si>
  <si>
    <t>http://flxfy.chinacourt.org/public/detail.php?id=1029</t>
  </si>
  <si>
    <t>Yes but last updated in 2005</t>
  </si>
  <si>
    <t>萍乡市湘东区人民法院</t>
  </si>
  <si>
    <t>赣0313</t>
  </si>
  <si>
    <t>萍乡市湘东区</t>
  </si>
  <si>
    <t>龙南县人民法院</t>
  </si>
  <si>
    <t>赣0727</t>
  </si>
  <si>
    <t>龙南县</t>
  </si>
  <si>
    <t>http://lnxfy.chinacourt.org/public/detail.php?id=845</t>
  </si>
  <si>
    <t>宜春市袁州区人民法院</t>
  </si>
  <si>
    <t>赣0902</t>
  </si>
  <si>
    <t>宜春市袁州区</t>
  </si>
  <si>
    <t>高安市人民法院</t>
  </si>
  <si>
    <t>赣0983</t>
  </si>
  <si>
    <t>高安市</t>
  </si>
  <si>
    <t>济南市市中区人民法院</t>
  </si>
  <si>
    <t>鲁0103</t>
  </si>
  <si>
    <t>济南市市中区</t>
  </si>
  <si>
    <t>https://www.weibo.com/3672474710/FETQEmoi8</t>
  </si>
  <si>
    <t>章丘市人民法院</t>
  </si>
  <si>
    <t>鲁0181</t>
  </si>
  <si>
    <t>章丘市</t>
  </si>
  <si>
    <t>济南市章丘区</t>
  </si>
  <si>
    <t>http://jnanzqfy.sdcourt.gov.cn/jnanzqfy/386905/386866/2377034/index.html</t>
  </si>
  <si>
    <t>青岛市市南区人民法院</t>
  </si>
  <si>
    <t>鲁0202</t>
  </si>
  <si>
    <t>青岛市市南区</t>
  </si>
  <si>
    <t>高青县人民法院</t>
  </si>
  <si>
    <t>鲁0322</t>
  </si>
  <si>
    <t>高青县</t>
  </si>
  <si>
    <t>淄博市高新技术产业开发区人民法院</t>
  </si>
  <si>
    <t>鲁0391</t>
  </si>
  <si>
    <t>滕州市人民法院</t>
  </si>
  <si>
    <t>鲁0481</t>
  </si>
  <si>
    <t>滕州市</t>
  </si>
  <si>
    <t>垦利区人民法院</t>
  </si>
  <si>
    <t>鲁0505</t>
  </si>
  <si>
    <t>东营市垦利区</t>
  </si>
  <si>
    <t>垦利县人民法院</t>
  </si>
  <si>
    <t>鲁0521</t>
  </si>
  <si>
    <t>http://dyklfy.sdcourt.gov.cn/dyklfy/368260/368263/1819188/index.html</t>
  </si>
  <si>
    <t>烟台市牟平区人民法院</t>
  </si>
  <si>
    <t>鲁0612</t>
  </si>
  <si>
    <t>烟台市牟平区</t>
  </si>
  <si>
    <t>莱阳市人民法院</t>
  </si>
  <si>
    <t>鲁0682</t>
  </si>
  <si>
    <t>莱阳市</t>
  </si>
  <si>
    <t>蓬莱市人民法院</t>
  </si>
  <si>
    <t>鲁0684</t>
  </si>
  <si>
    <t>蓬莱市</t>
  </si>
  <si>
    <t>潍坊高新技术产业开发区人民法院</t>
  </si>
  <si>
    <t>鲁0791</t>
  </si>
  <si>
    <t>济宁市任城区人民法院</t>
  </si>
  <si>
    <t>鲁0811</t>
  </si>
  <si>
    <t>济宁市任城区</t>
  </si>
  <si>
    <t>http://jningrcqfy.sdcourt.gov.cn/jningrcqfy/384625/384615/1811426/index.html</t>
  </si>
  <si>
    <t>肥城市人民法院</t>
  </si>
  <si>
    <t>鲁0983</t>
  </si>
  <si>
    <t>肥城市</t>
  </si>
  <si>
    <t>http://tafcfy.sdcourt.gov.cn/tafcfy/753739/753743/1841745/index.html</t>
  </si>
  <si>
    <t>日照市岚山区人民法院</t>
  </si>
  <si>
    <t>鲁1103</t>
  </si>
  <si>
    <t>日照市岚山区</t>
  </si>
  <si>
    <t>http://rzlsqfy.sdcourt.gov.cn/rzlsqfy/405359/405349/1834950/index.html</t>
  </si>
  <si>
    <t>日照经济技术开发区人民法院</t>
  </si>
  <si>
    <t>鲁1191</t>
  </si>
  <si>
    <t>沂南县人民法院</t>
  </si>
  <si>
    <t>鲁1321</t>
  </si>
  <si>
    <t>沂南县</t>
  </si>
  <si>
    <t>齐河县人民法院</t>
  </si>
  <si>
    <t>鲁1425</t>
  </si>
  <si>
    <t>齐河县</t>
  </si>
  <si>
    <t>http://dzqhfy.sdcourt.gov.cn/dzqhfy/393360/393321/1818624/index.html</t>
  </si>
  <si>
    <t>夏津县人民法院</t>
  </si>
  <si>
    <t>鲁1427</t>
  </si>
  <si>
    <t>夏津县</t>
  </si>
  <si>
    <t>乐陵市人民法院</t>
  </si>
  <si>
    <t>鲁1481</t>
  </si>
  <si>
    <t>乐陵市</t>
  </si>
  <si>
    <t>http://dezhou.dzwww.com/news/201801/t20180117_16336075.html</t>
  </si>
  <si>
    <t>临清市人民法院</t>
  </si>
  <si>
    <t>鲁1581</t>
  </si>
  <si>
    <t>临清市</t>
  </si>
  <si>
    <t>http://lclqfy.sdcourt.gov.cn/lclqfy/758611/758593/1812914/index.html</t>
  </si>
  <si>
    <t>惠民县人民法院</t>
  </si>
  <si>
    <t>鲁1621</t>
  </si>
  <si>
    <t>惠民县</t>
  </si>
  <si>
    <t>滨州经济技术开发区人民法院</t>
  </si>
  <si>
    <t>鲁1691</t>
  </si>
  <si>
    <t>郑州市中原区人民法院</t>
  </si>
  <si>
    <t>豫0102</t>
  </si>
  <si>
    <t>郑州市中原区</t>
  </si>
  <si>
    <t>http://zzzyfy.hncourt.gov.cn/public/detail.php?id=3631</t>
  </si>
  <si>
    <t>中牟县人民法院</t>
  </si>
  <si>
    <t>豫0122</t>
  </si>
  <si>
    <t>中牟县</t>
  </si>
  <si>
    <t>http://zmxfy.hncourt.gov.cn/public/detail.php?id=1244</t>
  </si>
  <si>
    <t>洛阳市瀍河回族区人民法院</t>
  </si>
  <si>
    <t>豫0304</t>
  </si>
  <si>
    <t>洛阳市瀍河回族区</t>
  </si>
  <si>
    <t>新安县人民法院</t>
  </si>
  <si>
    <t>豫0323</t>
  </si>
  <si>
    <t>新安县</t>
  </si>
  <si>
    <t>宜阳县人民法院</t>
  </si>
  <si>
    <t>豫0327</t>
  </si>
  <si>
    <t>宜阳县</t>
  </si>
  <si>
    <t>http://hnyyfy.hncourt.gov.cn/public/detail.php?id=1116</t>
  </si>
  <si>
    <t>This article contains some data on 执行案件: http://hnyyfy.hncourt.gov.cn/public/detail.php?id=1131</t>
  </si>
  <si>
    <t>宝丰县人民法院</t>
  </si>
  <si>
    <t>豫0421</t>
  </si>
  <si>
    <t>宝丰县</t>
  </si>
  <si>
    <t>http://bfxfy.hncourt.gov.cn/public/detail.php?id=1731</t>
  </si>
  <si>
    <t>汤阴县人民法院</t>
  </si>
  <si>
    <t>豫0523</t>
  </si>
  <si>
    <t>汤阴县</t>
  </si>
  <si>
    <t>http://hntyfy.hncourt.gov.cn/public/detail.php?id=1747</t>
  </si>
  <si>
    <t>This link to the 2017 work report of 苏洪涛院长 contains much more data (including a breakdown for 刑事案件 and 执行案件 etc.): http://hntyfy.hncourt.gov.cn/public/detail.php?id=1738. But it is an older post and the exact numbers are a little different from the official 2017 court report.</t>
  </si>
  <si>
    <t>内黄县人民法院</t>
  </si>
  <si>
    <t>豫0527</t>
  </si>
  <si>
    <t>内黄县</t>
  </si>
  <si>
    <t>http://hnnhxfy.hncourt.gov.cn/public/detail.php?id=1606</t>
  </si>
  <si>
    <t>浚县人民法院</t>
  </si>
  <si>
    <t>豫0621</t>
  </si>
  <si>
    <t>浚县</t>
  </si>
  <si>
    <t>http://hbxxfy.hncourt.gov.cn/public/detail.php?id=2497</t>
  </si>
  <si>
    <t>This older post contains slightly different data: http://hbxxfy.hncourt.gov.cn/public/detail.php?id=2481</t>
  </si>
  <si>
    <t>延津县人民法院</t>
  </si>
  <si>
    <t>豫0726</t>
  </si>
  <si>
    <t>延津县</t>
  </si>
  <si>
    <t>http://hnyjxfy.hncourt.gov.cn/public/detail.php?id=1049</t>
  </si>
  <si>
    <t>封丘县人民法院</t>
  </si>
  <si>
    <t>豫0727</t>
  </si>
  <si>
    <t>封丘县</t>
  </si>
  <si>
    <t>http://fqxfy.hncourt.gov.cn/public/detail.php?id=2527</t>
  </si>
  <si>
    <t>Please also see: http://fqxfy.hncourt.gov.cn/public/detail.php?id=2481</t>
  </si>
  <si>
    <t>焦作市山阳区人民法院</t>
  </si>
  <si>
    <t>豫0811</t>
  </si>
  <si>
    <t>焦作市山阳区</t>
  </si>
  <si>
    <t>http://jzsyfy.hncourt.gov.cn/public/detail.php?id=1208</t>
  </si>
  <si>
    <t>范县人民法院</t>
  </si>
  <si>
    <t>豫0926</t>
  </si>
  <si>
    <t>范县</t>
  </si>
  <si>
    <t>新野县人民法院</t>
  </si>
  <si>
    <t>豫1329</t>
  </si>
  <si>
    <t>新野县</t>
  </si>
  <si>
    <t>桐柏县人民法院</t>
  </si>
  <si>
    <t>豫1330</t>
  </si>
  <si>
    <t>桐柏县</t>
  </si>
  <si>
    <t>http://nyzy.hncourt.gov.cn/public/detail.php?id=20474</t>
  </si>
  <si>
    <t>柘城县人民法院</t>
  </si>
  <si>
    <t>豫1424</t>
  </si>
  <si>
    <t>柘城县</t>
  </si>
  <si>
    <t>淮阳县人民法院</t>
  </si>
  <si>
    <t>豫1626</t>
  </si>
  <si>
    <t>淮阳县</t>
  </si>
  <si>
    <t>http://zkzy.hncourt.gov.cn/public/detail.php?id=18033</t>
  </si>
  <si>
    <t>武汉市江岸区人民法院</t>
  </si>
  <si>
    <t>鄂0102</t>
  </si>
  <si>
    <t>武汉市江岸区</t>
  </si>
  <si>
    <t>武汉市武昌区人民法院</t>
  </si>
  <si>
    <t>鄂0106</t>
  </si>
  <si>
    <t>武汉市武昌区</t>
  </si>
  <si>
    <t>宜昌市西陵区人民法院</t>
  </si>
  <si>
    <t>鄂0502</t>
  </si>
  <si>
    <t>宜昌市西陵区</t>
  </si>
  <si>
    <t>http://xlqfyw.hbfy.gov.cn/DocManage/ViewDoc?docId=a3a9b9c9-5040-4273-9577-1bb1c096e020</t>
  </si>
  <si>
    <t>宜昌市夷陵区人民法院</t>
  </si>
  <si>
    <t>鄂0506</t>
  </si>
  <si>
    <t>宜昌市夷陵区</t>
  </si>
  <si>
    <t>http://ylqfy.hbfy.gov.cn/DocManage/ViewDoc?docId=5f6443f9-ad58-48c0-8cb0-0a83989f3637</t>
  </si>
  <si>
    <t>崇阳县人民法院</t>
  </si>
  <si>
    <t>鄂1223</t>
  </si>
  <si>
    <t>崇阳县</t>
  </si>
  <si>
    <t>通山县人民法院</t>
  </si>
  <si>
    <t>鄂1224</t>
  </si>
  <si>
    <t>通山县</t>
  </si>
  <si>
    <t>http://tsxfy.hbfy.gov.cn/DocManage/ViewDoc?docId=e270a39e-16b1-4400-aa92-af1812cd7dd5</t>
  </si>
  <si>
    <t>来凤县人民法院</t>
  </si>
  <si>
    <t>鄂2827</t>
  </si>
  <si>
    <t>来凤县</t>
  </si>
  <si>
    <t>http://lfxfy.hbfy.gov.cn/DocManage/ViewDoc?docId=30bd3a95-d1fa-4636-b995-4bfea1b8f03f</t>
  </si>
  <si>
    <t>These data cover the period between January 1 and December 25.</t>
  </si>
  <si>
    <t>浏阳市人民法院</t>
  </si>
  <si>
    <t>湘0181</t>
  </si>
  <si>
    <t>浏阳市</t>
  </si>
  <si>
    <t>http://lysfy.chinacourt.org/article/detail/2018/02/id/3206143.shtml</t>
  </si>
  <si>
    <t>炎陵县人民法院</t>
  </si>
  <si>
    <t>湘0225</t>
  </si>
  <si>
    <t>炎陵县</t>
  </si>
  <si>
    <t>http://ylxfy.chinacourt.org/article/detail/2018/01/id/3154937.shtml</t>
  </si>
  <si>
    <t>衡阳市石鼓区人民法院</t>
  </si>
  <si>
    <t>湘0407</t>
  </si>
  <si>
    <t>衡阳市石鼓区</t>
  </si>
  <si>
    <t>http://sgqfy.chinacourt.org/article/detail/2018/01/id/3154250.shtml</t>
  </si>
  <si>
    <t>The data on 刑事案件 and 民商事案件 can be found in this link: http://sgqfy.chinacourt.org/article/detail/2018/03/id/3234677.shtml</t>
  </si>
  <si>
    <t>临湘市人民法院</t>
  </si>
  <si>
    <t>湘0682</t>
  </si>
  <si>
    <t>临湘市</t>
  </si>
  <si>
    <t>http://yylxfy.chinacourt.org/article/detail/2017/12/id/3138079.shtml</t>
  </si>
  <si>
    <t>大通湖管理区人民法院</t>
  </si>
  <si>
    <t>湘0991</t>
  </si>
  <si>
    <t>中方县人民法院</t>
  </si>
  <si>
    <t>湘1221</t>
  </si>
  <si>
    <t>中方县</t>
  </si>
  <si>
    <t>http://zfxfy.chinacourt.org/public/detail.php?id=543</t>
  </si>
  <si>
    <t>洪江人民法院</t>
  </si>
  <si>
    <t>湘1291</t>
  </si>
  <si>
    <t>http://hnhhzy.chinacourt.org/public/detail.php?id=9742</t>
  </si>
  <si>
    <t>This is not 洪江市人民法院 (court ID 湘1281), which corresponds to the 县级市 called 洪江市.</t>
  </si>
  <si>
    <t>新化县人民法院</t>
  </si>
  <si>
    <t>湘1322</t>
  </si>
  <si>
    <t>新化县</t>
  </si>
  <si>
    <t>http://hnsxhfy.chinacourt.org/public/detail.php?id=1733</t>
  </si>
  <si>
    <t>永顺县人民法院</t>
  </si>
  <si>
    <t>湘3127</t>
  </si>
  <si>
    <t>永顺县</t>
  </si>
  <si>
    <t>广州市花都区人民法院</t>
  </si>
  <si>
    <t>粤0114</t>
  </si>
  <si>
    <t>广州市花都区</t>
  </si>
  <si>
    <t>深圳市福田区人民法院</t>
  </si>
  <si>
    <t>粤0304</t>
  </si>
  <si>
    <t>深圳市福田区</t>
  </si>
  <si>
    <t>http://www.ftcourt.gov.cn/News/newsdetail.aspx?cls=4&amp;id=3538</t>
  </si>
  <si>
    <t>深圳市盐田区人民法院</t>
  </si>
  <si>
    <t>粤0308</t>
  </si>
  <si>
    <t>深圳市盐田区</t>
  </si>
  <si>
    <t>江门市蓬江区人民法院</t>
  </si>
  <si>
    <t>粤0703</t>
  </si>
  <si>
    <t>江门市蓬江区</t>
  </si>
  <si>
    <t>高州市人民法院</t>
  </si>
  <si>
    <t>粤0981</t>
  </si>
  <si>
    <t>高州市</t>
  </si>
  <si>
    <t>http://www.gzcourts.gov.cn/xwview.aspx?newsid=6879cb6f507521c7</t>
  </si>
  <si>
    <t>化州市人民法院</t>
  </si>
  <si>
    <t>粤0982</t>
  </si>
  <si>
    <t>化州市</t>
  </si>
  <si>
    <t>信宜市人民法院</t>
  </si>
  <si>
    <t>粤0983</t>
  </si>
  <si>
    <t>信宜市</t>
  </si>
  <si>
    <t>梅州市梅县区人民法院</t>
  </si>
  <si>
    <t>粤1403</t>
  </si>
  <si>
    <t>梅州市梅县区</t>
  </si>
  <si>
    <t>http://mxfy.gdmx.gov.cn/shownews.asp?id=8034</t>
  </si>
  <si>
    <t>平远县人民法院</t>
  </si>
  <si>
    <t>粤1426</t>
  </si>
  <si>
    <t>平远县</t>
  </si>
  <si>
    <t>东莞市第三人民法院</t>
  </si>
  <si>
    <t>粤1973</t>
  </si>
  <si>
    <t>http://www.dsfy.dg.gov.cn/web/content/1240-?lmdm=8007</t>
  </si>
  <si>
    <t>潮州市潮安区人民法院</t>
  </si>
  <si>
    <t>粤5103</t>
  </si>
  <si>
    <t>潮州市潮安区</t>
  </si>
  <si>
    <t>南宁市兴宁区人民法院</t>
  </si>
  <si>
    <t>桂0102</t>
  </si>
  <si>
    <t>南宁市兴宁区</t>
  </si>
  <si>
    <t>http://xnqfy.chinacourt.org/article/detail/2018/01/id/3182730.shtml</t>
  </si>
  <si>
    <t>柳州市城中区人民法院</t>
  </si>
  <si>
    <t>桂0202</t>
  </si>
  <si>
    <t>柳州市城中区</t>
  </si>
  <si>
    <t>http://lzczfy.chinacourt.org/public/detail.php?id=292</t>
  </si>
  <si>
    <t>北海市海城区人民法院</t>
  </si>
  <si>
    <t>桂0502</t>
  </si>
  <si>
    <t>北海市海城区</t>
  </si>
  <si>
    <t>灵山县人民法院</t>
  </si>
  <si>
    <t>桂0721</t>
  </si>
  <si>
    <t>灵山县</t>
  </si>
  <si>
    <t>https://3g.163.com/dy/article/DAGNQ6GF0514JN6S.html</t>
  </si>
  <si>
    <t>贵港市港北区人民法院</t>
  </si>
  <si>
    <t>桂0802</t>
  </si>
  <si>
    <t>贵港市港北区</t>
  </si>
  <si>
    <t>http://gbqfy.chinacourt.org/public/detail.php?id=3715</t>
  </si>
  <si>
    <t>This more recent article reports some very different data: http://gbqfy.chinacourt.org/public/detail.php?id=3751</t>
  </si>
  <si>
    <t>玉林市玉州区人民法院</t>
  </si>
  <si>
    <t>桂0902</t>
  </si>
  <si>
    <t>玉林市玉州区</t>
  </si>
  <si>
    <t>http://ylyzfy.chinacourt.org/public/detail.php?id=4744</t>
  </si>
  <si>
    <t>陆川县人民法院</t>
  </si>
  <si>
    <t>桂0922</t>
  </si>
  <si>
    <t>陆川县</t>
  </si>
  <si>
    <t>http://yllcfy.chinacourt.org/public/detail.php?id=2685</t>
  </si>
  <si>
    <t>博白县人民法院</t>
  </si>
  <si>
    <t>桂0923</t>
  </si>
  <si>
    <t>博白县</t>
  </si>
  <si>
    <t>http://bbxfy.chinacourt.org/public/detail.php?id=3482</t>
  </si>
  <si>
    <t>大新县人民法院</t>
  </si>
  <si>
    <t>桂1424</t>
  </si>
  <si>
    <t>大新县</t>
  </si>
  <si>
    <t>https://3g.163.com/dy/article/DBH5E9T10514JRJF.html</t>
  </si>
  <si>
    <t>凭祥市人民法院</t>
  </si>
  <si>
    <t>桂1481</t>
  </si>
  <si>
    <t>凭祥市</t>
  </si>
  <si>
    <t>http://czpxfy.chinacourt.org/public/detail.php?id=586</t>
  </si>
  <si>
    <t>海口市龙华区人民法院</t>
  </si>
  <si>
    <t>琼0106</t>
  </si>
  <si>
    <t>海口市龙华区</t>
  </si>
  <si>
    <t>https://www.xuehua.us/2018/07/21/%E4%B8%80%E5%9B%BE%E7%9C%8B%E6%87%82%E6%B5%B7%E5%8F%A3%E5%B8%82%E9%BE%99%E5%8D%8E%E5%8C%BA%E4%BA%BA%E6%B0%91%E6%B3%95%E9%99%A22017%E5%B9%B4%E5%B7%A5%E4%BD%9C%E6%8A%A5%E5%91%8A/</t>
  </si>
  <si>
    <t>“公布6329篇次裁判文书”</t>
  </si>
  <si>
    <t>琼海市人民法院</t>
  </si>
  <si>
    <t>琼9002</t>
  </si>
  <si>
    <t>琼海市</t>
  </si>
  <si>
    <t>重庆市大足区人民法院</t>
  </si>
  <si>
    <t>渝0111</t>
  </si>
  <si>
    <t>大足区</t>
  </si>
  <si>
    <t>http://cqdzfy.chinacourt.org/article/detail/2018/03/id/3248191.shtml</t>
  </si>
  <si>
    <t>重庆市合川区人民法院</t>
  </si>
  <si>
    <t>渝0117</t>
  </si>
  <si>
    <t>合川区</t>
  </si>
  <si>
    <t>重庆市铜梁区人民法院</t>
  </si>
  <si>
    <t>渝0151</t>
  </si>
  <si>
    <t>铜梁区</t>
  </si>
  <si>
    <t>成都市武侯区人民法院</t>
  </si>
  <si>
    <t>川0107</t>
  </si>
  <si>
    <t>成都市武侯区</t>
  </si>
  <si>
    <t>http://www.whfy.gov.cn/Content.aspx?q=304008E633D089EB</t>
  </si>
  <si>
    <t>成都市双流区人民法院</t>
  </si>
  <si>
    <t>川0116</t>
  </si>
  <si>
    <t>成都市双流区</t>
  </si>
  <si>
    <t>双流县人民法院</t>
  </si>
  <si>
    <t>川0122</t>
  </si>
  <si>
    <t>都江堰市人民法院</t>
  </si>
  <si>
    <t>川0181</t>
  </si>
  <si>
    <t>都江堰市</t>
  </si>
  <si>
    <t>成都高新技术产业开发区人民法院</t>
  </si>
  <si>
    <t>川0191</t>
  </si>
  <si>
    <t>攀枝花市仁和区人民法院</t>
  </si>
  <si>
    <t>川0411</t>
  </si>
  <si>
    <t>攀枝花市仁和区</t>
  </si>
  <si>
    <t>泸州市龙马潭区人民法院</t>
  </si>
  <si>
    <t>川0504</t>
  </si>
  <si>
    <t>泸州市龙马潭区</t>
  </si>
  <si>
    <t>古蔺县人民法院</t>
  </si>
  <si>
    <t>川0525</t>
  </si>
  <si>
    <t>古蔺县</t>
  </si>
  <si>
    <t>中江县人民法院</t>
  </si>
  <si>
    <t>川0623</t>
  </si>
  <si>
    <t>中江县</t>
  </si>
  <si>
    <t>广元市昭化区人民法院</t>
  </si>
  <si>
    <t>川0811</t>
  </si>
  <si>
    <t>广元市昭化区</t>
  </si>
  <si>
    <t>No website</t>
  </si>
  <si>
    <t>广元市朝天区人民法院</t>
  </si>
  <si>
    <t>川0812</t>
  </si>
  <si>
    <t>广元市朝天区</t>
  </si>
  <si>
    <t>隆昌县人民法院</t>
  </si>
  <si>
    <t>川1028</t>
  </si>
  <si>
    <t>隆昌县</t>
  </si>
  <si>
    <t>隆昌市</t>
  </si>
  <si>
    <t>井研县人民法院</t>
  </si>
  <si>
    <t>川1124</t>
  </si>
  <si>
    <t>井研县</t>
  </si>
  <si>
    <t>宜宾市南溪区人民法院</t>
  </si>
  <si>
    <t>川1503</t>
  </si>
  <si>
    <t>宜宾市南溪区</t>
  </si>
  <si>
    <t>兴文县人民法院</t>
  </si>
  <si>
    <t>川1528</t>
  </si>
  <si>
    <t>兴文县</t>
  </si>
  <si>
    <t>http://www.xwfy.gov.cn/Showarticles.asp?ID=820</t>
  </si>
  <si>
    <t>达州市达川区人民法院</t>
  </si>
  <si>
    <t>川1703</t>
  </si>
  <si>
    <t>达州市达川区</t>
  </si>
  <si>
    <t>http://dzdcfy.chinacourt.org/article/detail/2018/08/id/3468522.shtml</t>
  </si>
  <si>
    <t>茂县人民法院</t>
  </si>
  <si>
    <t>川3223</t>
  </si>
  <si>
    <t>茂县</t>
  </si>
  <si>
    <t>若尔盖县人民法院</t>
  </si>
  <si>
    <t>川3232</t>
  </si>
  <si>
    <t>若尔盖县</t>
  </si>
  <si>
    <t>得荣县人民法院</t>
  </si>
  <si>
    <t>川3338</t>
  </si>
  <si>
    <t>得荣县</t>
  </si>
  <si>
    <t>喜德县人民法院</t>
  </si>
  <si>
    <t>川3432</t>
  </si>
  <si>
    <t>喜德县</t>
  </si>
  <si>
    <t>http://lsxdfy.chinacourt.org/article/detail/2018/01/id/3178938.shtml</t>
  </si>
  <si>
    <t>美姑县人民法院</t>
  </si>
  <si>
    <t>川3436</t>
  </si>
  <si>
    <t>美姑县</t>
  </si>
  <si>
    <t>贵阳市乌当区人民法院</t>
  </si>
  <si>
    <t>黔0112</t>
  </si>
  <si>
    <t>贵阳市乌当区</t>
  </si>
  <si>
    <t>金沙县人民法院</t>
  </si>
  <si>
    <t>黔0523</t>
  </si>
  <si>
    <t>金沙县</t>
  </si>
  <si>
    <t>赫章县人民法院</t>
  </si>
  <si>
    <t>黔0527</t>
  </si>
  <si>
    <t>赫章县</t>
  </si>
  <si>
    <t>石阡县人民法院</t>
  </si>
  <si>
    <t>黔0623</t>
  </si>
  <si>
    <t>石阡县</t>
  </si>
  <si>
    <t>沿河土家族自治县人民法院</t>
  </si>
  <si>
    <t>黔0627</t>
  </si>
  <si>
    <t>沿河土家族自治县</t>
  </si>
  <si>
    <t>安龙县人民法院</t>
  </si>
  <si>
    <t>黔2328</t>
  </si>
  <si>
    <t>安龙县</t>
  </si>
  <si>
    <t>镇远县人民法院</t>
  </si>
  <si>
    <t>黔2625</t>
  </si>
  <si>
    <t>镇远县</t>
  </si>
  <si>
    <t>昆明市东川区人民法院</t>
  </si>
  <si>
    <t>云0113</t>
  </si>
  <si>
    <t>昆明市东川区</t>
  </si>
  <si>
    <t>http://kmdcfy.chinacourt.org/article/detail/2018/04/id/3282091.shtml</t>
  </si>
  <si>
    <t>禄劝彝族苗族自治县人民法院</t>
  </si>
  <si>
    <t>云0128</t>
  </si>
  <si>
    <t>禄劝彝族苗族自治县</t>
  </si>
  <si>
    <t>曲靖市麒麟区人民法院</t>
  </si>
  <si>
    <t>云0302</t>
  </si>
  <si>
    <t>曲靖市麒麟区</t>
  </si>
  <si>
    <t>http://qlqfy.chinacourt.org/article/detail/2018/01/id/3179001.shtml</t>
  </si>
  <si>
    <t>会泽县人民法院</t>
  </si>
  <si>
    <t>云0326</t>
  </si>
  <si>
    <t>会泽县</t>
  </si>
  <si>
    <t>澄江县人民法院</t>
  </si>
  <si>
    <t>云0422</t>
  </si>
  <si>
    <t>澄江县</t>
  </si>
  <si>
    <t>http://yxcj.ynfy.gov.cn/fytz/83758.jhtml</t>
  </si>
  <si>
    <t>墨江哈尼族自治县人民法院</t>
  </si>
  <si>
    <t>云0822</t>
  </si>
  <si>
    <t>墨江哈尼族自治县</t>
  </si>
  <si>
    <t>楚雄市人民法院</t>
  </si>
  <si>
    <t>云2301</t>
  </si>
  <si>
    <t>楚雄市</t>
  </si>
  <si>
    <t>http://cxcxfy.chinacourt.org/article/detail/2018/01/id/3195499.shtml</t>
  </si>
  <si>
    <t>绿春县人民法院</t>
  </si>
  <si>
    <t>云2531</t>
  </si>
  <si>
    <t>绿春县</t>
  </si>
  <si>
    <t>砚山县人民法院</t>
  </si>
  <si>
    <t>云2622</t>
  </si>
  <si>
    <t>砚山县</t>
  </si>
  <si>
    <t>http://wsysfy.chinacourt.org/article/detail/2018/02/id/3197777.shtml</t>
  </si>
  <si>
    <t>西畴县人民法院</t>
  </si>
  <si>
    <t>云2623</t>
  </si>
  <si>
    <t>西畴县</t>
  </si>
  <si>
    <t>https://www.chinacourt.org/article/detail/2018/01/id/3184017.shtml</t>
  </si>
  <si>
    <t>勐海县人民法院</t>
  </si>
  <si>
    <t>云2822</t>
  </si>
  <si>
    <t>勐海县</t>
  </si>
  <si>
    <t>南涧彝族自治县人民法院</t>
  </si>
  <si>
    <t>云2926</t>
  </si>
  <si>
    <t>南涧彝族自治县</t>
  </si>
  <si>
    <t>谢通门县人民法院</t>
  </si>
  <si>
    <t>藏0227</t>
  </si>
  <si>
    <t>谢通门县</t>
  </si>
  <si>
    <t>那曲县人民法院</t>
  </si>
  <si>
    <t>藏2421</t>
  </si>
  <si>
    <t>那曲县</t>
  </si>
  <si>
    <t>那曲市色尼区</t>
  </si>
  <si>
    <t>安多县人民法院</t>
  </si>
  <si>
    <t>藏2425</t>
  </si>
  <si>
    <t>安多县</t>
  </si>
  <si>
    <t>索县人民法院</t>
  </si>
  <si>
    <t>藏2427</t>
  </si>
  <si>
    <t>索县</t>
  </si>
  <si>
    <t>双湖县人民法院</t>
  </si>
  <si>
    <t>藏2431</t>
  </si>
  <si>
    <t>双湖县</t>
  </si>
  <si>
    <t>蓝田县人民法院</t>
  </si>
  <si>
    <t>陕0122</t>
  </si>
  <si>
    <t>蓝田县</t>
  </si>
  <si>
    <t>凤县人民法院</t>
  </si>
  <si>
    <t>陕0330</t>
  </si>
  <si>
    <t>凤县</t>
  </si>
  <si>
    <t>https://www.chinacourt.org/article/detail/2018/01/id/3181828.shtml</t>
  </si>
  <si>
    <t>咸阳市秦都区人民法院</t>
  </si>
  <si>
    <t>陕0402</t>
  </si>
  <si>
    <t>咸阳市秦都区</t>
  </si>
  <si>
    <t>山阳县人民法院</t>
  </si>
  <si>
    <t>陕1024</t>
  </si>
  <si>
    <t>山阳县</t>
  </si>
  <si>
    <t>http://sxsyfy.chinacourt.org/article/detail/2018/02/id/3492232.shtml</t>
  </si>
  <si>
    <t>安康铁路运输法院</t>
  </si>
  <si>
    <t>陕7101</t>
  </si>
  <si>
    <t>武山县人民法院</t>
  </si>
  <si>
    <t>甘0524</t>
  </si>
  <si>
    <t>武山县</t>
  </si>
  <si>
    <t>肃南裕固族自治县人民法院</t>
  </si>
  <si>
    <t>甘0721</t>
  </si>
  <si>
    <t>肃南裕固族自治县</t>
  </si>
  <si>
    <t>泾川县人民法院</t>
  </si>
  <si>
    <t>甘0821</t>
  </si>
  <si>
    <t>泾川县</t>
  </si>
  <si>
    <t>临夏县人民法院</t>
  </si>
  <si>
    <t>甘2921</t>
  </si>
  <si>
    <t>临夏县</t>
  </si>
  <si>
    <t>卓尼林区基层法院</t>
  </si>
  <si>
    <t>甘7501</t>
  </si>
  <si>
    <t>循化撒拉族自治县人民法院</t>
  </si>
  <si>
    <t>青0225</t>
  </si>
  <si>
    <t>循化撒拉族自治县</t>
  </si>
  <si>
    <t>祁连县人民法院</t>
  </si>
  <si>
    <t>青2222</t>
  </si>
  <si>
    <t>祁连县</t>
  </si>
  <si>
    <t>德令哈市人民法院</t>
  </si>
  <si>
    <t>青2802</t>
  </si>
  <si>
    <t>德令哈市</t>
  </si>
  <si>
    <t>灵武市人民法院</t>
  </si>
  <si>
    <t>宁0181</t>
  </si>
  <si>
    <t>灵武市</t>
  </si>
  <si>
    <t>http://lw.nxfy.gov.cn/lwxwzx/lwfyzx/201801/t20180110_4439217.html</t>
  </si>
  <si>
    <t>石嘴山市大武口区人民法院</t>
  </si>
  <si>
    <t>宁0202</t>
  </si>
  <si>
    <t>石嘴山市大武口区</t>
  </si>
  <si>
    <t>http://dwk.nxfy.gov.cn/dwkfyxwzx/dwkfyfyzx/201801/t20180117_4442530.html</t>
  </si>
  <si>
    <t>Data from the work report (covering the periord between January and November) can be found here: http://dwk.nxfy.gov.cn/dwkfyxwzx/dwkfyywtp/201712/t20171225_4432302.html</t>
  </si>
  <si>
    <t>中宁县人民法院</t>
  </si>
  <si>
    <t>宁0521</t>
  </si>
  <si>
    <t>中宁县</t>
  </si>
  <si>
    <t>乌鲁木齐市米东区人民法院</t>
  </si>
  <si>
    <t>新0109</t>
  </si>
  <si>
    <t>乌鲁木齐市米东区</t>
  </si>
  <si>
    <t>乌鲁木齐县人民法院</t>
  </si>
  <si>
    <t>新0121</t>
  </si>
  <si>
    <t>乌鲁木齐县</t>
  </si>
  <si>
    <t>http://www.xjcourt.org/public/detail.php?id=30833</t>
  </si>
  <si>
    <t>克拉玛依市乌尔禾区人民法院</t>
  </si>
  <si>
    <t>新0205</t>
  </si>
  <si>
    <t>克拉玛依市乌尔禾区</t>
  </si>
  <si>
    <t>昌吉市人民法院</t>
  </si>
  <si>
    <t>新2301</t>
  </si>
  <si>
    <t>昌吉市</t>
  </si>
  <si>
    <t>莎车县人民法院</t>
  </si>
  <si>
    <t>新3125</t>
  </si>
  <si>
    <t>莎车县</t>
  </si>
  <si>
    <t>和田县人民法院</t>
  </si>
  <si>
    <t>新3221</t>
  </si>
  <si>
    <t>和田县</t>
  </si>
  <si>
    <t>奎屯市人民法院</t>
  </si>
  <si>
    <t>新4003</t>
  </si>
  <si>
    <t>奎屯市</t>
  </si>
  <si>
    <t>http://www.xjcourt.org/public/detail.php?id=30789</t>
  </si>
  <si>
    <t>伊宁县人民法院</t>
  </si>
  <si>
    <t>新4021</t>
  </si>
  <si>
    <t>伊宁县</t>
  </si>
  <si>
    <t>巩留县人民法院</t>
  </si>
  <si>
    <t>新4024</t>
  </si>
  <si>
    <t>巩留县</t>
  </si>
  <si>
    <t>乌苏市人民法院</t>
  </si>
  <si>
    <t>新4202</t>
  </si>
  <si>
    <t>乌苏市</t>
  </si>
  <si>
    <t>托里县人民法院</t>
  </si>
  <si>
    <t>新4224</t>
  </si>
  <si>
    <t>托里县</t>
  </si>
  <si>
    <t>新疆生产建设兵团塔斯海垦区人民法院</t>
  </si>
  <si>
    <t>兵0502</t>
  </si>
  <si>
    <t>中国人民解放军长沙军事法院</t>
  </si>
  <si>
    <t>军0201</t>
  </si>
  <si>
    <t>中国人民解放军海口军事法院</t>
  </si>
  <si>
    <t>军0204</t>
  </si>
  <si>
    <t>中国人民解放军昆明军事法院</t>
  </si>
  <si>
    <t>军0205</t>
  </si>
  <si>
    <t>中国人民解放军石家庄军事法院</t>
  </si>
  <si>
    <t>军0602</t>
  </si>
  <si>
    <t>中国人民解放军武汉军事法院</t>
  </si>
  <si>
    <t>军0604</t>
  </si>
  <si>
    <t>Notes from RA:
I tried to keep track of a number of different things as I went through the list of the courts. In column BF I recorded whether or not there were 裁判文书 uploaded to the official websites of the courts. In column BE I recorded whether or not I ran into the budget of the court for 2017 or 2018 (although I did not look for the budgets proactively); there I also included some quotes from the work reports that mentioned how many 裁判文书 from 2017 were uploaded, because I thought this number could be compared to the number of 裁判文书 that we could actually find on 裁判文书网. I also paid special attention to administrative litigation and non-litigation enforcement cases; but much of this spreadsheet was completed before Prof. Liebman pointed out to me the relationship between 民告官案件 and administrative litigation cases, so there might be some mistakes. Over all, my feeling is that whether or not we could find data is correlated most strongly with the province to which a court belongs.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</si>
</sst>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sz val="11"/>
      <name val="Arial"/>
    </font>
    <font>
      <sz val="11"/>
      <name val="Calibri"/>
    </font>
    <font>
      <sz val="11"/>
      <color rgb="FF000000"/>
      <name val="Arial"/>
    </font>
    <font>
      <b/>
      <sz val="11"/>
      <color rgb="FF000000"/>
      <name val="Arial"/>
    </font>
    <font>
      <sz val="12"/>
      <name val="Calibri"/>
    </font>
    <font>
      <u/>
      <sz val="11"/>
      <color rgb="FF0000FF"/>
      <name val="Arial"/>
    </font>
    <font>
      <b/>
      <u/>
      <sz val="11"/>
      <color rgb="FF0000FF"/>
      <name val="Arial"/>
    </font>
    <font>
      <i/>
      <sz val="11"/>
      <color rgb="FFB7B7B7"/>
      <name val="Arial"/>
    </font>
    <font>
      <b/>
      <u/>
      <sz val="11"/>
      <color rgb="FF1155CC"/>
      <name val="Arial"/>
    </font>
    <font>
      <sz val="12"/>
      <name val="Arial"/>
    </font>
    <font>
      <sz val="11"/>
      <color rgb="FF444444"/>
      <name val="Arial"/>
    </font>
    <font>
      <b/>
      <u/>
      <sz val="11"/>
      <color rgb="FF1155CC"/>
      <name val="Arial"/>
    </font>
    <font>
      <u/>
      <sz val="11"/>
      <color rgb="FF0000FF"/>
      <name val="Arial"/>
    </font>
    <font>
      <u/>
      <sz val="11"/>
      <color rgb="FF1155CC"/>
      <name val="Arial"/>
    </font>
    <font>
      <u/>
      <sz val="11"/>
      <color rgb="FF1155CC"/>
      <name val="Arial"/>
    </font>
  </fonts>
  <fills count="25">
    <fill>
      <patternFill patternType="none"/>
    </fill>
    <fill>
      <patternFill patternType="gray125"/>
    </fill>
    <fill>
      <patternFill patternType="solid">
        <fgColor rgb="FF3C78D8"/>
        <bgColor rgb="FF3C78D8"/>
      </patternFill>
    </fill>
    <fill>
      <patternFill patternType="solid">
        <fgColor rgb="FF6D9EEB"/>
        <bgColor rgb="FF6D9EEB"/>
      </patternFill>
    </fill>
    <fill>
      <patternFill patternType="solid">
        <fgColor rgb="FFA4C2F4"/>
        <bgColor rgb="FFA4C2F4"/>
      </patternFill>
    </fill>
    <fill>
      <patternFill patternType="solid">
        <fgColor rgb="FFC9DAF8"/>
        <bgColor rgb="FFC9DAF8"/>
      </patternFill>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A64D79"/>
        <bgColor rgb="FFA64D79"/>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45818E"/>
        <bgColor rgb="FF45818E"/>
      </patternFill>
    </fill>
    <fill>
      <patternFill patternType="solid">
        <fgColor rgb="FF76A5AF"/>
        <bgColor rgb="FF76A5AF"/>
      </patternFill>
    </fill>
    <fill>
      <patternFill patternType="solid">
        <fgColor rgb="FFA2C4C9"/>
        <bgColor rgb="FFA2C4C9"/>
      </patternFill>
    </fill>
    <fill>
      <patternFill patternType="solid">
        <fgColor rgb="FFCCCCCC"/>
        <bgColor rgb="FFCCCCCC"/>
      </patternFill>
    </fill>
    <fill>
      <patternFill patternType="solid">
        <fgColor rgb="FFFFFFFF"/>
        <bgColor rgb="FFFFFFFF"/>
      </patternFill>
    </fill>
  </fills>
  <borders count="6">
    <border>
      <left/>
      <right/>
      <top/>
      <bottom/>
      <diagonal/>
    </border>
    <border>
      <left/>
      <right style="medium">
        <color rgb="FFCCCCCC"/>
      </right>
      <top/>
      <bottom/>
      <diagonal/>
    </border>
    <border>
      <left/>
      <right style="medium">
        <color rgb="FFCCCCCC"/>
      </right>
      <top style="medium">
        <color rgb="FFCCCCCC"/>
      </top>
      <bottom style="medium">
        <color rgb="FFCCCCCC"/>
      </bottom>
      <diagonal/>
    </border>
    <border>
      <left/>
      <right/>
      <top style="medium">
        <color rgb="FFCCCCCC"/>
      </top>
      <bottom/>
      <diagonal/>
    </border>
    <border>
      <left style="medium">
        <color rgb="FFCCCCCC"/>
      </left>
      <right/>
      <top/>
      <bottom/>
      <diagonal/>
    </border>
    <border>
      <left/>
      <right/>
      <top/>
      <bottom/>
      <diagonal/>
    </border>
  </borders>
  <cellStyleXfs count="1">
    <xf numFmtId="0" fontId="0" fillId="0" borderId="0"/>
  </cellStyleXfs>
  <cellXfs count="81">
    <xf numFmtId="0" fontId="0" fillId="0" borderId="0" xfId="0" applyFont="1" applyAlignment="1"/>
    <xf numFmtId="0" fontId="2" fillId="0" borderId="0" xfId="0" applyFont="1"/>
    <xf numFmtId="0" fontId="1" fillId="0" borderId="0" xfId="0" applyFont="1" applyAlignment="1"/>
    <xf numFmtId="0" fontId="1" fillId="0" borderId="1" xfId="0" applyFont="1" applyBorder="1" applyAlignment="1"/>
    <xf numFmtId="0" fontId="3" fillId="2" borderId="2" xfId="0" applyFont="1" applyFill="1" applyBorder="1" applyAlignment="1">
      <alignment wrapText="1"/>
    </xf>
    <xf numFmtId="0" fontId="3" fillId="3" borderId="2" xfId="0" applyFont="1" applyFill="1" applyBorder="1" applyAlignment="1">
      <alignment wrapText="1"/>
    </xf>
    <xf numFmtId="0" fontId="3" fillId="4" borderId="2" xfId="0" applyFont="1" applyFill="1" applyBorder="1" applyAlignment="1">
      <alignment wrapText="1"/>
    </xf>
    <xf numFmtId="0" fontId="3" fillId="4" borderId="2" xfId="0" applyFont="1" applyFill="1" applyBorder="1" applyAlignment="1">
      <alignment wrapText="1"/>
    </xf>
    <xf numFmtId="0" fontId="3" fillId="5" borderId="2" xfId="0" applyFont="1" applyFill="1" applyBorder="1" applyAlignment="1">
      <alignment wrapText="1"/>
    </xf>
    <xf numFmtId="0" fontId="3" fillId="6" borderId="2" xfId="0" applyFont="1" applyFill="1" applyBorder="1" applyAlignment="1">
      <alignment wrapText="1"/>
    </xf>
    <xf numFmtId="0" fontId="3" fillId="7" borderId="2" xfId="0" applyFont="1" applyFill="1" applyBorder="1" applyAlignment="1">
      <alignment wrapText="1"/>
    </xf>
    <xf numFmtId="0" fontId="3" fillId="8" borderId="2" xfId="0" applyFont="1" applyFill="1" applyBorder="1" applyAlignment="1">
      <alignment wrapText="1"/>
    </xf>
    <xf numFmtId="0" fontId="3" fillId="8" borderId="2" xfId="0" applyFont="1" applyFill="1" applyBorder="1" applyAlignment="1">
      <alignment wrapText="1"/>
    </xf>
    <xf numFmtId="0" fontId="3" fillId="9" borderId="2" xfId="0" applyFont="1" applyFill="1" applyBorder="1" applyAlignment="1">
      <alignment wrapText="1"/>
    </xf>
    <xf numFmtId="0" fontId="3" fillId="10" borderId="2" xfId="0" applyFont="1" applyFill="1" applyBorder="1" applyAlignment="1">
      <alignment wrapText="1"/>
    </xf>
    <xf numFmtId="0" fontId="3" fillId="11" borderId="2" xfId="0" applyFont="1" applyFill="1" applyBorder="1" applyAlignment="1">
      <alignment wrapText="1"/>
    </xf>
    <xf numFmtId="0" fontId="3" fillId="12" borderId="2" xfId="0" applyFont="1" applyFill="1" applyBorder="1" applyAlignment="1">
      <alignment wrapText="1"/>
    </xf>
    <xf numFmtId="0" fontId="3" fillId="12" borderId="2" xfId="0" applyFont="1" applyFill="1" applyBorder="1" applyAlignment="1">
      <alignment wrapText="1"/>
    </xf>
    <xf numFmtId="0" fontId="3" fillId="13" borderId="2" xfId="0" applyFont="1" applyFill="1" applyBorder="1" applyAlignment="1">
      <alignment wrapText="1"/>
    </xf>
    <xf numFmtId="0" fontId="3" fillId="14" borderId="2" xfId="0" applyFont="1" applyFill="1" applyBorder="1" applyAlignment="1">
      <alignment wrapText="1"/>
    </xf>
    <xf numFmtId="0" fontId="3" fillId="15" borderId="2" xfId="0" applyFont="1" applyFill="1" applyBorder="1" applyAlignment="1">
      <alignment wrapText="1"/>
    </xf>
    <xf numFmtId="0" fontId="3" fillId="15" borderId="2" xfId="0" applyFont="1" applyFill="1" applyBorder="1" applyAlignment="1">
      <alignment wrapText="1"/>
    </xf>
    <xf numFmtId="0" fontId="3" fillId="16" borderId="2" xfId="0" applyFont="1" applyFill="1" applyBorder="1" applyAlignment="1">
      <alignment wrapText="1"/>
    </xf>
    <xf numFmtId="0" fontId="3" fillId="17" borderId="2" xfId="0" applyFont="1" applyFill="1" applyBorder="1" applyAlignment="1">
      <alignment wrapText="1"/>
    </xf>
    <xf numFmtId="0" fontId="3" fillId="18" borderId="2" xfId="0" applyFont="1" applyFill="1" applyBorder="1" applyAlignment="1">
      <alignment wrapText="1"/>
    </xf>
    <xf numFmtId="0" fontId="3" fillId="19" borderId="2" xfId="0" applyFont="1" applyFill="1" applyBorder="1" applyAlignment="1">
      <alignment wrapText="1"/>
    </xf>
    <xf numFmtId="0" fontId="3" fillId="19" borderId="2" xfId="0" applyFont="1" applyFill="1" applyBorder="1" applyAlignment="1">
      <alignment wrapText="1"/>
    </xf>
    <xf numFmtId="0" fontId="3" fillId="20" borderId="2" xfId="0" applyFont="1" applyFill="1" applyBorder="1" applyAlignment="1">
      <alignment wrapText="1"/>
    </xf>
    <xf numFmtId="0" fontId="3" fillId="21" borderId="2" xfId="0" applyFont="1" applyFill="1" applyBorder="1" applyAlignment="1">
      <alignment wrapText="1"/>
    </xf>
    <xf numFmtId="0" fontId="3" fillId="22" borderId="2" xfId="0" applyFont="1" applyFill="1" applyBorder="1" applyAlignment="1">
      <alignment wrapText="1"/>
    </xf>
    <xf numFmtId="0" fontId="3" fillId="22" borderId="2" xfId="0" applyFont="1" applyFill="1" applyBorder="1" applyAlignment="1">
      <alignment wrapText="1"/>
    </xf>
    <xf numFmtId="0" fontId="4" fillId="23" borderId="2" xfId="0" applyFont="1" applyFill="1" applyBorder="1" applyAlignment="1">
      <alignment wrapText="1"/>
    </xf>
    <xf numFmtId="0" fontId="4" fillId="23" borderId="2" xfId="0" applyFont="1" applyFill="1" applyBorder="1" applyAlignment="1"/>
    <xf numFmtId="0" fontId="4" fillId="23" borderId="0" xfId="0" applyFont="1" applyFill="1" applyAlignment="1"/>
    <xf numFmtId="0" fontId="5" fillId="0" borderId="0" xfId="0" applyFont="1" applyAlignment="1"/>
    <xf numFmtId="0" fontId="1" fillId="0" borderId="0" xfId="0" applyFont="1" applyAlignment="1"/>
    <xf numFmtId="0" fontId="1" fillId="0" borderId="0" xfId="0" applyFont="1" applyAlignment="1"/>
    <xf numFmtId="0" fontId="1" fillId="0" borderId="0" xfId="0" applyFont="1"/>
    <xf numFmtId="10" fontId="1" fillId="0" borderId="0" xfId="0" applyNumberFormat="1" applyFont="1" applyAlignment="1"/>
    <xf numFmtId="0" fontId="1" fillId="0" borderId="3" xfId="0" applyFont="1" applyBorder="1"/>
    <xf numFmtId="0" fontId="6" fillId="0" borderId="0" xfId="0" applyFont="1" applyAlignment="1"/>
    <xf numFmtId="0" fontId="1" fillId="0" borderId="0" xfId="0" applyFont="1" applyAlignment="1"/>
    <xf numFmtId="0" fontId="1" fillId="0" borderId="0" xfId="0" applyFont="1" applyAlignment="1">
      <alignment horizontal="right"/>
    </xf>
    <xf numFmtId="10" fontId="1" fillId="0" borderId="0" xfId="0" applyNumberFormat="1" applyFont="1" applyAlignment="1">
      <alignment horizontal="right"/>
    </xf>
    <xf numFmtId="0" fontId="7" fillId="0" borderId="0" xfId="0" applyFont="1" applyAlignment="1"/>
    <xf numFmtId="0" fontId="1" fillId="0" borderId="0" xfId="0" applyFont="1" applyAlignment="1"/>
    <xf numFmtId="9" fontId="1" fillId="0" borderId="0" xfId="0" applyNumberFormat="1" applyFont="1" applyAlignment="1"/>
    <xf numFmtId="1" fontId="8" fillId="0" borderId="0" xfId="0" applyNumberFormat="1" applyFont="1"/>
    <xf numFmtId="10" fontId="8" fillId="0" borderId="0" xfId="0" applyNumberFormat="1" applyFont="1" applyAlignment="1">
      <alignment horizontal="right"/>
    </xf>
    <xf numFmtId="10" fontId="8" fillId="0" borderId="0" xfId="0" applyNumberFormat="1" applyFont="1"/>
    <xf numFmtId="0" fontId="9" fillId="0" borderId="0" xfId="0" applyFont="1" applyAlignment="1"/>
    <xf numFmtId="0" fontId="1" fillId="11" borderId="0" xfId="0" applyFont="1" applyFill="1" applyAlignment="1"/>
    <xf numFmtId="10" fontId="1" fillId="11" borderId="0" xfId="0" applyNumberFormat="1" applyFont="1" applyFill="1" applyAlignment="1"/>
    <xf numFmtId="0" fontId="8" fillId="0" borderId="0" xfId="0" applyFont="1"/>
    <xf numFmtId="9" fontId="1" fillId="11" borderId="0" xfId="0" applyNumberFormat="1" applyFont="1" applyFill="1" applyAlignment="1"/>
    <xf numFmtId="0" fontId="8" fillId="0" borderId="0" xfId="0" applyFont="1" applyAlignment="1">
      <alignment horizontal="right"/>
    </xf>
    <xf numFmtId="0" fontId="10" fillId="0" borderId="0" xfId="0" applyFont="1" applyAlignment="1"/>
    <xf numFmtId="0" fontId="11" fillId="24" borderId="0" xfId="0" applyFont="1" applyFill="1" applyAlignment="1">
      <alignment horizontal="right"/>
    </xf>
    <xf numFmtId="0" fontId="12" fillId="0" borderId="0" xfId="0" applyFont="1" applyAlignment="1"/>
    <xf numFmtId="0" fontId="1" fillId="0" borderId="0" xfId="0" applyFont="1" applyAlignment="1"/>
    <xf numFmtId="9" fontId="1" fillId="0" borderId="0" xfId="0" applyNumberFormat="1" applyFont="1" applyAlignment="1">
      <alignment horizontal="right"/>
    </xf>
    <xf numFmtId="1" fontId="1" fillId="0" borderId="0" xfId="0" applyNumberFormat="1" applyFont="1"/>
    <xf numFmtId="10" fontId="8" fillId="11" borderId="0" xfId="0" applyNumberFormat="1" applyFont="1" applyFill="1"/>
    <xf numFmtId="0" fontId="13" fillId="0" borderId="0" xfId="0" applyFont="1" applyAlignment="1"/>
    <xf numFmtId="0" fontId="1" fillId="0" borderId="0" xfId="0" applyFont="1" applyAlignment="1"/>
    <xf numFmtId="1" fontId="8" fillId="0" borderId="0" xfId="0" applyNumberFormat="1" applyFont="1" applyAlignment="1">
      <alignment horizontal="right"/>
    </xf>
    <xf numFmtId="0" fontId="1" fillId="0" borderId="4" xfId="0" applyFont="1" applyBorder="1"/>
    <xf numFmtId="0" fontId="1" fillId="0" borderId="4" xfId="0" applyFont="1" applyBorder="1" applyAlignment="1"/>
    <xf numFmtId="0" fontId="1" fillId="0" borderId="5" xfId="0" applyFont="1" applyBorder="1"/>
    <xf numFmtId="10" fontId="1" fillId="0" borderId="0" xfId="0" applyNumberFormat="1" applyFont="1" applyAlignment="1"/>
    <xf numFmtId="0" fontId="14" fillId="0" borderId="0" xfId="0" applyFont="1" applyAlignment="1"/>
    <xf numFmtId="0" fontId="10" fillId="0" borderId="4" xfId="0" applyFont="1" applyBorder="1" applyAlignment="1"/>
    <xf numFmtId="0" fontId="3" fillId="0" borderId="0" xfId="0" applyFont="1" applyAlignment="1">
      <alignment horizontal="right"/>
    </xf>
    <xf numFmtId="10" fontId="10" fillId="0" borderId="0" xfId="0" applyNumberFormat="1" applyFont="1" applyAlignment="1"/>
    <xf numFmtId="0" fontId="1" fillId="0" borderId="0" xfId="0" applyFont="1" applyAlignment="1"/>
    <xf numFmtId="0" fontId="1" fillId="11" borderId="0" xfId="0" applyFont="1" applyFill="1" applyAlignment="1"/>
    <xf numFmtId="0" fontId="8" fillId="0" borderId="0" xfId="0" applyFont="1" applyAlignment="1"/>
    <xf numFmtId="0" fontId="1" fillId="11" borderId="0" xfId="0" applyFont="1" applyFill="1" applyAlignment="1"/>
    <xf numFmtId="0" fontId="15" fillId="0" borderId="0" xfId="0" applyFont="1" applyAlignment="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lzczfy.chinacourt.org/public/detail.php?id=292" TargetMode="External"/><Relationship Id="rId21" Type="http://schemas.openxmlformats.org/officeDocument/2006/relationships/hyperlink" Target="http://wflqfy.sdcourt.gov.cn/wflqfy/443883/443886/1818402/index.html" TargetMode="External"/><Relationship Id="rId42" Type="http://schemas.openxmlformats.org/officeDocument/2006/relationships/hyperlink" Target="http://sxjzzy.chinacourt.org/article/detail/2018/03/id/3252951.shtml" TargetMode="External"/><Relationship Id="rId63" Type="http://schemas.openxmlformats.org/officeDocument/2006/relationships/hyperlink" Target="http://jysfy.chinacourt.org/article/detail/2018/03/id/3215672.shtml" TargetMode="External"/><Relationship Id="rId84" Type="http://schemas.openxmlformats.org/officeDocument/2006/relationships/hyperlink" Target="http://tafcfy.sdcourt.gov.cn/tafcfy/753739/753743/1841745/index.html" TargetMode="External"/><Relationship Id="rId138" Type="http://schemas.openxmlformats.org/officeDocument/2006/relationships/hyperlink" Target="http://sxsyfy.chinacourt.org/article/detail/2018/02/id/3492232.shtml" TargetMode="External"/><Relationship Id="rId107" Type="http://schemas.openxmlformats.org/officeDocument/2006/relationships/hyperlink" Target="http://sgqfy.chinacourt.org/article/detail/2018/01/id/3154250.shtml" TargetMode="External"/><Relationship Id="rId11" Type="http://schemas.openxmlformats.org/officeDocument/2006/relationships/hyperlink" Target="http://szsfy.hbfy.gov.cn/DocManage/ViewDoc?docId=6e902bde-c347-4eed-86eb-e4449ac8d418" TargetMode="External"/><Relationship Id="rId32" Type="http://schemas.openxmlformats.org/officeDocument/2006/relationships/hyperlink" Target="http://mcsfy.hbfy.gov.cn/DocManage/ViewDoc?docId=60c3037c-1184-4e20-9e99-58222fc35dc3" TargetMode="External"/><Relationship Id="rId37" Type="http://schemas.openxmlformats.org/officeDocument/2006/relationships/hyperlink" Target="http://sjzxt.hebeicourt.gov.cn/public/detail.php?id=264" TargetMode="External"/><Relationship Id="rId53" Type="http://schemas.openxmlformats.org/officeDocument/2006/relationships/hyperlink" Target="http://hebdl.hljcourt.gov.cn/public/detail.php?id=2761" TargetMode="External"/><Relationship Id="rId58" Type="http://schemas.openxmlformats.org/officeDocument/2006/relationships/hyperlink" Target="http://shqg.hljcourt.gov.cn/public/detail.php?id=2546" TargetMode="External"/><Relationship Id="rId74" Type="http://schemas.openxmlformats.org/officeDocument/2006/relationships/hyperlink" Target="http://www.dzfy.gov.cn/News02/A01/a2/201804/1173.html" TargetMode="External"/><Relationship Id="rId79" Type="http://schemas.openxmlformats.org/officeDocument/2006/relationships/hyperlink" Target="http://lnxfy.chinacourt.org/public/detail.php?id=845" TargetMode="External"/><Relationship Id="rId102" Type="http://schemas.openxmlformats.org/officeDocument/2006/relationships/hyperlink" Target="http://ylqfy.hbfy.gov.cn/DocManage/ViewDoc?docId=5f6443f9-ad58-48c0-8cb0-0a83989f3637" TargetMode="External"/><Relationship Id="rId123" Type="http://schemas.openxmlformats.org/officeDocument/2006/relationships/hyperlink" Target="https://3g.163.com/dy/article/DBH5E9T10514JRJF.html" TargetMode="External"/><Relationship Id="rId128" Type="http://schemas.openxmlformats.org/officeDocument/2006/relationships/hyperlink" Target="http://www.xwfy.gov.cn/Showarticles.asp?ID=820" TargetMode="External"/><Relationship Id="rId5" Type="http://schemas.openxmlformats.org/officeDocument/2006/relationships/hyperlink" Target="http://qthxx.hljcourt.gov.cn/public/detail.php?id=1025" TargetMode="External"/><Relationship Id="rId90" Type="http://schemas.openxmlformats.org/officeDocument/2006/relationships/hyperlink" Target="http://zmxfy.hncourt.gov.cn/public/detail.php?id=1244" TargetMode="External"/><Relationship Id="rId95" Type="http://schemas.openxmlformats.org/officeDocument/2006/relationships/hyperlink" Target="http://hbxxfy.hncourt.gov.cn/public/detail.php?id=2497" TargetMode="External"/><Relationship Id="rId22" Type="http://schemas.openxmlformats.org/officeDocument/2006/relationships/hyperlink" Target="http://www.chcourt.gov.cn/Home/Article/show/id/581.html" TargetMode="External"/><Relationship Id="rId27" Type="http://schemas.openxmlformats.org/officeDocument/2006/relationships/hyperlink" Target="http://wucheng.zjcourt.cn/art/2018/1/18/art_1221809_15213843.html" TargetMode="External"/><Relationship Id="rId43" Type="http://schemas.openxmlformats.org/officeDocument/2006/relationships/hyperlink" Target="http://ycjsfy.chinacourt.org/article/detail/2018/02/id/3208142.shtml" TargetMode="External"/><Relationship Id="rId48" Type="http://schemas.openxmlformats.org/officeDocument/2006/relationships/hyperlink" Target="http://news.sina.com.cn/sf/publicity/fy/2017-12-07/doc-ifypnqvn0870280.shtml" TargetMode="External"/><Relationship Id="rId64" Type="http://schemas.openxmlformats.org/officeDocument/2006/relationships/hyperlink" Target="http://syrmfy.chinacourt.org/article/detail/2018/01/id/3147080.shtml" TargetMode="External"/><Relationship Id="rId69" Type="http://schemas.openxmlformats.org/officeDocument/2006/relationships/hyperlink" Target="http://hsxnfy.chinacourt.org/article/detail/2017/12/id/3126954.shtml" TargetMode="External"/><Relationship Id="rId113" Type="http://schemas.openxmlformats.org/officeDocument/2006/relationships/hyperlink" Target="http://www.gzcourts.gov.cn/xwview.aspx?newsid=6879cb6f507521c7" TargetMode="External"/><Relationship Id="rId118" Type="http://schemas.openxmlformats.org/officeDocument/2006/relationships/hyperlink" Target="https://3g.163.com/dy/article/DAGNQ6GF0514JN6S.html" TargetMode="External"/><Relationship Id="rId134" Type="http://schemas.openxmlformats.org/officeDocument/2006/relationships/hyperlink" Target="http://cxcxfy.chinacourt.org/article/detail/2018/01/id/3195499.shtml" TargetMode="External"/><Relationship Id="rId139" Type="http://schemas.openxmlformats.org/officeDocument/2006/relationships/hyperlink" Target="http://lw.nxfy.gov.cn/lwxwzx/lwfyzx/201801/t20180110_4439217.html" TargetMode="External"/><Relationship Id="rId80" Type="http://schemas.openxmlformats.org/officeDocument/2006/relationships/hyperlink" Target="https://www.weibo.com/3672474710/FETQEmoi8" TargetMode="External"/><Relationship Id="rId85" Type="http://schemas.openxmlformats.org/officeDocument/2006/relationships/hyperlink" Target="http://rzlsqfy.sdcourt.gov.cn/rzlsqfy/405359/405349/1834950/index.html" TargetMode="External"/><Relationship Id="rId12" Type="http://schemas.openxmlformats.org/officeDocument/2006/relationships/hyperlink" Target="http://wnfy.hicourt.gov.cn/preview/article?articleId=0120de6e-62c8-40af-84e2-6439bf499db9&amp;&amp;colArticleId=dc77e4f5-a554-4d48-a7cc-2f180b69f26c&amp;&amp;siteId=0b075a78-5241-4146-8087-9511923de9ec" TargetMode="External"/><Relationship Id="rId17" Type="http://schemas.openxmlformats.org/officeDocument/2006/relationships/hyperlink" Target="http://gaxfy.chinacourt.org/public/detail.php?id=885" TargetMode="External"/><Relationship Id="rId33" Type="http://schemas.openxmlformats.org/officeDocument/2006/relationships/hyperlink" Target="http://ywtfy.hncourt.gov.cn/public/detail.php?id=652" TargetMode="External"/><Relationship Id="rId38" Type="http://schemas.openxmlformats.org/officeDocument/2006/relationships/hyperlink" Target="http://qhdllfy.hebeicourt.gov.cn/public/detail.php?id=461" TargetMode="External"/><Relationship Id="rId59" Type="http://schemas.openxmlformats.org/officeDocument/2006/relationships/hyperlink" Target="http://www.njyhfy.gov.cn/www/yhfy/tpxw-mb_a3918010436387.htm" TargetMode="External"/><Relationship Id="rId103" Type="http://schemas.openxmlformats.org/officeDocument/2006/relationships/hyperlink" Target="http://tsxfy.hbfy.gov.cn/DocManage/ViewDoc?docId=e270a39e-16b1-4400-aa92-af1812cd7dd5" TargetMode="External"/><Relationship Id="rId108" Type="http://schemas.openxmlformats.org/officeDocument/2006/relationships/hyperlink" Target="http://yylxfy.chinacourt.org/article/detail/2017/12/id/3138079.shtml" TargetMode="External"/><Relationship Id="rId124" Type="http://schemas.openxmlformats.org/officeDocument/2006/relationships/hyperlink" Target="http://czpxfy.chinacourt.org/public/detail.php?id=586" TargetMode="External"/><Relationship Id="rId129" Type="http://schemas.openxmlformats.org/officeDocument/2006/relationships/hyperlink" Target="http://dzdcfy.chinacourt.org/article/detail/2018/08/id/3468522.shtml" TargetMode="External"/><Relationship Id="rId54" Type="http://schemas.openxmlformats.org/officeDocument/2006/relationships/hyperlink" Target="http://hebpf.hljcourt.gov.cn/public/detail.php?id=1035" TargetMode="External"/><Relationship Id="rId70" Type="http://schemas.openxmlformats.org/officeDocument/2006/relationships/hyperlink" Target="http://www.laianfayuan.gov.cn/Site/news/2018/3/4360.html" TargetMode="External"/><Relationship Id="rId75" Type="http://schemas.openxmlformats.org/officeDocument/2006/relationships/hyperlink" Target="http://www.ngfy.gov.cn/News_View.asp?NewsID=2683" TargetMode="External"/><Relationship Id="rId91" Type="http://schemas.openxmlformats.org/officeDocument/2006/relationships/hyperlink" Target="http://hnyyfy.hncourt.gov.cn/public/detail.php?id=1116" TargetMode="External"/><Relationship Id="rId96" Type="http://schemas.openxmlformats.org/officeDocument/2006/relationships/hyperlink" Target="http://hnyjxfy.hncourt.gov.cn/public/detail.php?id=1049" TargetMode="External"/><Relationship Id="rId140" Type="http://schemas.openxmlformats.org/officeDocument/2006/relationships/hyperlink" Target="http://dwk.nxfy.gov.cn/dwkfyxwzx/dwkfyfyzx/201801/t20180117_4442530.html" TargetMode="External"/><Relationship Id="rId1" Type="http://schemas.openxmlformats.org/officeDocument/2006/relationships/hyperlink" Target="http://www.jlxrmfy.gov.cn/News/View.asp?ID=675" TargetMode="External"/><Relationship Id="rId6" Type="http://schemas.openxmlformats.org/officeDocument/2006/relationships/hyperlink" Target="http://dyxrd.gov.cn/file_read.aspx?id=177" TargetMode="External"/><Relationship Id="rId23" Type="http://schemas.openxmlformats.org/officeDocument/2006/relationships/hyperlink" Target="http://www.wssfy.gov.cn/news/1516847459754.html" TargetMode="External"/><Relationship Id="rId28" Type="http://schemas.openxmlformats.org/officeDocument/2006/relationships/hyperlink" Target="http://wemedia.ifeng.com/45990456/wemedia.shtml" TargetMode="External"/><Relationship Id="rId49" Type="http://schemas.openxmlformats.org/officeDocument/2006/relationships/hyperlink" Target="http://dlshkfy.chinacourt.org/public/detail.php?id=604" TargetMode="External"/><Relationship Id="rId114" Type="http://schemas.openxmlformats.org/officeDocument/2006/relationships/hyperlink" Target="http://mxfy.gdmx.gov.cn/shownews.asp?id=8034" TargetMode="External"/><Relationship Id="rId119" Type="http://schemas.openxmlformats.org/officeDocument/2006/relationships/hyperlink" Target="http://gbqfy.chinacourt.org/public/detail.php?id=3715" TargetMode="External"/><Relationship Id="rId44" Type="http://schemas.openxmlformats.org/officeDocument/2006/relationships/hyperlink" Target="http://lffsfy.chinacourt.org/article/detail/2018/05/id/3291042.shtml" TargetMode="External"/><Relationship Id="rId60" Type="http://schemas.openxmlformats.org/officeDocument/2006/relationships/hyperlink" Target="http://tsxfy.chinacourt.org/article/detail/2018/02/id/3198502.shtml" TargetMode="External"/><Relationship Id="rId65" Type="http://schemas.openxmlformats.org/officeDocument/2006/relationships/hyperlink" Target="http://haining.zjcourt.cn/art/2018/2/5/art_1217445_15460401.html" TargetMode="External"/><Relationship Id="rId81" Type="http://schemas.openxmlformats.org/officeDocument/2006/relationships/hyperlink" Target="http://jnanzqfy.sdcourt.gov.cn/jnanzqfy/386905/386866/2377034/index.html" TargetMode="External"/><Relationship Id="rId86" Type="http://schemas.openxmlformats.org/officeDocument/2006/relationships/hyperlink" Target="http://dzqhfy.sdcourt.gov.cn/dzqhfy/393360/393321/1818624/index.html" TargetMode="External"/><Relationship Id="rId130" Type="http://schemas.openxmlformats.org/officeDocument/2006/relationships/hyperlink" Target="http://lsxdfy.chinacourt.org/article/detail/2018/01/id/3178938.shtml" TargetMode="External"/><Relationship Id="rId135" Type="http://schemas.openxmlformats.org/officeDocument/2006/relationships/hyperlink" Target="http://wsysfy.chinacourt.org/article/detail/2018/02/id/3197777.shtml" TargetMode="External"/><Relationship Id="rId13" Type="http://schemas.openxmlformats.org/officeDocument/2006/relationships/hyperlink" Target="http://www.xsfy.gov.cn/plus/view.php?aid=4211" TargetMode="External"/><Relationship Id="rId18" Type="http://schemas.openxmlformats.org/officeDocument/2006/relationships/hyperlink" Target="http://tjxfy.chinacourt.org/article/detail/2017/12/id/3131013.shtml" TargetMode="External"/><Relationship Id="rId39" Type="http://schemas.openxmlformats.org/officeDocument/2006/relationships/hyperlink" Target="http://zjkxhfy.hebeicourt.gov.cn/public/detail.php?id=621" TargetMode="External"/><Relationship Id="rId109" Type="http://schemas.openxmlformats.org/officeDocument/2006/relationships/hyperlink" Target="http://zfxfy.chinacourt.org/public/detail.php?id=543" TargetMode="External"/><Relationship Id="rId34" Type="http://schemas.openxmlformats.org/officeDocument/2006/relationships/hyperlink" Target="http://www.bjhd.gov.cn/xinxigongkai/zcfg/zcjd/201801/t20180123_1487376.htm" TargetMode="External"/><Relationship Id="rId50" Type="http://schemas.openxmlformats.org/officeDocument/2006/relationships/hyperlink" Target="http://tongxinsz.com/html/amingshanqurendachangweihuidaibiaodahuihuiyiwen2017122510729.html" TargetMode="External"/><Relationship Id="rId55" Type="http://schemas.openxmlformats.org/officeDocument/2006/relationships/hyperlink" Target="http://hebbx.hljcourt.gov.cn/public/detail.php?id=466" TargetMode="External"/><Relationship Id="rId76" Type="http://schemas.openxmlformats.org/officeDocument/2006/relationships/hyperlink" Target="http://zpsfy.chinacourt.org/article/detail/2018/02/id/3209827.shtml" TargetMode="External"/><Relationship Id="rId97" Type="http://schemas.openxmlformats.org/officeDocument/2006/relationships/hyperlink" Target="http://fqxfy.hncourt.gov.cn/public/detail.php?id=2527" TargetMode="External"/><Relationship Id="rId104" Type="http://schemas.openxmlformats.org/officeDocument/2006/relationships/hyperlink" Target="http://lfxfy.hbfy.gov.cn/DocManage/ViewDoc?docId=30bd3a95-d1fa-4636-b995-4bfea1b8f03f" TargetMode="External"/><Relationship Id="rId120" Type="http://schemas.openxmlformats.org/officeDocument/2006/relationships/hyperlink" Target="http://ylyzfy.chinacourt.org/public/detail.php?id=4744" TargetMode="External"/><Relationship Id="rId125" Type="http://schemas.openxmlformats.org/officeDocument/2006/relationships/hyperlink" Target="https://www.xuehua.us/2018/07/21/%E4%B8%80%E5%9B%BE%E7%9C%8B%E6%87%82%E6%B5%B7%E5%8F%A3%E5%B8%82%E9%BE%99%E5%8D%8E%E5%8C%BA%E4%BA%BA%E6%B0%91%E6%B3%95%E9%99%A22017%E5%B9%B4%E5%B7%A5%E4%BD%9C%E6%8A%A5%E5%91%8A/" TargetMode="External"/><Relationship Id="rId141" Type="http://schemas.openxmlformats.org/officeDocument/2006/relationships/hyperlink" Target="http://www.xjcourt.org/public/detail.php?id=30833" TargetMode="External"/><Relationship Id="rId7" Type="http://schemas.openxmlformats.org/officeDocument/2006/relationships/hyperlink" Target="http://dlhq.ynfy.gov.cn/fytz/85078.jhtml" TargetMode="External"/><Relationship Id="rId71" Type="http://schemas.openxmlformats.org/officeDocument/2006/relationships/hyperlink" Target="http://www.mgsfy.gov.cn/html/2018-02/2696.html" TargetMode="External"/><Relationship Id="rId92" Type="http://schemas.openxmlformats.org/officeDocument/2006/relationships/hyperlink" Target="http://bfxfy.hncourt.gov.cn/public/detail.php?id=1731" TargetMode="External"/><Relationship Id="rId2" Type="http://schemas.openxmlformats.org/officeDocument/2006/relationships/hyperlink" Target="http://lsjyfy.chinacourt.org/article/detail/2018/06/id/3372227.shtml" TargetMode="External"/><Relationship Id="rId29" Type="http://schemas.openxmlformats.org/officeDocument/2006/relationships/hyperlink" Target="https://www.shyprd.sh.cn/yprd/html/yprd/1603-hywj/2018-01-19/Detail_4253.htm" TargetMode="External"/><Relationship Id="rId24" Type="http://schemas.openxmlformats.org/officeDocument/2006/relationships/hyperlink" Target="http://qsqfy.chinacourt.org/public/detail.php?id=1792" TargetMode="External"/><Relationship Id="rId40" Type="http://schemas.openxmlformats.org/officeDocument/2006/relationships/hyperlink" Target="http://www.hbdgfy.gov.cn/show_131.html" TargetMode="External"/><Relationship Id="rId45" Type="http://schemas.openxmlformats.org/officeDocument/2006/relationships/hyperlink" Target="http://fysfy.chinacourt.org/article/detail/2018/06/id/3324518.shtml" TargetMode="External"/><Relationship Id="rId66" Type="http://schemas.openxmlformats.org/officeDocument/2006/relationships/hyperlink" Target="http://www.bhfy.gov.cn/UserData/DocHtml/2017/12/26/978644848008.html" TargetMode="External"/><Relationship Id="rId87" Type="http://schemas.openxmlformats.org/officeDocument/2006/relationships/hyperlink" Target="http://dezhou.dzwww.com/news/201801/t20180117_16336075.html" TargetMode="External"/><Relationship Id="rId110" Type="http://schemas.openxmlformats.org/officeDocument/2006/relationships/hyperlink" Target="http://hnhhzy.chinacourt.org/public/detail.php?id=9742" TargetMode="External"/><Relationship Id="rId115" Type="http://schemas.openxmlformats.org/officeDocument/2006/relationships/hyperlink" Target="http://www.dsfy.dg.gov.cn/web/content/1240-?lmdm=8007" TargetMode="External"/><Relationship Id="rId131" Type="http://schemas.openxmlformats.org/officeDocument/2006/relationships/hyperlink" Target="http://kmdcfy.chinacourt.org/article/detail/2018/04/id/3282091.shtml" TargetMode="External"/><Relationship Id="rId136" Type="http://schemas.openxmlformats.org/officeDocument/2006/relationships/hyperlink" Target="https://www.chinacourt.org/article/detail/2018/01/id/3184017.shtml" TargetMode="External"/><Relationship Id="rId61" Type="http://schemas.openxmlformats.org/officeDocument/2006/relationships/hyperlink" Target="http://wjsfy.chinacourt.org/article/detail/2018/01/id/3148274.shtml" TargetMode="External"/><Relationship Id="rId82" Type="http://schemas.openxmlformats.org/officeDocument/2006/relationships/hyperlink" Target="http://dyklfy.sdcourt.gov.cn/dyklfy/368260/368263/1819188/index.html" TargetMode="External"/><Relationship Id="rId19" Type="http://schemas.openxmlformats.org/officeDocument/2006/relationships/hyperlink" Target="http://www.czyhqfy.gov.cn/show_200.html" TargetMode="External"/><Relationship Id="rId14" Type="http://schemas.openxmlformats.org/officeDocument/2006/relationships/hyperlink" Target="http://cxlffy.chinacourt.org/article/detail/2018/01/id/3182548.shtml" TargetMode="External"/><Relationship Id="rId30" Type="http://schemas.openxmlformats.org/officeDocument/2006/relationships/hyperlink" Target="http://shibing.guizhoucourt.cn/fyxw/25742.jhtml" TargetMode="External"/><Relationship Id="rId35" Type="http://schemas.openxmlformats.org/officeDocument/2006/relationships/hyperlink" Target="http://rqsfy.hebeicourt.gov.cn/public/detail.php?id=1436" TargetMode="External"/><Relationship Id="rId56" Type="http://schemas.openxmlformats.org/officeDocument/2006/relationships/hyperlink" Target="http://hgxa.hljcourt.gov.cn/public/detail.php?id=1140" TargetMode="External"/><Relationship Id="rId77" Type="http://schemas.openxmlformats.org/officeDocument/2006/relationships/hyperlink" Target="http://qshfy.chinacourt.org/article/detail/2018/01/id/3154401.shtml" TargetMode="External"/><Relationship Id="rId100" Type="http://schemas.openxmlformats.org/officeDocument/2006/relationships/hyperlink" Target="http://zkzy.hncourt.gov.cn/public/detail.php?id=18033" TargetMode="External"/><Relationship Id="rId105" Type="http://schemas.openxmlformats.org/officeDocument/2006/relationships/hyperlink" Target="http://lysfy.chinacourt.org/article/detail/2018/02/id/3206143.shtml" TargetMode="External"/><Relationship Id="rId126" Type="http://schemas.openxmlformats.org/officeDocument/2006/relationships/hyperlink" Target="http://cqdzfy.chinacourt.org/article/detail/2018/03/id/3248191.shtml" TargetMode="External"/><Relationship Id="rId8" Type="http://schemas.openxmlformats.org/officeDocument/2006/relationships/hyperlink" Target="http://xtxtfy.hebeicourt.gov.cn/public/detail.php?id=575" TargetMode="External"/><Relationship Id="rId51" Type="http://schemas.openxmlformats.org/officeDocument/2006/relationships/hyperlink" Target="http://ykzy.chinacourt.org/public/detail.php?id=2672" TargetMode="External"/><Relationship Id="rId72" Type="http://schemas.openxmlformats.org/officeDocument/2006/relationships/hyperlink" Target="http://fyyzfy.chinacourt.org/article/detail/2017/12/id/3142100.shtml" TargetMode="External"/><Relationship Id="rId93" Type="http://schemas.openxmlformats.org/officeDocument/2006/relationships/hyperlink" Target="http://hntyfy.hncourt.gov.cn/public/detail.php?id=1747" TargetMode="External"/><Relationship Id="rId98" Type="http://schemas.openxmlformats.org/officeDocument/2006/relationships/hyperlink" Target="http://jzsyfy.hncourt.gov.cn/public/detail.php?id=1208" TargetMode="External"/><Relationship Id="rId121" Type="http://schemas.openxmlformats.org/officeDocument/2006/relationships/hyperlink" Target="http://yllcfy.chinacourt.org/public/detail.php?id=2685" TargetMode="External"/><Relationship Id="rId142" Type="http://schemas.openxmlformats.org/officeDocument/2006/relationships/hyperlink" Target="http://www.xjcourt.org/public/detail.php?id=30789" TargetMode="External"/><Relationship Id="rId3" Type="http://schemas.openxmlformats.org/officeDocument/2006/relationships/hyperlink" Target="http://lffxfy.chinacourt.org/article/detail/2018/04/id/3269714.shtml" TargetMode="External"/><Relationship Id="rId25" Type="http://schemas.openxmlformats.org/officeDocument/2006/relationships/hyperlink" Target="http://www.sjzcafy.com/index.php?m=content&amp;c=index&amp;a=show&amp;catid=4&amp;id=669" TargetMode="External"/><Relationship Id="rId46" Type="http://schemas.openxmlformats.org/officeDocument/2006/relationships/hyperlink" Target="http://www.tyqrd.gov.cn/Article/ShowArticle.asp?ArticleID=673" TargetMode="External"/><Relationship Id="rId67" Type="http://schemas.openxmlformats.org/officeDocument/2006/relationships/hyperlink" Target="http://xjjfy.chinacourt.org/article/detail/2017/12/id/3138161.shtml" TargetMode="External"/><Relationship Id="rId116" Type="http://schemas.openxmlformats.org/officeDocument/2006/relationships/hyperlink" Target="http://xnqfy.chinacourt.org/article/detail/2018/01/id/3182730.shtml" TargetMode="External"/><Relationship Id="rId137" Type="http://schemas.openxmlformats.org/officeDocument/2006/relationships/hyperlink" Target="https://www.chinacourt.org/article/detail/2018/01/id/3181828.shtml" TargetMode="External"/><Relationship Id="rId20" Type="http://schemas.openxmlformats.org/officeDocument/2006/relationships/hyperlink" Target="http://cdly.hebeicourt.gov.cn/public/detail.php?id=3164" TargetMode="External"/><Relationship Id="rId41" Type="http://schemas.openxmlformats.org/officeDocument/2006/relationships/hyperlink" Target="http://czcqfy.chinacourt.org/article/detail/2018/04/id/3256373.shtml" TargetMode="External"/><Relationship Id="rId62" Type="http://schemas.openxmlformats.org/officeDocument/2006/relationships/hyperlink" Target="http://fy.tzhl.gov.cn/hlqrmfy/gzdt/content/aa5b9490-8760-4668-a30a-60efaa0e6290.html" TargetMode="External"/><Relationship Id="rId83" Type="http://schemas.openxmlformats.org/officeDocument/2006/relationships/hyperlink" Target="http://jningrcqfy.sdcourt.gov.cn/jningrcqfy/384625/384615/1811426/index.html" TargetMode="External"/><Relationship Id="rId88" Type="http://schemas.openxmlformats.org/officeDocument/2006/relationships/hyperlink" Target="http://lclqfy.sdcourt.gov.cn/lclqfy/758611/758593/1812914/index.html" TargetMode="External"/><Relationship Id="rId111" Type="http://schemas.openxmlformats.org/officeDocument/2006/relationships/hyperlink" Target="http://hnsxhfy.chinacourt.org/public/detail.php?id=1733" TargetMode="External"/><Relationship Id="rId132" Type="http://schemas.openxmlformats.org/officeDocument/2006/relationships/hyperlink" Target="http://qlqfy.chinacourt.org/article/detail/2018/01/id/3179001.shtml" TargetMode="External"/><Relationship Id="rId15" Type="http://schemas.openxmlformats.org/officeDocument/2006/relationships/hyperlink" Target="http://liuzhi.guizhoucourt.cn/tpxw/26359.jhtml" TargetMode="External"/><Relationship Id="rId36" Type="http://schemas.openxmlformats.org/officeDocument/2006/relationships/hyperlink" Target="http://pgqfy.chinacourt.org/article/detail/2018/01/id/3179312.shtml" TargetMode="External"/><Relationship Id="rId57" Type="http://schemas.openxmlformats.org/officeDocument/2006/relationships/hyperlink" Target="http://dqzyx.hljcourt.gov.cn/public/detail.php?id=7391" TargetMode="External"/><Relationship Id="rId106" Type="http://schemas.openxmlformats.org/officeDocument/2006/relationships/hyperlink" Target="http://ylxfy.chinacourt.org/article/detail/2018/01/id/3154937.shtml" TargetMode="External"/><Relationship Id="rId127" Type="http://schemas.openxmlformats.org/officeDocument/2006/relationships/hyperlink" Target="http://www.whfy.gov.cn/Content.aspx?q=304008E633D089EB" TargetMode="External"/><Relationship Id="rId10" Type="http://schemas.openxmlformats.org/officeDocument/2006/relationships/hyperlink" Target="http://www.cclycs.com/u396048.html" TargetMode="External"/><Relationship Id="rId31" Type="http://schemas.openxmlformats.org/officeDocument/2006/relationships/hyperlink" Target="http://dzqxfy.chinacourt.org/article/detail/2018/08/id/3447065.shtml" TargetMode="External"/><Relationship Id="rId52" Type="http://schemas.openxmlformats.org/officeDocument/2006/relationships/hyperlink" Target="http://xltqfy.chinacourt.org/public/detail.php?id=252" TargetMode="External"/><Relationship Id="rId73" Type="http://schemas.openxmlformats.org/officeDocument/2006/relationships/hyperlink" Target="http://www.scfy.gov.cn/view.php?tid=7&amp;id=3151" TargetMode="External"/><Relationship Id="rId78" Type="http://schemas.openxmlformats.org/officeDocument/2006/relationships/hyperlink" Target="http://flxfy.chinacourt.org/public/detail.php?id=1029" TargetMode="External"/><Relationship Id="rId94" Type="http://schemas.openxmlformats.org/officeDocument/2006/relationships/hyperlink" Target="http://hnnhxfy.hncourt.gov.cn/public/detail.php?id=1606" TargetMode="External"/><Relationship Id="rId99" Type="http://schemas.openxmlformats.org/officeDocument/2006/relationships/hyperlink" Target="http://nyzy.hncourt.gov.cn/public/detail.php?id=20474" TargetMode="External"/><Relationship Id="rId101" Type="http://schemas.openxmlformats.org/officeDocument/2006/relationships/hyperlink" Target="http://xlqfyw.hbfy.gov.cn/DocManage/ViewDoc?docId=a3a9b9c9-5040-4273-9577-1bb1c096e020" TargetMode="External"/><Relationship Id="rId122" Type="http://schemas.openxmlformats.org/officeDocument/2006/relationships/hyperlink" Target="http://bbxfy.chinacourt.org/public/detail.php?id=3482" TargetMode="External"/><Relationship Id="rId4" Type="http://schemas.openxmlformats.org/officeDocument/2006/relationships/hyperlink" Target="http://zjksyfy.hebeicourt.gov.cn/public/detail.php?id=154" TargetMode="External"/><Relationship Id="rId9" Type="http://schemas.openxmlformats.org/officeDocument/2006/relationships/hyperlink" Target="http://www.xiangfen.gov.cn/contents/13185/212781.html" TargetMode="External"/><Relationship Id="rId26" Type="http://schemas.openxmlformats.org/officeDocument/2006/relationships/hyperlink" Target="http://rd.haizhu.gov.cn/site/renda/dhzt/wjzl/201807/P020180725395550455416.pdf" TargetMode="External"/><Relationship Id="rId47" Type="http://schemas.openxmlformats.org/officeDocument/2006/relationships/hyperlink" Target="http://nmwyfy.chinacourt.org/article/detail/2018/01/id/3183522.shtml" TargetMode="External"/><Relationship Id="rId68" Type="http://schemas.openxmlformats.org/officeDocument/2006/relationships/hyperlink" Target="http://www.hbdjfy.gov.cn/page.php?act=news&amp;id=60&amp;idd=5745" TargetMode="External"/><Relationship Id="rId89" Type="http://schemas.openxmlformats.org/officeDocument/2006/relationships/hyperlink" Target="http://zzzyfy.hncourt.gov.cn/public/detail.php?id=3631" TargetMode="External"/><Relationship Id="rId112" Type="http://schemas.openxmlformats.org/officeDocument/2006/relationships/hyperlink" Target="http://www.ftcourt.gov.cn/News/newsdetail.aspx?cls=4&amp;id=3538" TargetMode="External"/><Relationship Id="rId133" Type="http://schemas.openxmlformats.org/officeDocument/2006/relationships/hyperlink" Target="http://yxcj.ynfy.gov.cn/fytz/83758.jhtml" TargetMode="External"/><Relationship Id="rId16" Type="http://schemas.openxmlformats.org/officeDocument/2006/relationships/hyperlink" Target="http://zbhtfy.sdcourt.gov.cn/zbhtfy/376402/376366/1807486/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sqref="A1:G1"/>
    </sheetView>
  </sheetViews>
  <sheetFormatPr baseColWidth="10" defaultColWidth="11.1640625" defaultRowHeight="15" customHeight="1"/>
  <sheetData>
    <row r="1" spans="1:26" ht="199" customHeight="1">
      <c r="A1" s="79" t="s">
        <v>1164</v>
      </c>
      <c r="B1" s="80"/>
      <c r="C1" s="80"/>
      <c r="D1" s="80"/>
      <c r="E1" s="80"/>
      <c r="F1" s="80"/>
      <c r="G1" s="80"/>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c r="A4" s="1"/>
      <c r="B4" s="1"/>
      <c r="C4" s="1"/>
      <c r="D4" s="1"/>
      <c r="E4" s="1"/>
      <c r="F4" s="1"/>
      <c r="G4" s="1"/>
      <c r="H4" s="1"/>
      <c r="I4" s="1"/>
      <c r="J4" s="1"/>
      <c r="K4" s="1"/>
      <c r="L4" s="1"/>
      <c r="M4" s="1"/>
      <c r="N4" s="1"/>
      <c r="O4" s="1"/>
      <c r="P4" s="1"/>
      <c r="Q4" s="1"/>
      <c r="R4" s="1"/>
      <c r="S4" s="1"/>
      <c r="T4" s="1"/>
      <c r="U4" s="1"/>
      <c r="V4" s="1"/>
      <c r="W4" s="1"/>
      <c r="X4" s="1"/>
      <c r="Y4" s="1"/>
      <c r="Z4" s="1"/>
    </row>
    <row r="5" spans="1:26">
      <c r="A5" s="1"/>
      <c r="B5" s="1"/>
      <c r="C5" s="1"/>
      <c r="D5" s="1"/>
      <c r="E5" s="1"/>
      <c r="F5" s="1"/>
      <c r="G5" s="1"/>
      <c r="H5" s="1"/>
      <c r="I5" s="1"/>
      <c r="J5" s="1"/>
      <c r="K5" s="1"/>
      <c r="L5" s="1"/>
      <c r="M5" s="1"/>
      <c r="N5" s="1"/>
      <c r="O5" s="1"/>
      <c r="P5" s="1"/>
      <c r="Q5" s="1"/>
      <c r="R5" s="1"/>
      <c r="S5" s="1"/>
      <c r="T5" s="1"/>
      <c r="U5" s="1"/>
      <c r="V5" s="1"/>
      <c r="W5" s="1"/>
      <c r="X5" s="1"/>
      <c r="Y5" s="1"/>
      <c r="Z5" s="1"/>
    </row>
    <row r="6" spans="1:26">
      <c r="A6" s="1"/>
      <c r="B6" s="1"/>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c r="B8" s="1"/>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1000"/>
  <sheetViews>
    <sheetView workbookViewId="0">
      <pane xSplit="3" ySplit="1" topLeftCell="K2" activePane="bottomRight" state="frozen"/>
      <selection pane="topRight" activeCell="D1" sqref="D1"/>
      <selection pane="bottomLeft" activeCell="A2" sqref="A2"/>
      <selection pane="bottomRight" activeCell="D2" sqref="D2"/>
    </sheetView>
  </sheetViews>
  <sheetFormatPr baseColWidth="10" defaultColWidth="11.1640625" defaultRowHeight="15" customHeight="1"/>
  <cols>
    <col min="1" max="1" width="4.5" customWidth="1"/>
    <col min="2" max="2" width="30.33203125" customWidth="1"/>
    <col min="3" max="3" width="8.6640625" customWidth="1"/>
    <col min="4" max="4" width="10.1640625" hidden="1" customWidth="1"/>
    <col min="5" max="5" width="23.5" hidden="1" customWidth="1"/>
    <col min="6" max="6" width="5.1640625" hidden="1" customWidth="1"/>
    <col min="7" max="8" width="31.1640625" hidden="1" customWidth="1"/>
    <col min="9" max="10" width="39.5" hidden="1" customWidth="1"/>
    <col min="11" max="55" width="10.5" customWidth="1"/>
    <col min="56" max="56" width="71.5" customWidth="1"/>
    <col min="57" max="57" width="38.5" customWidth="1"/>
    <col min="58" max="58" width="22.6640625" customWidth="1"/>
  </cols>
  <sheetData>
    <row r="1" spans="1:58" ht="15.75" customHeight="1">
      <c r="A1" s="2" t="s">
        <v>0</v>
      </c>
      <c r="B1" s="2" t="s">
        <v>1</v>
      </c>
      <c r="C1" s="2" t="s">
        <v>2</v>
      </c>
      <c r="D1" s="2" t="s">
        <v>3</v>
      </c>
      <c r="E1" s="2" t="s">
        <v>4</v>
      </c>
      <c r="F1" s="2" t="s">
        <v>5</v>
      </c>
      <c r="G1" s="2" t="s">
        <v>6</v>
      </c>
      <c r="H1" s="2" t="s">
        <v>7</v>
      </c>
      <c r="I1" s="2" t="s">
        <v>8</v>
      </c>
      <c r="J1" s="3" t="s">
        <v>9</v>
      </c>
      <c r="K1" s="4" t="s">
        <v>10</v>
      </c>
      <c r="L1" s="4" t="s">
        <v>11</v>
      </c>
      <c r="M1" s="5" t="s">
        <v>12</v>
      </c>
      <c r="N1" s="5" t="s">
        <v>11</v>
      </c>
      <c r="O1" s="6" t="s">
        <v>13</v>
      </c>
      <c r="P1" s="7" t="s">
        <v>14</v>
      </c>
      <c r="Q1" s="8" t="s">
        <v>15</v>
      </c>
      <c r="R1" s="8" t="s">
        <v>16</v>
      </c>
      <c r="S1" s="8" t="s">
        <v>17</v>
      </c>
      <c r="T1" s="8" t="s">
        <v>18</v>
      </c>
      <c r="U1" s="9" t="s">
        <v>19</v>
      </c>
      <c r="V1" s="9" t="s">
        <v>11</v>
      </c>
      <c r="W1" s="10" t="s">
        <v>20</v>
      </c>
      <c r="X1" s="10" t="s">
        <v>11</v>
      </c>
      <c r="Y1" s="11" t="s">
        <v>21</v>
      </c>
      <c r="Z1" s="12" t="s">
        <v>14</v>
      </c>
      <c r="AA1" s="13" t="s">
        <v>22</v>
      </c>
      <c r="AB1" s="13" t="s">
        <v>23</v>
      </c>
      <c r="AC1" s="13" t="s">
        <v>24</v>
      </c>
      <c r="AD1" s="13" t="s">
        <v>25</v>
      </c>
      <c r="AE1" s="14" t="s">
        <v>26</v>
      </c>
      <c r="AF1" s="14" t="s">
        <v>11</v>
      </c>
      <c r="AG1" s="15" t="s">
        <v>27</v>
      </c>
      <c r="AH1" s="15" t="s">
        <v>11</v>
      </c>
      <c r="AI1" s="16" t="s">
        <v>28</v>
      </c>
      <c r="AJ1" s="17" t="s">
        <v>14</v>
      </c>
      <c r="AK1" s="18" t="s">
        <v>29</v>
      </c>
      <c r="AL1" s="18" t="s">
        <v>11</v>
      </c>
      <c r="AM1" s="19" t="s">
        <v>30</v>
      </c>
      <c r="AN1" s="19" t="s">
        <v>11</v>
      </c>
      <c r="AO1" s="20" t="s">
        <v>31</v>
      </c>
      <c r="AP1" s="21" t="s">
        <v>14</v>
      </c>
      <c r="AQ1" s="22" t="s">
        <v>32</v>
      </c>
      <c r="AR1" s="23" t="s">
        <v>33</v>
      </c>
      <c r="AS1" s="23" t="s">
        <v>11</v>
      </c>
      <c r="AT1" s="24" t="s">
        <v>34</v>
      </c>
      <c r="AU1" s="24" t="s">
        <v>11</v>
      </c>
      <c r="AV1" s="25" t="s">
        <v>35</v>
      </c>
      <c r="AW1" s="26" t="s">
        <v>14</v>
      </c>
      <c r="AX1" s="27" t="s">
        <v>36</v>
      </c>
      <c r="AY1" s="27" t="s">
        <v>11</v>
      </c>
      <c r="AZ1" s="28" t="s">
        <v>37</v>
      </c>
      <c r="BA1" s="28" t="s">
        <v>11</v>
      </c>
      <c r="BB1" s="29" t="s">
        <v>38</v>
      </c>
      <c r="BC1" s="30" t="s">
        <v>14</v>
      </c>
      <c r="BD1" s="31" t="s">
        <v>39</v>
      </c>
      <c r="BE1" s="32" t="s">
        <v>40</v>
      </c>
      <c r="BF1" s="33" t="s">
        <v>41</v>
      </c>
    </row>
    <row r="2" spans="1:58" ht="15.75" customHeight="1">
      <c r="A2" s="37">
        <v>2360</v>
      </c>
      <c r="B2" s="37" t="s">
        <v>51</v>
      </c>
      <c r="C2" s="37" t="s">
        <v>52</v>
      </c>
      <c r="D2" s="37">
        <v>513324</v>
      </c>
      <c r="E2" s="37" t="s">
        <v>53</v>
      </c>
      <c r="F2" s="37">
        <v>1</v>
      </c>
      <c r="G2" s="37"/>
      <c r="H2" s="37"/>
      <c r="I2" s="37"/>
      <c r="J2" s="37" t="s">
        <v>42</v>
      </c>
      <c r="K2" s="35">
        <v>192</v>
      </c>
      <c r="L2" s="37"/>
      <c r="M2" s="35">
        <v>191</v>
      </c>
      <c r="N2" s="37"/>
      <c r="O2" s="38">
        <v>0.99480000000000002</v>
      </c>
      <c r="P2" s="37"/>
      <c r="Q2" s="37"/>
      <c r="R2" s="37"/>
      <c r="S2" s="37"/>
      <c r="T2" s="37"/>
      <c r="U2" s="37"/>
      <c r="V2" s="37"/>
      <c r="W2" s="37"/>
      <c r="X2" s="37"/>
      <c r="Y2" s="37"/>
      <c r="Z2" s="37"/>
      <c r="AA2" s="37"/>
      <c r="AB2" s="37"/>
      <c r="AC2" s="37"/>
      <c r="AD2" s="37"/>
      <c r="AE2" s="35">
        <v>20</v>
      </c>
      <c r="AF2" s="37"/>
      <c r="AG2" s="37"/>
      <c r="AH2" s="37"/>
      <c r="AI2" s="37"/>
      <c r="AJ2" s="37"/>
      <c r="AK2" s="35">
        <v>119</v>
      </c>
      <c r="AL2" s="37"/>
      <c r="AM2" s="39"/>
      <c r="AN2" s="39"/>
      <c r="AO2" s="37"/>
      <c r="AP2" s="37"/>
      <c r="AQ2" s="37"/>
      <c r="AR2" s="37"/>
      <c r="AS2" s="37"/>
      <c r="AT2" s="37"/>
      <c r="AU2" s="37"/>
      <c r="AV2" s="37"/>
      <c r="AW2" s="37"/>
      <c r="AX2" s="35">
        <v>53</v>
      </c>
      <c r="AY2" s="37"/>
      <c r="AZ2" s="37"/>
      <c r="BA2" s="37"/>
      <c r="BB2" s="37"/>
      <c r="BC2" s="37"/>
      <c r="BD2" s="40" t="s">
        <v>54</v>
      </c>
      <c r="BE2" s="41" t="s">
        <v>55</v>
      </c>
      <c r="BF2" s="35" t="s">
        <v>45</v>
      </c>
    </row>
    <row r="3" spans="1:58" ht="15.75" customHeight="1">
      <c r="A3" s="37">
        <v>2384</v>
      </c>
      <c r="B3" s="37" t="s">
        <v>56</v>
      </c>
      <c r="C3" s="37" t="s">
        <v>57</v>
      </c>
      <c r="D3" s="37">
        <v>513430</v>
      </c>
      <c r="E3" s="37" t="s">
        <v>58</v>
      </c>
      <c r="F3" s="37">
        <v>1</v>
      </c>
      <c r="G3" s="37"/>
      <c r="H3" s="37"/>
      <c r="I3" s="37"/>
      <c r="J3" s="37" t="s">
        <v>42</v>
      </c>
      <c r="K3" s="35">
        <v>377</v>
      </c>
      <c r="L3" s="37"/>
      <c r="M3" s="35">
        <v>374</v>
      </c>
      <c r="N3" s="37"/>
      <c r="O3" s="38">
        <v>0.99199999999999999</v>
      </c>
      <c r="P3" s="37"/>
      <c r="Q3" s="37"/>
      <c r="R3" s="37"/>
      <c r="S3" s="37"/>
      <c r="T3" s="37"/>
      <c r="U3" s="35"/>
      <c r="V3" s="37"/>
      <c r="W3" s="35">
        <v>2</v>
      </c>
      <c r="X3" s="37"/>
      <c r="Y3" s="38"/>
      <c r="Z3" s="37"/>
      <c r="AA3" s="37"/>
      <c r="AB3" s="37"/>
      <c r="AC3" s="37"/>
      <c r="AD3" s="37"/>
      <c r="AE3" s="42">
        <v>67</v>
      </c>
      <c r="AF3" s="34"/>
      <c r="AG3" s="42">
        <v>66</v>
      </c>
      <c r="AH3" s="34"/>
      <c r="AI3" s="43">
        <v>0.98509999999999998</v>
      </c>
      <c r="AJ3" s="37"/>
      <c r="AK3" s="35">
        <v>197</v>
      </c>
      <c r="AL3" s="37"/>
      <c r="AM3" s="35">
        <v>196</v>
      </c>
      <c r="AN3" s="37"/>
      <c r="AO3" s="38">
        <v>0.995</v>
      </c>
      <c r="AP3" s="37"/>
      <c r="AQ3" s="37"/>
      <c r="AR3" s="37"/>
      <c r="AS3" s="37"/>
      <c r="AT3" s="37"/>
      <c r="AU3" s="37"/>
      <c r="AV3" s="37"/>
      <c r="AW3" s="37"/>
      <c r="AX3" s="35">
        <v>113</v>
      </c>
      <c r="AY3" s="37"/>
      <c r="AZ3" s="35">
        <v>112</v>
      </c>
      <c r="BA3" s="37"/>
      <c r="BB3" s="38">
        <v>0.99119999999999997</v>
      </c>
      <c r="BC3" s="37"/>
      <c r="BD3" s="44" t="s">
        <v>59</v>
      </c>
      <c r="BE3" s="45"/>
      <c r="BF3" s="36" t="s">
        <v>44</v>
      </c>
    </row>
    <row r="4" spans="1:58" ht="15.75" customHeight="1">
      <c r="A4" s="37">
        <v>319</v>
      </c>
      <c r="B4" s="37" t="s">
        <v>60</v>
      </c>
      <c r="C4" s="37" t="s">
        <v>61</v>
      </c>
      <c r="D4" s="37">
        <v>141034</v>
      </c>
      <c r="E4" s="37" t="s">
        <v>62</v>
      </c>
      <c r="F4" s="37">
        <v>1</v>
      </c>
      <c r="G4" s="37"/>
      <c r="H4" s="37"/>
      <c r="I4" s="37"/>
      <c r="J4" s="37" t="s">
        <v>42</v>
      </c>
      <c r="K4" s="35">
        <v>706</v>
      </c>
      <c r="L4" s="37"/>
      <c r="M4" s="35">
        <v>698</v>
      </c>
      <c r="N4" s="37"/>
      <c r="O4" s="38">
        <v>0.98870000000000002</v>
      </c>
      <c r="P4" s="38">
        <v>1.4200000000000001E-2</v>
      </c>
      <c r="Q4" s="37"/>
      <c r="R4" s="37"/>
      <c r="S4" s="37"/>
      <c r="T4" s="37"/>
      <c r="U4" s="37"/>
      <c r="V4" s="37"/>
      <c r="W4" s="37"/>
      <c r="X4" s="37"/>
      <c r="Y4" s="37"/>
      <c r="Z4" s="37"/>
      <c r="AA4" s="37"/>
      <c r="AB4" s="37"/>
      <c r="AC4" s="37"/>
      <c r="AD4" s="37"/>
      <c r="AE4" s="35">
        <v>29</v>
      </c>
      <c r="AF4" s="37"/>
      <c r="AG4" s="35">
        <v>26</v>
      </c>
      <c r="AH4" s="37"/>
      <c r="AI4" s="38">
        <v>0.89659999999999995</v>
      </c>
      <c r="AJ4" s="37"/>
      <c r="AK4" s="35">
        <v>475</v>
      </c>
      <c r="AL4" s="38">
        <v>3.95E-2</v>
      </c>
      <c r="AM4" s="35">
        <v>471</v>
      </c>
      <c r="AN4" s="37"/>
      <c r="AO4" s="38">
        <v>0.99160000000000004</v>
      </c>
      <c r="AP4" s="38">
        <v>1.1299999999999999E-2</v>
      </c>
      <c r="AQ4" s="37"/>
      <c r="AR4" s="37"/>
      <c r="AS4" s="37"/>
      <c r="AT4" s="37"/>
      <c r="AU4" s="37"/>
      <c r="AV4" s="37"/>
      <c r="AW4" s="37"/>
      <c r="AX4" s="35">
        <v>202</v>
      </c>
      <c r="AY4" s="46">
        <v>0.09</v>
      </c>
      <c r="AZ4" s="35">
        <v>201</v>
      </c>
      <c r="BA4" s="37"/>
      <c r="BB4" s="38">
        <v>0.995</v>
      </c>
      <c r="BC4" s="38">
        <v>2.1999999999999999E-2</v>
      </c>
      <c r="BD4" s="44" t="s">
        <v>63</v>
      </c>
      <c r="BE4" s="45"/>
      <c r="BF4" s="35" t="s">
        <v>44</v>
      </c>
    </row>
    <row r="5" spans="1:58" ht="15.75" customHeight="1">
      <c r="A5" s="37">
        <v>157</v>
      </c>
      <c r="B5" s="37" t="s">
        <v>64</v>
      </c>
      <c r="C5" s="37" t="s">
        <v>65</v>
      </c>
      <c r="D5" s="37">
        <v>130725</v>
      </c>
      <c r="E5" s="37" t="s">
        <v>66</v>
      </c>
      <c r="F5" s="37">
        <v>1</v>
      </c>
      <c r="G5" s="37"/>
      <c r="H5" s="37"/>
      <c r="I5" s="37"/>
      <c r="J5" s="37" t="s">
        <v>42</v>
      </c>
      <c r="K5" s="35">
        <v>1164</v>
      </c>
      <c r="L5" s="37"/>
      <c r="M5" s="35">
        <v>1114</v>
      </c>
      <c r="N5" s="37"/>
      <c r="O5" s="38">
        <v>0.95699999999999996</v>
      </c>
      <c r="P5" s="38">
        <v>1.5E-3</v>
      </c>
      <c r="Q5" s="37"/>
      <c r="R5" s="37"/>
      <c r="S5" s="37"/>
      <c r="T5" s="37"/>
      <c r="U5" s="37"/>
      <c r="V5" s="37"/>
      <c r="W5" s="37"/>
      <c r="X5" s="37"/>
      <c r="Y5" s="37"/>
      <c r="Z5" s="37"/>
      <c r="AA5" s="37"/>
      <c r="AB5" s="37"/>
      <c r="AC5" s="37"/>
      <c r="AD5" s="37"/>
      <c r="AE5" s="47">
        <f>AG5/AI5</f>
        <v>52.998025563753508</v>
      </c>
      <c r="AF5" s="37"/>
      <c r="AG5" s="35">
        <v>51</v>
      </c>
      <c r="AH5" s="37"/>
      <c r="AI5" s="38">
        <v>0.96230000000000004</v>
      </c>
      <c r="AJ5" s="37"/>
      <c r="AK5" s="47">
        <f>AM5/AO5</f>
        <v>825.9617362682576</v>
      </c>
      <c r="AL5" s="37"/>
      <c r="AM5" s="35">
        <v>803</v>
      </c>
      <c r="AN5" s="37"/>
      <c r="AO5" s="38">
        <v>0.97219999999999995</v>
      </c>
      <c r="AP5" s="37"/>
      <c r="AQ5" s="37"/>
      <c r="AR5" s="37"/>
      <c r="AS5" s="37"/>
      <c r="AT5" s="37"/>
      <c r="AU5" s="37"/>
      <c r="AV5" s="37"/>
      <c r="AW5" s="37"/>
      <c r="AX5" s="47">
        <f>AZ5/BB5</f>
        <v>268.00485276276606</v>
      </c>
      <c r="AY5" s="37"/>
      <c r="AZ5" s="35">
        <v>243</v>
      </c>
      <c r="BA5" s="37"/>
      <c r="BB5" s="38">
        <v>0.90669999999999995</v>
      </c>
      <c r="BC5" s="37"/>
      <c r="BD5" s="44" t="s">
        <v>67</v>
      </c>
      <c r="BE5" s="41" t="s">
        <v>68</v>
      </c>
      <c r="BF5" s="35" t="s">
        <v>46</v>
      </c>
    </row>
    <row r="6" spans="1:58" ht="15.75" customHeight="1">
      <c r="A6" s="37">
        <v>736</v>
      </c>
      <c r="B6" s="37" t="s">
        <v>69</v>
      </c>
      <c r="C6" s="37" t="s">
        <v>70</v>
      </c>
      <c r="D6" s="37">
        <v>230902</v>
      </c>
      <c r="E6" s="37" t="s">
        <v>71</v>
      </c>
      <c r="F6" s="37">
        <v>1</v>
      </c>
      <c r="G6" s="37"/>
      <c r="H6" s="37"/>
      <c r="I6" s="37"/>
      <c r="J6" s="37" t="s">
        <v>42</v>
      </c>
      <c r="K6" s="35">
        <v>2174</v>
      </c>
      <c r="L6" s="37"/>
      <c r="M6" s="35">
        <v>2080</v>
      </c>
      <c r="N6" s="37"/>
      <c r="O6" s="38">
        <v>0.95679999999999998</v>
      </c>
      <c r="P6" s="37"/>
      <c r="Q6" s="37"/>
      <c r="R6" s="37"/>
      <c r="S6" s="37"/>
      <c r="T6" s="37"/>
      <c r="U6" s="37"/>
      <c r="V6" s="37"/>
      <c r="W6" s="37"/>
      <c r="X6" s="37"/>
      <c r="Y6" s="37"/>
      <c r="Z6" s="37"/>
      <c r="AA6" s="35">
        <v>44</v>
      </c>
      <c r="AB6" s="36">
        <v>42</v>
      </c>
      <c r="AC6" s="38">
        <v>0.95450000000000002</v>
      </c>
      <c r="AD6" s="37"/>
      <c r="AE6" s="35">
        <v>177</v>
      </c>
      <c r="AF6" s="37"/>
      <c r="AG6" s="35">
        <v>173</v>
      </c>
      <c r="AH6" s="37"/>
      <c r="AI6" s="38">
        <v>0.97740000000000005</v>
      </c>
      <c r="AJ6" s="37"/>
      <c r="AK6" s="35">
        <v>1268</v>
      </c>
      <c r="AL6" s="37"/>
      <c r="AM6" s="35">
        <v>1240</v>
      </c>
      <c r="AN6" s="37"/>
      <c r="AO6" s="38">
        <v>0.97789999999999999</v>
      </c>
      <c r="AP6" s="37"/>
      <c r="AQ6" s="37"/>
      <c r="AR6" s="37"/>
      <c r="AS6" s="37"/>
      <c r="AT6" s="37"/>
      <c r="AU6" s="37"/>
      <c r="AV6" s="37"/>
      <c r="AW6" s="37"/>
      <c r="AX6" s="35">
        <v>685</v>
      </c>
      <c r="AY6" s="37"/>
      <c r="AZ6" s="35">
        <v>625</v>
      </c>
      <c r="BA6" s="37"/>
      <c r="BB6" s="38">
        <v>0.91239999999999999</v>
      </c>
      <c r="BC6" s="37"/>
      <c r="BD6" s="40" t="s">
        <v>72</v>
      </c>
      <c r="BE6" s="45"/>
      <c r="BF6" s="35" t="s">
        <v>43</v>
      </c>
    </row>
    <row r="7" spans="1:58" ht="15.75" customHeight="1">
      <c r="A7" s="37">
        <v>2559</v>
      </c>
      <c r="B7" s="37" t="s">
        <v>73</v>
      </c>
      <c r="C7" s="35" t="s">
        <v>74</v>
      </c>
      <c r="D7" s="37">
        <v>532326</v>
      </c>
      <c r="E7" s="37" t="s">
        <v>75</v>
      </c>
      <c r="F7" s="37">
        <v>1</v>
      </c>
      <c r="G7" s="37"/>
      <c r="H7" s="37"/>
      <c r="I7" s="37"/>
      <c r="J7" s="37" t="s">
        <v>42</v>
      </c>
      <c r="K7" s="35">
        <v>2522</v>
      </c>
      <c r="L7" s="38">
        <v>0.255</v>
      </c>
      <c r="M7" s="35">
        <v>2289</v>
      </c>
      <c r="N7" s="38">
        <v>0.40300000000000002</v>
      </c>
      <c r="O7" s="48">
        <f>M7/K7</f>
        <v>0.90761300555114988</v>
      </c>
      <c r="P7" s="37"/>
      <c r="Q7" s="37"/>
      <c r="R7" s="37"/>
      <c r="S7" s="46">
        <v>1</v>
      </c>
      <c r="T7" s="37"/>
      <c r="U7" s="37"/>
      <c r="V7" s="37"/>
      <c r="W7" s="37"/>
      <c r="X7" s="37"/>
      <c r="Y7" s="37"/>
      <c r="Z7" s="37"/>
      <c r="AA7" s="37"/>
      <c r="AB7" s="37"/>
      <c r="AC7" s="37"/>
      <c r="AD7" s="35">
        <v>20</v>
      </c>
      <c r="AE7" s="35">
        <v>199</v>
      </c>
      <c r="AF7" s="37"/>
      <c r="AG7" s="35">
        <v>182</v>
      </c>
      <c r="AH7" s="37"/>
      <c r="AI7" s="49">
        <f>AG7/AE7</f>
        <v>0.914572864321608</v>
      </c>
      <c r="AJ7" s="37"/>
      <c r="AK7" s="35">
        <v>1303</v>
      </c>
      <c r="AL7" s="37"/>
      <c r="AM7" s="35">
        <v>1232</v>
      </c>
      <c r="AN7" s="37"/>
      <c r="AO7" s="49">
        <f>AM7/AK7</f>
        <v>0.94551036070606298</v>
      </c>
      <c r="AP7" s="37"/>
      <c r="AQ7" s="37"/>
      <c r="AR7" s="37"/>
      <c r="AS7" s="37"/>
      <c r="AT7" s="37"/>
      <c r="AU7" s="37"/>
      <c r="AV7" s="37"/>
      <c r="AW7" s="37"/>
      <c r="AX7" s="35">
        <v>1000</v>
      </c>
      <c r="AY7" s="37"/>
      <c r="AZ7" s="35">
        <v>855</v>
      </c>
      <c r="BA7" s="37"/>
      <c r="BB7" s="49">
        <f>AZ7/AX7</f>
        <v>0.85499999999999998</v>
      </c>
      <c r="BC7" s="37"/>
      <c r="BD7" s="44" t="s">
        <v>76</v>
      </c>
      <c r="BE7" s="45"/>
      <c r="BF7" s="36" t="s">
        <v>44</v>
      </c>
    </row>
    <row r="8" spans="1:58" ht="15.75" customHeight="1">
      <c r="A8" s="37">
        <v>2599</v>
      </c>
      <c r="B8" s="37" t="s">
        <v>77</v>
      </c>
      <c r="C8" s="37" t="s">
        <v>78</v>
      </c>
      <c r="D8" s="37">
        <v>532932</v>
      </c>
      <c r="E8" s="37" t="s">
        <v>79</v>
      </c>
      <c r="F8" s="37">
        <v>1</v>
      </c>
      <c r="G8" s="37"/>
      <c r="H8" s="37"/>
      <c r="I8" s="37"/>
      <c r="J8" s="37" t="s">
        <v>42</v>
      </c>
      <c r="K8" s="35">
        <v>2293</v>
      </c>
      <c r="L8" s="38">
        <v>0.2767</v>
      </c>
      <c r="M8" s="35">
        <v>2189</v>
      </c>
      <c r="N8" s="38">
        <v>0.34960000000000002</v>
      </c>
      <c r="O8" s="38">
        <v>0.9546</v>
      </c>
      <c r="P8" s="37"/>
      <c r="Q8" s="37"/>
      <c r="R8" s="37"/>
      <c r="S8" s="37"/>
      <c r="T8" s="37"/>
      <c r="U8" s="37"/>
      <c r="V8" s="37"/>
      <c r="W8" s="37"/>
      <c r="X8" s="37"/>
      <c r="Y8" s="37"/>
      <c r="Z8" s="37"/>
      <c r="AA8" s="35">
        <v>4</v>
      </c>
      <c r="AB8" s="35">
        <v>4</v>
      </c>
      <c r="AC8" s="49">
        <f>AB8/AA8</f>
        <v>1</v>
      </c>
      <c r="AD8" s="35">
        <v>22</v>
      </c>
      <c r="AE8" s="35">
        <v>217</v>
      </c>
      <c r="AF8" s="38">
        <v>0.31519999999999998</v>
      </c>
      <c r="AG8" s="35">
        <v>206</v>
      </c>
      <c r="AH8" s="38">
        <v>0.48199999999999998</v>
      </c>
      <c r="AI8" s="38">
        <v>0.94930000000000003</v>
      </c>
      <c r="AJ8" s="37"/>
      <c r="AK8" s="35">
        <v>1370</v>
      </c>
      <c r="AL8" s="38">
        <v>0.20599999999999999</v>
      </c>
      <c r="AM8" s="35">
        <v>1345</v>
      </c>
      <c r="AN8" s="38">
        <v>0.2797</v>
      </c>
      <c r="AO8" s="38">
        <v>0.98180000000000001</v>
      </c>
      <c r="AP8" s="37"/>
      <c r="AQ8" s="38">
        <v>0.63570000000000004</v>
      </c>
      <c r="AR8" s="37"/>
      <c r="AS8" s="37"/>
      <c r="AT8" s="37"/>
      <c r="AU8" s="37"/>
      <c r="AV8" s="37"/>
      <c r="AW8" s="37"/>
      <c r="AX8" s="35">
        <v>680</v>
      </c>
      <c r="AY8" s="38">
        <v>0.42859999999999998</v>
      </c>
      <c r="AZ8" s="35">
        <v>612</v>
      </c>
      <c r="BA8" s="38">
        <v>0.49270000000000003</v>
      </c>
      <c r="BB8" s="46">
        <v>0.9</v>
      </c>
      <c r="BC8" s="37"/>
      <c r="BD8" s="40" t="s">
        <v>80</v>
      </c>
      <c r="BE8" s="45"/>
      <c r="BF8" s="36" t="s">
        <v>44</v>
      </c>
    </row>
    <row r="9" spans="1:58" ht="15.75" customHeight="1">
      <c r="A9" s="37">
        <v>104</v>
      </c>
      <c r="B9" s="37" t="s">
        <v>81</v>
      </c>
      <c r="C9" s="37" t="s">
        <v>82</v>
      </c>
      <c r="D9" s="37">
        <v>130521</v>
      </c>
      <c r="E9" s="37" t="s">
        <v>83</v>
      </c>
      <c r="F9" s="37">
        <v>1</v>
      </c>
      <c r="G9" s="37"/>
      <c r="H9" s="37"/>
      <c r="I9" s="37"/>
      <c r="J9" s="37" t="s">
        <v>42</v>
      </c>
      <c r="K9" s="35">
        <v>3514</v>
      </c>
      <c r="L9" s="37"/>
      <c r="M9" s="35">
        <v>3407</v>
      </c>
      <c r="N9" s="37"/>
      <c r="O9" s="38">
        <v>0.96960000000000002</v>
      </c>
      <c r="P9" s="37"/>
      <c r="Q9" s="37"/>
      <c r="R9" s="37"/>
      <c r="S9" s="37"/>
      <c r="T9" s="37"/>
      <c r="U9" s="37"/>
      <c r="V9" s="37"/>
      <c r="W9" s="37"/>
      <c r="X9" s="37"/>
      <c r="Y9" s="37"/>
      <c r="Z9" s="37"/>
      <c r="AA9" s="37"/>
      <c r="AB9" s="37"/>
      <c r="AC9" s="37"/>
      <c r="AD9" s="37"/>
      <c r="AE9" s="35">
        <v>231</v>
      </c>
      <c r="AF9" s="37"/>
      <c r="AG9" s="35">
        <v>230</v>
      </c>
      <c r="AH9" s="37"/>
      <c r="AI9" s="38">
        <v>0.95830000000000004</v>
      </c>
      <c r="AJ9" s="37"/>
      <c r="AK9" s="35">
        <v>2058</v>
      </c>
      <c r="AL9" s="37"/>
      <c r="AM9" s="35">
        <v>2032</v>
      </c>
      <c r="AN9" s="37"/>
      <c r="AO9" s="38">
        <v>0.98740000000000006</v>
      </c>
      <c r="AP9" s="37"/>
      <c r="AQ9" s="37"/>
      <c r="AR9" s="37"/>
      <c r="AS9" s="37"/>
      <c r="AT9" s="37"/>
      <c r="AU9" s="37"/>
      <c r="AV9" s="37"/>
      <c r="AW9" s="37"/>
      <c r="AX9" s="35">
        <v>1088</v>
      </c>
      <c r="AY9" s="37"/>
      <c r="AZ9" s="35">
        <v>1017</v>
      </c>
      <c r="BA9" s="37"/>
      <c r="BB9" s="38">
        <v>0.93469999999999998</v>
      </c>
      <c r="BC9" s="37"/>
      <c r="BD9" s="44" t="s">
        <v>84</v>
      </c>
      <c r="BE9" s="41" t="s">
        <v>85</v>
      </c>
      <c r="BF9" s="35" t="s">
        <v>43</v>
      </c>
    </row>
    <row r="10" spans="1:58" ht="15.75" customHeight="1">
      <c r="A10" s="37">
        <v>308</v>
      </c>
      <c r="B10" s="37" t="s">
        <v>86</v>
      </c>
      <c r="C10" s="37" t="s">
        <v>87</v>
      </c>
      <c r="D10" s="37">
        <v>141023</v>
      </c>
      <c r="E10" s="37" t="s">
        <v>88</v>
      </c>
      <c r="F10" s="37">
        <v>1</v>
      </c>
      <c r="G10" s="37"/>
      <c r="H10" s="37"/>
      <c r="I10" s="37"/>
      <c r="J10" s="37" t="s">
        <v>42</v>
      </c>
      <c r="K10" s="35">
        <v>3793</v>
      </c>
      <c r="L10" s="37"/>
      <c r="M10" s="35">
        <v>3654</v>
      </c>
      <c r="N10" s="37"/>
      <c r="O10" s="38">
        <v>0.96340000000000003</v>
      </c>
      <c r="P10" s="38">
        <v>4.4699999999999997E-2</v>
      </c>
      <c r="Q10" s="37"/>
      <c r="R10" s="37"/>
      <c r="S10" s="37"/>
      <c r="T10" s="37"/>
      <c r="U10" s="35">
        <v>56</v>
      </c>
      <c r="V10" s="37"/>
      <c r="W10" s="35">
        <v>53</v>
      </c>
      <c r="X10" s="37"/>
      <c r="Y10" s="38">
        <v>0.94640000000000002</v>
      </c>
      <c r="Z10" s="37"/>
      <c r="AA10" s="37"/>
      <c r="AB10" s="37"/>
      <c r="AC10" s="37"/>
      <c r="AD10" s="37"/>
      <c r="AE10" s="35">
        <v>222</v>
      </c>
      <c r="AF10" s="37"/>
      <c r="AG10" s="35">
        <v>214</v>
      </c>
      <c r="AH10" s="37"/>
      <c r="AI10" s="38">
        <v>0.96340000000000003</v>
      </c>
      <c r="AJ10" s="37"/>
      <c r="AK10" s="35">
        <v>2142</v>
      </c>
      <c r="AL10" s="37"/>
      <c r="AM10" s="35">
        <v>2072</v>
      </c>
      <c r="AN10" s="37"/>
      <c r="AO10" s="38">
        <v>0.96730000000000005</v>
      </c>
      <c r="AP10" s="37"/>
      <c r="AQ10" s="37"/>
      <c r="AR10" s="37"/>
      <c r="AS10" s="37"/>
      <c r="AT10" s="37"/>
      <c r="AU10" s="37"/>
      <c r="AV10" s="37"/>
      <c r="AW10" s="37"/>
      <c r="AX10" s="35">
        <v>1333</v>
      </c>
      <c r="AY10" s="37"/>
      <c r="AZ10" s="35">
        <v>1277</v>
      </c>
      <c r="BA10" s="37"/>
      <c r="BB10" s="38">
        <v>0.95799999999999996</v>
      </c>
      <c r="BC10" s="37"/>
      <c r="BD10" s="40" t="s">
        <v>89</v>
      </c>
      <c r="BE10" s="45"/>
      <c r="BF10" s="35" t="s">
        <v>43</v>
      </c>
    </row>
    <row r="11" spans="1:58" ht="15.75" customHeight="1">
      <c r="A11" s="37">
        <v>281</v>
      </c>
      <c r="B11" s="37" t="s">
        <v>90</v>
      </c>
      <c r="C11" s="37" t="s">
        <v>91</v>
      </c>
      <c r="D11" s="37">
        <v>140823</v>
      </c>
      <c r="E11" s="37" t="s">
        <v>92</v>
      </c>
      <c r="F11" s="37">
        <v>1</v>
      </c>
      <c r="G11" s="37"/>
      <c r="H11" s="37"/>
      <c r="I11" s="37"/>
      <c r="J11" s="37" t="s">
        <v>42</v>
      </c>
      <c r="K11" s="35">
        <v>3642</v>
      </c>
      <c r="L11" s="37"/>
      <c r="M11" s="35">
        <v>3505</v>
      </c>
      <c r="N11" s="37"/>
      <c r="O11" s="38">
        <v>0.96250000000000002</v>
      </c>
      <c r="P11" s="37"/>
      <c r="Q11" s="37"/>
      <c r="R11" s="37"/>
      <c r="S11" s="38">
        <v>0.96889999999999998</v>
      </c>
      <c r="T11" s="37"/>
      <c r="U11" s="37"/>
      <c r="V11" s="37"/>
      <c r="W11" s="37"/>
      <c r="X11" s="37"/>
      <c r="Y11" s="37"/>
      <c r="Z11" s="37"/>
      <c r="AA11" s="37"/>
      <c r="AB11" s="37"/>
      <c r="AC11" s="37"/>
      <c r="AD11" s="37"/>
      <c r="AE11" s="35">
        <v>244</v>
      </c>
      <c r="AF11" s="37"/>
      <c r="AG11" s="35">
        <v>234</v>
      </c>
      <c r="AH11" s="37"/>
      <c r="AI11" s="49">
        <f t="shared" ref="AI11:AI12" si="0">AG11/AE11</f>
        <v>0.95901639344262291</v>
      </c>
      <c r="AJ11" s="37"/>
      <c r="AK11" s="35">
        <v>2183</v>
      </c>
      <c r="AL11" s="37"/>
      <c r="AM11" s="37"/>
      <c r="AN11" s="37"/>
      <c r="AO11" s="37"/>
      <c r="AP11" s="37"/>
      <c r="AQ11" s="46">
        <v>0.6</v>
      </c>
      <c r="AR11" s="37"/>
      <c r="AS11" s="37"/>
      <c r="AT11" s="37"/>
      <c r="AU11" s="37"/>
      <c r="AV11" s="37"/>
      <c r="AW11" s="37"/>
      <c r="AX11" s="35">
        <v>1215</v>
      </c>
      <c r="AY11" s="37"/>
      <c r="AZ11" s="35">
        <v>1209</v>
      </c>
      <c r="BA11" s="37"/>
      <c r="BB11" s="38">
        <v>0.99509999999999998</v>
      </c>
      <c r="BC11" s="37"/>
      <c r="BD11" s="40" t="s">
        <v>93</v>
      </c>
      <c r="BE11" s="41" t="s">
        <v>94</v>
      </c>
      <c r="BF11" s="35" t="s">
        <v>95</v>
      </c>
    </row>
    <row r="12" spans="1:58" ht="15.75" customHeight="1">
      <c r="A12" s="37">
        <v>1736</v>
      </c>
      <c r="B12" s="37" t="s">
        <v>96</v>
      </c>
      <c r="C12" s="37" t="s">
        <v>97</v>
      </c>
      <c r="D12" s="37">
        <v>421087</v>
      </c>
      <c r="E12" s="37" t="s">
        <v>98</v>
      </c>
      <c r="F12" s="37">
        <v>1</v>
      </c>
      <c r="G12" s="37"/>
      <c r="H12" s="37"/>
      <c r="I12" s="37"/>
      <c r="J12" s="37" t="s">
        <v>42</v>
      </c>
      <c r="K12" s="35">
        <v>3999</v>
      </c>
      <c r="L12" s="37"/>
      <c r="M12" s="35">
        <v>3670</v>
      </c>
      <c r="N12" s="37"/>
      <c r="O12" s="38">
        <v>0.91769999999999996</v>
      </c>
      <c r="P12" s="37"/>
      <c r="Q12" s="37"/>
      <c r="R12" s="37"/>
      <c r="S12" s="37"/>
      <c r="T12" s="37"/>
      <c r="U12" s="37"/>
      <c r="V12" s="37"/>
      <c r="W12" s="37"/>
      <c r="X12" s="37"/>
      <c r="Y12" s="37"/>
      <c r="Z12" s="37"/>
      <c r="AA12" s="35">
        <v>22</v>
      </c>
      <c r="AB12" s="35">
        <v>20</v>
      </c>
      <c r="AC12" s="49">
        <f t="shared" ref="AC12:AC13" si="1">AB12/AA12</f>
        <v>0.90909090909090906</v>
      </c>
      <c r="AD12" s="35">
        <v>89</v>
      </c>
      <c r="AE12" s="35">
        <v>278</v>
      </c>
      <c r="AF12" s="37"/>
      <c r="AG12" s="35">
        <v>262</v>
      </c>
      <c r="AH12" s="37"/>
      <c r="AI12" s="49">
        <f t="shared" si="0"/>
        <v>0.94244604316546765</v>
      </c>
      <c r="AJ12" s="37"/>
      <c r="AK12" s="35">
        <v>2365</v>
      </c>
      <c r="AL12" s="37"/>
      <c r="AM12" s="35">
        <v>2190</v>
      </c>
      <c r="AN12" s="37"/>
      <c r="AO12" s="49">
        <f>AM12/AK12</f>
        <v>0.92600422832980978</v>
      </c>
      <c r="AP12" s="37"/>
      <c r="AQ12" s="37"/>
      <c r="AR12" s="37"/>
      <c r="AS12" s="37"/>
      <c r="AT12" s="37"/>
      <c r="AU12" s="37"/>
      <c r="AV12" s="37"/>
      <c r="AW12" s="37"/>
      <c r="AX12" s="35">
        <v>1191</v>
      </c>
      <c r="AY12" s="37"/>
      <c r="AZ12" s="35">
        <v>1055</v>
      </c>
      <c r="BA12" s="37"/>
      <c r="BB12" s="38">
        <v>0.88580000000000003</v>
      </c>
      <c r="BC12" s="37"/>
      <c r="BD12" s="40" t="s">
        <v>99</v>
      </c>
      <c r="BE12" s="45"/>
      <c r="BF12" s="35" t="s">
        <v>45</v>
      </c>
    </row>
    <row r="13" spans="1:58" ht="15.75" customHeight="1">
      <c r="A13" s="37">
        <v>2154</v>
      </c>
      <c r="B13" s="37" t="s">
        <v>100</v>
      </c>
      <c r="C13" s="37" t="s">
        <v>101</v>
      </c>
      <c r="D13" s="37">
        <v>469006</v>
      </c>
      <c r="E13" s="37" t="s">
        <v>102</v>
      </c>
      <c r="F13" s="37">
        <v>1</v>
      </c>
      <c r="G13" s="37"/>
      <c r="H13" s="37"/>
      <c r="I13" s="37"/>
      <c r="J13" s="37" t="s">
        <v>42</v>
      </c>
      <c r="K13" s="35">
        <v>4260</v>
      </c>
      <c r="L13" s="38">
        <v>6.4000000000000001E-2</v>
      </c>
      <c r="M13" s="35">
        <v>4055</v>
      </c>
      <c r="N13" s="38">
        <v>7.1099999999999997E-2</v>
      </c>
      <c r="O13" s="38">
        <v>0.95189999999999997</v>
      </c>
      <c r="P13" s="37"/>
      <c r="Q13" s="37"/>
      <c r="R13" s="37"/>
      <c r="S13" s="37"/>
      <c r="T13" s="37"/>
      <c r="U13" s="35">
        <v>117</v>
      </c>
      <c r="V13" s="37"/>
      <c r="W13" s="35">
        <v>116</v>
      </c>
      <c r="X13" s="37"/>
      <c r="Y13" s="38">
        <v>0.99150000000000005</v>
      </c>
      <c r="Z13" s="37"/>
      <c r="AA13" s="35">
        <v>42</v>
      </c>
      <c r="AB13" s="35">
        <v>41</v>
      </c>
      <c r="AC13" s="49">
        <f t="shared" si="1"/>
        <v>0.97619047619047616</v>
      </c>
      <c r="AD13" s="35">
        <v>67</v>
      </c>
      <c r="AE13" s="35">
        <v>648</v>
      </c>
      <c r="AF13" s="38">
        <v>0.26319999999999999</v>
      </c>
      <c r="AG13" s="35">
        <v>647</v>
      </c>
      <c r="AH13" s="38">
        <v>0.27110000000000001</v>
      </c>
      <c r="AI13" s="38">
        <v>0.99850000000000005</v>
      </c>
      <c r="AJ13" s="38">
        <v>6.4000000000000003E-3</v>
      </c>
      <c r="AK13" s="35">
        <v>2365</v>
      </c>
      <c r="AL13" s="38">
        <v>2.5999999999999999E-2</v>
      </c>
      <c r="AM13" s="35">
        <v>2239</v>
      </c>
      <c r="AN13" s="38">
        <v>7.7000000000000002E-3</v>
      </c>
      <c r="AO13" s="38">
        <v>0.94669999999999999</v>
      </c>
      <c r="AP13" s="38">
        <v>1.23E-2</v>
      </c>
      <c r="AQ13" s="37"/>
      <c r="AR13" s="37"/>
      <c r="AS13" s="37"/>
      <c r="AT13" s="37"/>
      <c r="AU13" s="37"/>
      <c r="AV13" s="37"/>
      <c r="AW13" s="37"/>
      <c r="AX13" s="35">
        <v>1056</v>
      </c>
      <c r="AY13" s="38">
        <v>0.1799</v>
      </c>
      <c r="AZ13" s="35">
        <v>980</v>
      </c>
      <c r="BA13" s="38">
        <v>0.27939999999999998</v>
      </c>
      <c r="BB13" s="49">
        <f t="shared" ref="BB13:BB14" si="2">AZ13/AX13</f>
        <v>0.92803030303030298</v>
      </c>
      <c r="BC13" s="37"/>
      <c r="BD13" s="50" t="s">
        <v>103</v>
      </c>
      <c r="BE13" s="41" t="s">
        <v>104</v>
      </c>
      <c r="BF13" s="35" t="s">
        <v>44</v>
      </c>
    </row>
    <row r="14" spans="1:58" ht="15.75" customHeight="1">
      <c r="A14" s="37">
        <v>1953</v>
      </c>
      <c r="B14" s="37" t="s">
        <v>105</v>
      </c>
      <c r="C14" s="37" t="s">
        <v>106</v>
      </c>
      <c r="D14" s="37">
        <v>440803</v>
      </c>
      <c r="E14" s="37" t="s">
        <v>107</v>
      </c>
      <c r="F14" s="37">
        <v>1</v>
      </c>
      <c r="G14" s="37"/>
      <c r="H14" s="37"/>
      <c r="I14" s="37"/>
      <c r="J14" s="37" t="s">
        <v>42</v>
      </c>
      <c r="K14" s="35">
        <v>4960</v>
      </c>
      <c r="L14" s="38">
        <v>0.1429</v>
      </c>
      <c r="M14" s="35">
        <v>5214</v>
      </c>
      <c r="N14" s="38">
        <v>0.2646</v>
      </c>
      <c r="O14" s="48">
        <f>M14/K14</f>
        <v>1.0512096774193549</v>
      </c>
      <c r="P14" s="37"/>
      <c r="Q14" s="37"/>
      <c r="R14" s="37"/>
      <c r="S14" s="38">
        <v>0.97919999999999996</v>
      </c>
      <c r="T14" s="38">
        <v>3.7399999999999998E-3</v>
      </c>
      <c r="U14" s="37"/>
      <c r="V14" s="37"/>
      <c r="W14" s="37"/>
      <c r="X14" s="37"/>
      <c r="Y14" s="37"/>
      <c r="Z14" s="37"/>
      <c r="AA14" s="37"/>
      <c r="AB14" s="37"/>
      <c r="AC14" s="37"/>
      <c r="AD14" s="37"/>
      <c r="AE14" s="35">
        <v>422</v>
      </c>
      <c r="AF14" s="37"/>
      <c r="AG14" s="35">
        <v>439</v>
      </c>
      <c r="AH14" s="37"/>
      <c r="AI14" s="49">
        <f>AG14/AE14</f>
        <v>1.0402843601895735</v>
      </c>
      <c r="AJ14" s="37"/>
      <c r="AK14" s="35">
        <v>2418</v>
      </c>
      <c r="AL14" s="37"/>
      <c r="AM14" s="35">
        <v>2660</v>
      </c>
      <c r="AN14" s="37"/>
      <c r="AO14" s="49">
        <f>AM14/AK14</f>
        <v>1.1000827129859387</v>
      </c>
      <c r="AP14" s="37"/>
      <c r="AQ14" s="37"/>
      <c r="AR14" s="37"/>
      <c r="AS14" s="37"/>
      <c r="AT14" s="37"/>
      <c r="AU14" s="37"/>
      <c r="AV14" s="37"/>
      <c r="AW14" s="37"/>
      <c r="AX14" s="35">
        <v>2102</v>
      </c>
      <c r="AY14" s="37"/>
      <c r="AZ14" s="35">
        <v>2101</v>
      </c>
      <c r="BA14" s="37"/>
      <c r="BB14" s="49">
        <f t="shared" si="2"/>
        <v>0.99952426260704086</v>
      </c>
      <c r="BC14" s="37"/>
      <c r="BD14" s="44" t="s">
        <v>108</v>
      </c>
      <c r="BE14" s="41" t="s">
        <v>109</v>
      </c>
      <c r="BF14" s="35" t="s">
        <v>44</v>
      </c>
    </row>
    <row r="15" spans="1:58" ht="15.75" customHeight="1">
      <c r="A15" s="37">
        <v>2563</v>
      </c>
      <c r="B15" s="37" t="s">
        <v>110</v>
      </c>
      <c r="C15" s="37" t="s">
        <v>111</v>
      </c>
      <c r="D15" s="37">
        <v>532331</v>
      </c>
      <c r="E15" s="37" t="s">
        <v>112</v>
      </c>
      <c r="F15" s="37">
        <v>1</v>
      </c>
      <c r="G15" s="37"/>
      <c r="H15" s="37"/>
      <c r="I15" s="37"/>
      <c r="J15" s="37" t="s">
        <v>42</v>
      </c>
      <c r="K15" s="35">
        <v>5250</v>
      </c>
      <c r="L15" s="38">
        <v>0.1368</v>
      </c>
      <c r="M15" s="35">
        <v>4813</v>
      </c>
      <c r="N15" s="49">
        <f>841/(M15-841)</f>
        <v>0.21173212487411883</v>
      </c>
      <c r="O15" s="38">
        <v>0.91679999999999995</v>
      </c>
      <c r="P15" s="38">
        <v>5.67E-2</v>
      </c>
      <c r="Q15" s="37"/>
      <c r="R15" s="37"/>
      <c r="S15" s="37"/>
      <c r="T15" s="37"/>
      <c r="U15" s="37"/>
      <c r="V15" s="37"/>
      <c r="W15" s="37"/>
      <c r="X15" s="37"/>
      <c r="Y15" s="37"/>
      <c r="Z15" s="37"/>
      <c r="AA15" s="37"/>
      <c r="AB15" s="37"/>
      <c r="AC15" s="37"/>
      <c r="AD15" s="35">
        <v>10</v>
      </c>
      <c r="AE15" s="35">
        <v>210</v>
      </c>
      <c r="AF15" s="37"/>
      <c r="AG15" s="35">
        <v>191</v>
      </c>
      <c r="AH15" s="37"/>
      <c r="AI15" s="38">
        <v>0.90949999999999998</v>
      </c>
      <c r="AJ15" s="37"/>
      <c r="AK15" s="35">
        <v>2901</v>
      </c>
      <c r="AL15" s="37"/>
      <c r="AM15" s="35">
        <v>2720</v>
      </c>
      <c r="AN15" s="49">
        <f>373/(AM15-373)</f>
        <v>0.15892628887942054</v>
      </c>
      <c r="AO15" s="38">
        <v>0.93759999999999999</v>
      </c>
      <c r="AP15" s="37"/>
      <c r="AQ15" s="38">
        <v>0.60140000000000005</v>
      </c>
      <c r="AR15" s="37"/>
      <c r="AS15" s="37"/>
      <c r="AT15" s="37"/>
      <c r="AU15" s="37"/>
      <c r="AV15" s="37"/>
      <c r="AW15" s="37"/>
      <c r="AX15" s="35">
        <v>2091</v>
      </c>
      <c r="AY15" s="37"/>
      <c r="AZ15" s="35">
        <v>1854</v>
      </c>
      <c r="BA15" s="37"/>
      <c r="BB15" s="38">
        <v>0.88660000000000005</v>
      </c>
      <c r="BC15" s="37"/>
      <c r="BD15" s="44" t="s">
        <v>113</v>
      </c>
      <c r="BE15" s="41" t="s">
        <v>114</v>
      </c>
      <c r="BF15" s="36" t="s">
        <v>44</v>
      </c>
    </row>
    <row r="16" spans="1:58" ht="15.75" customHeight="1">
      <c r="A16" s="37">
        <v>2406</v>
      </c>
      <c r="B16" s="37" t="s">
        <v>115</v>
      </c>
      <c r="C16" s="37" t="s">
        <v>116</v>
      </c>
      <c r="D16" s="37">
        <v>520203</v>
      </c>
      <c r="E16" s="37" t="s">
        <v>117</v>
      </c>
      <c r="F16" s="37">
        <v>1</v>
      </c>
      <c r="G16" s="37"/>
      <c r="H16" s="37"/>
      <c r="I16" s="37"/>
      <c r="J16" s="37" t="s">
        <v>42</v>
      </c>
      <c r="K16" s="35">
        <v>4789</v>
      </c>
      <c r="L16" s="37"/>
      <c r="M16" s="35">
        <v>4401</v>
      </c>
      <c r="N16" s="37"/>
      <c r="O16" s="38">
        <v>0.91900000000000004</v>
      </c>
      <c r="P16" s="37"/>
      <c r="Q16" s="37"/>
      <c r="R16" s="37"/>
      <c r="S16" s="37"/>
      <c r="T16" s="37"/>
      <c r="U16" s="37"/>
      <c r="V16" s="37"/>
      <c r="W16" s="37"/>
      <c r="X16" s="37"/>
      <c r="Y16" s="37"/>
      <c r="Z16" s="37"/>
      <c r="AA16" s="37"/>
      <c r="AB16" s="37"/>
      <c r="AC16" s="37"/>
      <c r="AD16" s="35">
        <v>22</v>
      </c>
      <c r="AE16" s="35">
        <v>305</v>
      </c>
      <c r="AF16" s="37"/>
      <c r="AG16" s="35">
        <v>292</v>
      </c>
      <c r="AH16" s="37"/>
      <c r="AI16" s="38">
        <v>0.95740000000000003</v>
      </c>
      <c r="AJ16" s="37"/>
      <c r="AK16" s="35">
        <v>3218</v>
      </c>
      <c r="AL16" s="37"/>
      <c r="AM16" s="35">
        <v>3105</v>
      </c>
      <c r="AN16" s="37"/>
      <c r="AO16" s="38">
        <v>0.96489999999999998</v>
      </c>
      <c r="AP16" s="37"/>
      <c r="AQ16" s="37"/>
      <c r="AR16" s="37"/>
      <c r="AS16" s="37"/>
      <c r="AT16" s="37"/>
      <c r="AU16" s="37"/>
      <c r="AV16" s="37"/>
      <c r="AW16" s="37"/>
      <c r="AX16" s="35">
        <v>1244</v>
      </c>
      <c r="AY16" s="37"/>
      <c r="AZ16" s="35">
        <v>982</v>
      </c>
      <c r="BA16" s="37"/>
      <c r="BB16" s="38">
        <v>0.78939999999999999</v>
      </c>
      <c r="BC16" s="37"/>
      <c r="BD16" s="44" t="s">
        <v>118</v>
      </c>
      <c r="BE16" s="45"/>
      <c r="BF16" s="35" t="s">
        <v>45</v>
      </c>
    </row>
    <row r="17" spans="1:58" ht="15.75" customHeight="1">
      <c r="A17" s="37">
        <v>1363</v>
      </c>
      <c r="B17" s="37" t="s">
        <v>119</v>
      </c>
      <c r="C17" s="37" t="s">
        <v>120</v>
      </c>
      <c r="D17" s="37">
        <v>370321</v>
      </c>
      <c r="E17" s="37" t="s">
        <v>121</v>
      </c>
      <c r="F17" s="37">
        <v>1</v>
      </c>
      <c r="G17" s="37"/>
      <c r="H17" s="37"/>
      <c r="I17" s="37"/>
      <c r="J17" s="37" t="s">
        <v>42</v>
      </c>
      <c r="K17" s="35">
        <v>7340</v>
      </c>
      <c r="L17" s="37"/>
      <c r="M17" s="35">
        <v>7192</v>
      </c>
      <c r="N17" s="37"/>
      <c r="O17" s="49">
        <f>M17/K17</f>
        <v>0.97983651226158042</v>
      </c>
      <c r="P17" s="37"/>
      <c r="Q17" s="37"/>
      <c r="R17" s="37"/>
      <c r="S17" s="37"/>
      <c r="T17" s="37"/>
      <c r="U17" s="37"/>
      <c r="V17" s="37"/>
      <c r="W17" s="37"/>
      <c r="X17" s="37"/>
      <c r="Y17" s="37"/>
      <c r="Z17" s="37"/>
      <c r="AA17" s="35">
        <v>35</v>
      </c>
      <c r="AB17" s="35">
        <v>35</v>
      </c>
      <c r="AC17" s="49">
        <f>AB17/AA17</f>
        <v>1</v>
      </c>
      <c r="AD17" s="37"/>
      <c r="AE17" s="35">
        <v>395</v>
      </c>
      <c r="AF17" s="37"/>
      <c r="AG17" s="35">
        <v>395</v>
      </c>
      <c r="AH17" s="37"/>
      <c r="AI17" s="49">
        <f>AG17/AE17</f>
        <v>1</v>
      </c>
      <c r="AJ17" s="37"/>
      <c r="AK17" s="35">
        <v>3472</v>
      </c>
      <c r="AL17" s="37"/>
      <c r="AM17" s="35">
        <v>3544</v>
      </c>
      <c r="AN17" s="37"/>
      <c r="AO17" s="49">
        <f>AM17/AK17</f>
        <v>1.0207373271889402</v>
      </c>
      <c r="AP17" s="37"/>
      <c r="AQ17" s="37"/>
      <c r="AR17" s="37"/>
      <c r="AS17" s="37"/>
      <c r="AT17" s="37"/>
      <c r="AU17" s="37"/>
      <c r="AV17" s="37"/>
      <c r="AW17" s="37"/>
      <c r="AX17" s="35">
        <v>3370</v>
      </c>
      <c r="AY17" s="37"/>
      <c r="AZ17" s="35">
        <v>3154</v>
      </c>
      <c r="BA17" s="37"/>
      <c r="BB17" s="49">
        <f>AZ17/AX17</f>
        <v>0.93590504451038581</v>
      </c>
      <c r="BC17" s="37"/>
      <c r="BD17" s="40" t="s">
        <v>122</v>
      </c>
      <c r="BE17" s="45"/>
      <c r="BF17" s="36" t="s">
        <v>44</v>
      </c>
    </row>
    <row r="18" spans="1:58" ht="15.75" customHeight="1">
      <c r="A18" s="37">
        <v>196</v>
      </c>
      <c r="B18" s="37" t="s">
        <v>123</v>
      </c>
      <c r="C18" s="37" t="s">
        <v>124</v>
      </c>
      <c r="D18" s="37">
        <v>131022</v>
      </c>
      <c r="E18" s="37" t="s">
        <v>125</v>
      </c>
      <c r="F18" s="37">
        <v>1</v>
      </c>
      <c r="G18" s="37"/>
      <c r="H18" s="37"/>
      <c r="I18" s="37"/>
      <c r="J18" s="37" t="s">
        <v>42</v>
      </c>
      <c r="K18" s="51">
        <v>5433</v>
      </c>
      <c r="L18" s="37"/>
      <c r="M18" s="51">
        <v>3748</v>
      </c>
      <c r="N18" s="37"/>
      <c r="O18" s="52">
        <v>0.68989999999999996</v>
      </c>
      <c r="P18" s="52">
        <v>-5.2299999999999999E-2</v>
      </c>
      <c r="Q18" s="37"/>
      <c r="R18" s="37"/>
      <c r="S18" s="37"/>
      <c r="T18" s="37"/>
      <c r="U18" s="51">
        <v>40</v>
      </c>
      <c r="V18" s="35"/>
      <c r="W18" s="51">
        <v>26</v>
      </c>
      <c r="X18" s="35"/>
      <c r="Y18" s="52">
        <v>0.65</v>
      </c>
      <c r="Z18" s="52">
        <v>-8.6800000000000002E-2</v>
      </c>
      <c r="AA18" s="37"/>
      <c r="AB18" s="37"/>
      <c r="AC18" s="37"/>
      <c r="AD18" s="37"/>
      <c r="AE18" s="51">
        <v>233</v>
      </c>
      <c r="AF18" s="37"/>
      <c r="AG18" s="51">
        <v>179</v>
      </c>
      <c r="AH18" s="37"/>
      <c r="AI18" s="52">
        <v>0.76819999999999999</v>
      </c>
      <c r="AJ18" s="52">
        <v>-2.6800000000000001E-2</v>
      </c>
      <c r="AK18" s="51">
        <v>3579</v>
      </c>
      <c r="AL18" s="37"/>
      <c r="AM18" s="51">
        <v>2672</v>
      </c>
      <c r="AN18" s="37"/>
      <c r="AO18" s="52">
        <v>0.74660000000000004</v>
      </c>
      <c r="AP18" s="52">
        <v>2E-3</v>
      </c>
      <c r="AQ18" s="37"/>
      <c r="AR18" s="37"/>
      <c r="AS18" s="37"/>
      <c r="AT18" s="37"/>
      <c r="AU18" s="37"/>
      <c r="AV18" s="37"/>
      <c r="AW18" s="37"/>
      <c r="AX18" s="51">
        <v>1539</v>
      </c>
      <c r="AY18" s="37"/>
      <c r="AZ18" s="51">
        <v>830</v>
      </c>
      <c r="BA18" s="37"/>
      <c r="BB18" s="52">
        <v>0.5393</v>
      </c>
      <c r="BC18" s="52">
        <v>-0.18840000000000001</v>
      </c>
      <c r="BD18" s="40" t="s">
        <v>126</v>
      </c>
      <c r="BE18" s="41" t="s">
        <v>127</v>
      </c>
      <c r="BF18" s="35" t="s">
        <v>44</v>
      </c>
    </row>
    <row r="19" spans="1:58" ht="15.75" customHeight="1">
      <c r="A19" s="37">
        <v>1842</v>
      </c>
      <c r="B19" s="37" t="s">
        <v>128</v>
      </c>
      <c r="C19" s="37" t="s">
        <v>129</v>
      </c>
      <c r="D19" s="37">
        <v>430922</v>
      </c>
      <c r="E19" s="37" t="s">
        <v>130</v>
      </c>
      <c r="F19" s="37">
        <v>1</v>
      </c>
      <c r="G19" s="37"/>
      <c r="H19" s="37"/>
      <c r="I19" s="37"/>
      <c r="J19" s="37" t="s">
        <v>42</v>
      </c>
      <c r="K19" s="35">
        <v>5498</v>
      </c>
      <c r="L19" s="38">
        <v>0.14799999999999999</v>
      </c>
      <c r="M19" s="35">
        <v>4442</v>
      </c>
      <c r="N19" s="38">
        <v>0.127</v>
      </c>
      <c r="O19" s="48">
        <f t="shared" ref="O19:O22" si="3">M19/K19</f>
        <v>0.80793015642051658</v>
      </c>
      <c r="P19" s="37"/>
      <c r="Q19" s="37"/>
      <c r="R19" s="37"/>
      <c r="S19" s="37"/>
      <c r="T19" s="37"/>
      <c r="U19" s="37"/>
      <c r="V19" s="37"/>
      <c r="W19" s="37"/>
      <c r="X19" s="37"/>
      <c r="Y19" s="37"/>
      <c r="Z19" s="37"/>
      <c r="AA19" s="37"/>
      <c r="AB19" s="35">
        <v>78</v>
      </c>
      <c r="AC19" s="37"/>
      <c r="AD19" s="35">
        <v>126</v>
      </c>
      <c r="AE19" s="37"/>
      <c r="AF19" s="37"/>
      <c r="AG19" s="35">
        <v>483</v>
      </c>
      <c r="AH19" s="37"/>
      <c r="AI19" s="37"/>
      <c r="AJ19" s="37"/>
      <c r="AK19" s="35">
        <v>3750</v>
      </c>
      <c r="AL19" s="37"/>
      <c r="AM19" s="35">
        <v>3167</v>
      </c>
      <c r="AN19" s="37"/>
      <c r="AO19" s="49">
        <f t="shared" ref="AO19:AO20" si="4">AM19/AK19</f>
        <v>0.84453333333333336</v>
      </c>
      <c r="AP19" s="37"/>
      <c r="AQ19" s="37"/>
      <c r="AR19" s="37"/>
      <c r="AS19" s="37"/>
      <c r="AT19" s="37"/>
      <c r="AU19" s="37"/>
      <c r="AV19" s="37"/>
      <c r="AW19" s="37"/>
      <c r="AX19" s="37"/>
      <c r="AY19" s="37"/>
      <c r="AZ19" s="35">
        <v>688</v>
      </c>
      <c r="BA19" s="37"/>
      <c r="BB19" s="37"/>
      <c r="BC19" s="37"/>
      <c r="BD19" s="40" t="s">
        <v>131</v>
      </c>
      <c r="BE19" s="45"/>
      <c r="BF19" s="35" t="s">
        <v>43</v>
      </c>
    </row>
    <row r="20" spans="1:58" ht="15.75" customHeight="1">
      <c r="A20" s="37">
        <v>179</v>
      </c>
      <c r="B20" s="37" t="s">
        <v>132</v>
      </c>
      <c r="C20" s="37" t="s">
        <v>133</v>
      </c>
      <c r="D20" s="37">
        <v>130903</v>
      </c>
      <c r="E20" s="37" t="s">
        <v>134</v>
      </c>
      <c r="F20" s="37">
        <v>1</v>
      </c>
      <c r="G20" s="37"/>
      <c r="H20" s="37"/>
      <c r="I20" s="37"/>
      <c r="J20" s="37" t="s">
        <v>42</v>
      </c>
      <c r="K20" s="35">
        <v>5597</v>
      </c>
      <c r="L20" s="38">
        <v>0.24909999999999999</v>
      </c>
      <c r="M20" s="35">
        <v>2936</v>
      </c>
      <c r="N20" s="38">
        <v>-0.1923</v>
      </c>
      <c r="O20" s="49">
        <f t="shared" si="3"/>
        <v>0.52456673217795247</v>
      </c>
      <c r="P20" s="37"/>
      <c r="Q20" s="37"/>
      <c r="R20" s="37"/>
      <c r="S20" s="37"/>
      <c r="T20" s="37"/>
      <c r="U20" s="35">
        <v>129</v>
      </c>
      <c r="V20" s="38">
        <v>-0.3175</v>
      </c>
      <c r="W20" s="35">
        <v>80</v>
      </c>
      <c r="X20" s="38">
        <v>-0.44440000000000002</v>
      </c>
      <c r="Y20" s="49">
        <f>W20/U20</f>
        <v>0.62015503875968991</v>
      </c>
      <c r="Z20" s="37"/>
      <c r="AA20" s="37"/>
      <c r="AB20" s="37"/>
      <c r="AC20" s="37"/>
      <c r="AD20" s="37"/>
      <c r="AE20" s="35">
        <v>351</v>
      </c>
      <c r="AF20" s="38">
        <v>-0.13969999999999999</v>
      </c>
      <c r="AG20" s="35">
        <v>288</v>
      </c>
      <c r="AH20" s="38">
        <v>-0.1933</v>
      </c>
      <c r="AI20" s="49">
        <f t="shared" ref="AI20:AI23" si="5">AG20/AE20</f>
        <v>0.82051282051282048</v>
      </c>
      <c r="AJ20" s="37"/>
      <c r="AK20" s="35">
        <v>3776</v>
      </c>
      <c r="AL20" s="38">
        <v>0.4884</v>
      </c>
      <c r="AM20" s="35">
        <v>1780</v>
      </c>
      <c r="AN20" s="38">
        <v>-0.17780000000000001</v>
      </c>
      <c r="AO20" s="49">
        <f t="shared" si="4"/>
        <v>0.47139830508474578</v>
      </c>
      <c r="AP20" s="37"/>
      <c r="AQ20" s="37"/>
      <c r="AR20" s="37"/>
      <c r="AS20" s="37"/>
      <c r="AT20" s="37"/>
      <c r="AU20" s="37"/>
      <c r="AV20" s="37"/>
      <c r="AW20" s="37"/>
      <c r="AX20" s="35">
        <v>1341</v>
      </c>
      <c r="AY20" s="38">
        <v>-2.2000000000000001E-3</v>
      </c>
      <c r="AZ20" s="35">
        <v>787</v>
      </c>
      <c r="BA20" s="38">
        <v>-0.18529999999999999</v>
      </c>
      <c r="BB20" s="49">
        <f t="shared" ref="BB20:BB23" si="6">AZ20/AX20</f>
        <v>0.586875466070097</v>
      </c>
      <c r="BC20" s="37"/>
      <c r="BD20" s="40" t="s">
        <v>135</v>
      </c>
      <c r="BE20" s="41" t="s">
        <v>136</v>
      </c>
      <c r="BF20" s="35" t="s">
        <v>44</v>
      </c>
    </row>
    <row r="21" spans="1:58" ht="15.75" customHeight="1">
      <c r="A21" s="37">
        <v>174</v>
      </c>
      <c r="B21" s="37" t="s">
        <v>137</v>
      </c>
      <c r="C21" s="37" t="s">
        <v>138</v>
      </c>
      <c r="D21" s="37">
        <v>130825</v>
      </c>
      <c r="E21" s="37" t="s">
        <v>139</v>
      </c>
      <c r="F21" s="37">
        <v>1</v>
      </c>
      <c r="G21" s="37"/>
      <c r="H21" s="37"/>
      <c r="I21" s="37"/>
      <c r="J21" s="37" t="s">
        <v>42</v>
      </c>
      <c r="K21" s="35">
        <v>8024</v>
      </c>
      <c r="L21" s="37"/>
      <c r="M21" s="35">
        <v>7636</v>
      </c>
      <c r="N21" s="37"/>
      <c r="O21" s="49">
        <f t="shared" si="3"/>
        <v>0.9516450648055832</v>
      </c>
      <c r="P21" s="37"/>
      <c r="Q21" s="37"/>
      <c r="R21" s="37"/>
      <c r="S21" s="37"/>
      <c r="T21" s="37"/>
      <c r="U21" s="37"/>
      <c r="V21" s="37"/>
      <c r="W21" s="53">
        <f>AB21+AD21</f>
        <v>90</v>
      </c>
      <c r="X21" s="37"/>
      <c r="Y21" s="37"/>
      <c r="Z21" s="37"/>
      <c r="AA21" s="37"/>
      <c r="AB21" s="35">
        <v>45</v>
      </c>
      <c r="AC21" s="37"/>
      <c r="AD21" s="35">
        <v>45</v>
      </c>
      <c r="AE21" s="35">
        <v>258</v>
      </c>
      <c r="AF21" s="37"/>
      <c r="AG21" s="35">
        <v>251</v>
      </c>
      <c r="AH21" s="37"/>
      <c r="AI21" s="49">
        <f t="shared" si="5"/>
        <v>0.97286821705426352</v>
      </c>
      <c r="AJ21" s="37"/>
      <c r="AK21" s="35">
        <v>4107</v>
      </c>
      <c r="AL21" s="37"/>
      <c r="AM21" s="35">
        <v>4014</v>
      </c>
      <c r="AN21" s="37"/>
      <c r="AO21" s="38">
        <v>0.97699999999999998</v>
      </c>
      <c r="AP21" s="37"/>
      <c r="AQ21" s="37"/>
      <c r="AR21" s="37"/>
      <c r="AS21" s="37"/>
      <c r="AT21" s="37"/>
      <c r="AU21" s="37"/>
      <c r="AV21" s="37"/>
      <c r="AW21" s="37"/>
      <c r="AX21" s="35">
        <v>3082</v>
      </c>
      <c r="AY21" s="38">
        <v>0.53480000000000005</v>
      </c>
      <c r="AZ21" s="35">
        <v>3021</v>
      </c>
      <c r="BA21" s="38">
        <v>0.54610000000000003</v>
      </c>
      <c r="BB21" s="49">
        <f t="shared" si="6"/>
        <v>0.98020765736534721</v>
      </c>
      <c r="BC21" s="37"/>
      <c r="BD21" s="44" t="s">
        <v>140</v>
      </c>
      <c r="BE21" s="41" t="s">
        <v>141</v>
      </c>
      <c r="BF21" s="35" t="s">
        <v>95</v>
      </c>
    </row>
    <row r="22" spans="1:58" ht="15.75" customHeight="1">
      <c r="A22" s="37">
        <v>1397</v>
      </c>
      <c r="B22" s="37" t="s">
        <v>142</v>
      </c>
      <c r="C22" s="37" t="s">
        <v>143</v>
      </c>
      <c r="D22" s="37">
        <v>370724</v>
      </c>
      <c r="E22" s="37" t="s">
        <v>144</v>
      </c>
      <c r="F22" s="37">
        <v>1</v>
      </c>
      <c r="G22" s="37"/>
      <c r="H22" s="37"/>
      <c r="I22" s="37"/>
      <c r="J22" s="37" t="s">
        <v>42</v>
      </c>
      <c r="K22" s="35">
        <v>8916</v>
      </c>
      <c r="L22" s="38">
        <v>0.1575</v>
      </c>
      <c r="M22" s="35">
        <v>8955</v>
      </c>
      <c r="N22" s="38">
        <v>7.0099999999999996E-2</v>
      </c>
      <c r="O22" s="49">
        <f t="shared" si="3"/>
        <v>1.0043741588156123</v>
      </c>
      <c r="P22" s="37"/>
      <c r="Q22" s="37"/>
      <c r="R22" s="37"/>
      <c r="S22" s="37"/>
      <c r="T22" s="37"/>
      <c r="U22" s="37"/>
      <c r="V22" s="37"/>
      <c r="W22" s="37"/>
      <c r="X22" s="37"/>
      <c r="Y22" s="37"/>
      <c r="Z22" s="37"/>
      <c r="AA22" s="35">
        <v>50</v>
      </c>
      <c r="AB22" s="35">
        <v>51</v>
      </c>
      <c r="AC22" s="49">
        <f>AB22/AA22</f>
        <v>1.02</v>
      </c>
      <c r="AD22" s="35">
        <v>285</v>
      </c>
      <c r="AE22" s="35">
        <v>446</v>
      </c>
      <c r="AF22" s="37"/>
      <c r="AG22" s="35">
        <v>442</v>
      </c>
      <c r="AH22" s="37"/>
      <c r="AI22" s="49">
        <f t="shared" si="5"/>
        <v>0.99103139013452912</v>
      </c>
      <c r="AJ22" s="37"/>
      <c r="AK22" s="35">
        <f>3179+1715</f>
        <v>4894</v>
      </c>
      <c r="AL22" s="37"/>
      <c r="AM22" s="35">
        <f>3381+1717</f>
        <v>5098</v>
      </c>
      <c r="AN22" s="37"/>
      <c r="AO22" s="49">
        <f t="shared" ref="AO22:AO23" si="7">AM22/AK22</f>
        <v>1.0416836943195751</v>
      </c>
      <c r="AP22" s="37"/>
      <c r="AQ22" s="37"/>
      <c r="AR22" s="37"/>
      <c r="AS22" s="37"/>
      <c r="AT22" s="37"/>
      <c r="AU22" s="37"/>
      <c r="AV22" s="37"/>
      <c r="AW22" s="37"/>
      <c r="AX22" s="35">
        <v>3241</v>
      </c>
      <c r="AY22" s="38">
        <v>0.41699999999999998</v>
      </c>
      <c r="AZ22" s="35">
        <v>3079</v>
      </c>
      <c r="BA22" s="38">
        <v>0.34599999999999997</v>
      </c>
      <c r="BB22" s="49">
        <f t="shared" si="6"/>
        <v>0.95001542733724165</v>
      </c>
      <c r="BC22" s="37"/>
      <c r="BD22" s="40" t="s">
        <v>145</v>
      </c>
      <c r="BE22" s="45"/>
      <c r="BF22" s="36" t="s">
        <v>44</v>
      </c>
    </row>
    <row r="23" spans="1:58" ht="15.75" customHeight="1">
      <c r="A23" s="37">
        <v>1045</v>
      </c>
      <c r="B23" s="37" t="s">
        <v>146</v>
      </c>
      <c r="C23" s="37" t="s">
        <v>147</v>
      </c>
      <c r="D23" s="37">
        <v>340181</v>
      </c>
      <c r="E23" s="37" t="s">
        <v>148</v>
      </c>
      <c r="F23" s="37">
        <v>1</v>
      </c>
      <c r="G23" s="37"/>
      <c r="H23" s="37"/>
      <c r="I23" s="37"/>
      <c r="J23" s="37" t="s">
        <v>42</v>
      </c>
      <c r="K23" s="51">
        <v>9356</v>
      </c>
      <c r="L23" s="52">
        <v>0.2853</v>
      </c>
      <c r="M23" s="51">
        <v>8312</v>
      </c>
      <c r="N23" s="54">
        <v>0.35</v>
      </c>
      <c r="O23" s="52">
        <v>0.82169999999999999</v>
      </c>
      <c r="P23" s="52">
        <v>5.0700000000000002E-2</v>
      </c>
      <c r="Q23" s="37"/>
      <c r="R23" s="37"/>
      <c r="S23" s="37"/>
      <c r="T23" s="37"/>
      <c r="U23" s="37"/>
      <c r="V23" s="37"/>
      <c r="W23" s="37"/>
      <c r="X23" s="37"/>
      <c r="Y23" s="37"/>
      <c r="Z23" s="37"/>
      <c r="AA23" s="37"/>
      <c r="AB23" s="37"/>
      <c r="AC23" s="37"/>
      <c r="AD23" s="37"/>
      <c r="AE23" s="35">
        <v>609</v>
      </c>
      <c r="AF23" s="38">
        <v>0.37159999999999999</v>
      </c>
      <c r="AG23" s="35">
        <v>556</v>
      </c>
      <c r="AH23" s="38">
        <v>0.3175</v>
      </c>
      <c r="AI23" s="49">
        <f t="shared" si="5"/>
        <v>0.91297208538587848</v>
      </c>
      <c r="AJ23" s="37"/>
      <c r="AK23" s="35">
        <v>5384</v>
      </c>
      <c r="AL23" s="38">
        <v>7.2900000000000006E-2</v>
      </c>
      <c r="AM23" s="35">
        <v>4935</v>
      </c>
      <c r="AN23" s="38">
        <v>0.16170000000000001</v>
      </c>
      <c r="AO23" s="49">
        <f t="shared" si="7"/>
        <v>0.91660475482912329</v>
      </c>
      <c r="AP23" s="37"/>
      <c r="AQ23" s="37"/>
      <c r="AR23" s="37"/>
      <c r="AS23" s="37"/>
      <c r="AT23" s="37"/>
      <c r="AU23" s="37"/>
      <c r="AV23" s="37"/>
      <c r="AW23" s="37"/>
      <c r="AX23" s="35">
        <v>2491</v>
      </c>
      <c r="AY23" s="38">
        <v>0.46789999999999998</v>
      </c>
      <c r="AZ23" s="35">
        <v>1972</v>
      </c>
      <c r="BA23" s="38">
        <v>0.43519999999999998</v>
      </c>
      <c r="BB23" s="49">
        <f t="shared" si="6"/>
        <v>0.79164993978321962</v>
      </c>
      <c r="BC23" s="37"/>
      <c r="BD23" s="40" t="s">
        <v>149</v>
      </c>
      <c r="BE23" s="41" t="s">
        <v>150</v>
      </c>
      <c r="BF23" s="36" t="s">
        <v>44</v>
      </c>
    </row>
    <row r="24" spans="1:58" ht="15.75" customHeight="1">
      <c r="A24" s="37">
        <v>2577</v>
      </c>
      <c r="B24" s="37" t="s">
        <v>151</v>
      </c>
      <c r="C24" s="37" t="s">
        <v>152</v>
      </c>
      <c r="D24" s="37">
        <v>532601</v>
      </c>
      <c r="E24" s="37" t="s">
        <v>153</v>
      </c>
      <c r="F24" s="37">
        <v>1</v>
      </c>
      <c r="G24" s="37"/>
      <c r="H24" s="37"/>
      <c r="I24" s="37"/>
      <c r="J24" s="37" t="s">
        <v>42</v>
      </c>
      <c r="K24" s="35">
        <v>8073</v>
      </c>
      <c r="L24" s="37"/>
      <c r="M24" s="35">
        <v>6664</v>
      </c>
      <c r="N24" s="37"/>
      <c r="O24" s="48">
        <f t="shared" ref="O24:O25" si="8">M24/K24</f>
        <v>0.8254676080763037</v>
      </c>
      <c r="P24" s="37"/>
      <c r="Q24" s="37"/>
      <c r="R24" s="37"/>
      <c r="S24" s="37"/>
      <c r="T24" s="37"/>
      <c r="U24" s="37"/>
      <c r="V24" s="37"/>
      <c r="W24" s="37"/>
      <c r="X24" s="37"/>
      <c r="Y24" s="37"/>
      <c r="Z24" s="37"/>
      <c r="AA24" s="35">
        <v>110</v>
      </c>
      <c r="AB24" s="35">
        <v>64</v>
      </c>
      <c r="AC24" s="38">
        <v>0.58199999999999996</v>
      </c>
      <c r="AD24" s="37"/>
      <c r="AE24" s="35">
        <v>593</v>
      </c>
      <c r="AF24" s="37"/>
      <c r="AG24" s="35">
        <v>520</v>
      </c>
      <c r="AH24" s="37"/>
      <c r="AI24" s="38">
        <v>0.877</v>
      </c>
      <c r="AJ24" s="37"/>
      <c r="AK24" s="35">
        <v>5413</v>
      </c>
      <c r="AL24" s="37"/>
      <c r="AM24" s="35">
        <v>4821</v>
      </c>
      <c r="AN24" s="37"/>
      <c r="AO24" s="46">
        <v>0.89</v>
      </c>
      <c r="AP24" s="37"/>
      <c r="AQ24" s="37"/>
      <c r="AR24" s="37"/>
      <c r="AS24" s="37"/>
      <c r="AT24" s="37"/>
      <c r="AU24" s="37"/>
      <c r="AV24" s="37"/>
      <c r="AW24" s="37"/>
      <c r="AX24" s="35">
        <v>1956</v>
      </c>
      <c r="AY24" s="37"/>
      <c r="AZ24" s="35">
        <v>1258</v>
      </c>
      <c r="BA24" s="37"/>
      <c r="BB24" s="38">
        <v>0.64300000000000002</v>
      </c>
      <c r="BC24" s="37"/>
      <c r="BD24" s="40" t="s">
        <v>154</v>
      </c>
      <c r="BE24" s="45"/>
      <c r="BF24" s="35" t="s">
        <v>48</v>
      </c>
    </row>
    <row r="25" spans="1:58" ht="15.75" customHeight="1">
      <c r="A25" s="37">
        <v>854</v>
      </c>
      <c r="B25" s="37" t="s">
        <v>155</v>
      </c>
      <c r="C25" s="37" t="s">
        <v>156</v>
      </c>
      <c r="D25" s="37">
        <v>320311</v>
      </c>
      <c r="E25" s="37" t="s">
        <v>157</v>
      </c>
      <c r="F25" s="37">
        <v>1</v>
      </c>
      <c r="G25" s="37"/>
      <c r="H25" s="37"/>
      <c r="I25" s="37"/>
      <c r="J25" s="37" t="s">
        <v>42</v>
      </c>
      <c r="K25" s="35">
        <v>17228</v>
      </c>
      <c r="L25" s="37"/>
      <c r="M25" s="35">
        <v>13977</v>
      </c>
      <c r="N25" s="37"/>
      <c r="O25" s="49">
        <f t="shared" si="8"/>
        <v>0.81129556535871838</v>
      </c>
      <c r="P25" s="37"/>
      <c r="Q25" s="37"/>
      <c r="R25" s="37"/>
      <c r="S25" s="37"/>
      <c r="T25" s="37"/>
      <c r="U25" s="37"/>
      <c r="V25" s="37"/>
      <c r="W25" s="37"/>
      <c r="X25" s="37"/>
      <c r="Y25" s="37"/>
      <c r="Z25" s="37"/>
      <c r="AA25" s="37"/>
      <c r="AB25" s="37"/>
      <c r="AC25" s="37"/>
      <c r="AD25" s="35">
        <v>87</v>
      </c>
      <c r="AE25" s="35">
        <v>613</v>
      </c>
      <c r="AF25" s="37"/>
      <c r="AG25" s="35">
        <v>558</v>
      </c>
      <c r="AH25" s="37"/>
      <c r="AI25" s="49">
        <f>AG25/AE25</f>
        <v>0.91027732463295274</v>
      </c>
      <c r="AJ25" s="37"/>
      <c r="AK25" s="35">
        <v>10297</v>
      </c>
      <c r="AL25" s="37"/>
      <c r="AM25" s="35">
        <v>8403</v>
      </c>
      <c r="AN25" s="37"/>
      <c r="AO25" s="49">
        <f t="shared" ref="AO25:AO28" si="9">AM25/AK25</f>
        <v>0.81606293095076232</v>
      </c>
      <c r="AP25" s="37"/>
      <c r="AQ25" s="37"/>
      <c r="AR25" s="37"/>
      <c r="AS25" s="37"/>
      <c r="AT25" s="37"/>
      <c r="AU25" s="37"/>
      <c r="AV25" s="37"/>
      <c r="AW25" s="37"/>
      <c r="AX25" s="37"/>
      <c r="AY25" s="37"/>
      <c r="AZ25" s="37"/>
      <c r="BA25" s="37"/>
      <c r="BB25" s="37"/>
      <c r="BC25" s="37"/>
      <c r="BD25" s="40" t="s">
        <v>158</v>
      </c>
      <c r="BE25" s="41" t="s">
        <v>159</v>
      </c>
      <c r="BF25" s="35" t="s">
        <v>43</v>
      </c>
    </row>
    <row r="26" spans="1:58" ht="15.75" customHeight="1">
      <c r="A26" s="37">
        <v>35</v>
      </c>
      <c r="B26" s="37" t="s">
        <v>160</v>
      </c>
      <c r="C26" s="37" t="s">
        <v>161</v>
      </c>
      <c r="D26" s="37">
        <v>130102</v>
      </c>
      <c r="E26" s="37" t="s">
        <v>162</v>
      </c>
      <c r="F26" s="37">
        <v>1</v>
      </c>
      <c r="G26" s="37"/>
      <c r="H26" s="37"/>
      <c r="I26" s="37"/>
      <c r="J26" s="37" t="s">
        <v>42</v>
      </c>
      <c r="K26" s="35">
        <v>16918</v>
      </c>
      <c r="L26" s="38">
        <v>0.16370000000000001</v>
      </c>
      <c r="M26" s="35">
        <v>14167</v>
      </c>
      <c r="N26" s="38">
        <v>8.8300000000000003E-2</v>
      </c>
      <c r="O26" s="38">
        <v>0.83740000000000003</v>
      </c>
      <c r="P26" s="37"/>
      <c r="Q26" s="37"/>
      <c r="R26" s="37"/>
      <c r="S26" s="37"/>
      <c r="T26" s="37"/>
      <c r="U26" s="55">
        <f>AA26+AD26</f>
        <v>343</v>
      </c>
      <c r="V26" s="34"/>
      <c r="W26" s="55">
        <f>AB26+AD26</f>
        <v>336</v>
      </c>
      <c r="X26" s="37"/>
      <c r="Y26" s="49">
        <f>W26/U26</f>
        <v>0.97959183673469385</v>
      </c>
      <c r="Z26" s="37"/>
      <c r="AA26" s="35">
        <v>280</v>
      </c>
      <c r="AB26" s="35">
        <v>273</v>
      </c>
      <c r="AC26" s="49">
        <f>AB26/AA26</f>
        <v>0.97499999999999998</v>
      </c>
      <c r="AD26" s="35">
        <v>63</v>
      </c>
      <c r="AE26" s="35">
        <v>456</v>
      </c>
      <c r="AF26" s="37"/>
      <c r="AG26" s="35">
        <v>435</v>
      </c>
      <c r="AH26" s="37"/>
      <c r="AI26" s="37"/>
      <c r="AJ26" s="37"/>
      <c r="AK26" s="35">
        <v>10802</v>
      </c>
      <c r="AL26" s="37"/>
      <c r="AM26" s="35">
        <v>8335</v>
      </c>
      <c r="AN26" s="37"/>
      <c r="AO26" s="49">
        <f t="shared" si="9"/>
        <v>0.77161636733938155</v>
      </c>
      <c r="AP26" s="37"/>
      <c r="AQ26" s="37"/>
      <c r="AR26" s="37"/>
      <c r="AS26" s="37"/>
      <c r="AT26" s="37"/>
      <c r="AU26" s="37"/>
      <c r="AV26" s="37"/>
      <c r="AW26" s="37"/>
      <c r="AX26" s="35">
        <v>5123</v>
      </c>
      <c r="AY26" s="37"/>
      <c r="AZ26" s="35">
        <v>4869</v>
      </c>
      <c r="BA26" s="37"/>
      <c r="BB26" s="49">
        <f t="shared" ref="BB26:BB28" si="10">AZ26/AX26</f>
        <v>0.95041967597111066</v>
      </c>
      <c r="BC26" s="37"/>
      <c r="BD26" s="40" t="s">
        <v>163</v>
      </c>
      <c r="BE26" s="41" t="s">
        <v>164</v>
      </c>
      <c r="BF26" s="35" t="s">
        <v>44</v>
      </c>
    </row>
    <row r="27" spans="1:58" ht="15.75" customHeight="1">
      <c r="A27" s="37">
        <v>1899</v>
      </c>
      <c r="B27" s="37" t="s">
        <v>165</v>
      </c>
      <c r="C27" s="37" t="s">
        <v>166</v>
      </c>
      <c r="D27" s="37">
        <v>440105</v>
      </c>
      <c r="E27" s="37" t="s">
        <v>167</v>
      </c>
      <c r="F27" s="37">
        <v>1</v>
      </c>
      <c r="G27" s="37"/>
      <c r="H27" s="37"/>
      <c r="I27" s="37"/>
      <c r="J27" s="37" t="s">
        <v>42</v>
      </c>
      <c r="K27" s="35">
        <v>31148</v>
      </c>
      <c r="L27" s="37"/>
      <c r="M27" s="35">
        <v>25381</v>
      </c>
      <c r="N27" s="38">
        <v>0.31580000000000003</v>
      </c>
      <c r="O27" s="38">
        <v>0.81489999999999996</v>
      </c>
      <c r="P27" s="38">
        <v>7.6600000000000001E-2</v>
      </c>
      <c r="Q27" s="37"/>
      <c r="R27" s="37"/>
      <c r="S27" s="37"/>
      <c r="T27" s="37"/>
      <c r="U27" s="37"/>
      <c r="V27" s="37"/>
      <c r="W27" s="37"/>
      <c r="X27" s="37"/>
      <c r="Y27" s="37"/>
      <c r="Z27" s="37"/>
      <c r="AA27" s="37"/>
      <c r="AB27" s="37"/>
      <c r="AC27" s="37"/>
      <c r="AD27" s="37"/>
      <c r="AE27" s="35">
        <v>1746</v>
      </c>
      <c r="AF27" s="37"/>
      <c r="AG27" s="35">
        <v>1737</v>
      </c>
      <c r="AH27" s="37"/>
      <c r="AI27" s="49">
        <f t="shared" ref="AI27:AI28" si="11">AG27/AE27</f>
        <v>0.99484536082474229</v>
      </c>
      <c r="AJ27" s="37"/>
      <c r="AK27" s="35">
        <v>11721</v>
      </c>
      <c r="AL27" s="37"/>
      <c r="AM27" s="35">
        <v>12508</v>
      </c>
      <c r="AN27" s="37"/>
      <c r="AO27" s="49">
        <f t="shared" si="9"/>
        <v>1.067144441600546</v>
      </c>
      <c r="AP27" s="37"/>
      <c r="AQ27" s="37"/>
      <c r="AR27" s="37"/>
      <c r="AS27" s="37"/>
      <c r="AT27" s="37"/>
      <c r="AU27" s="37"/>
      <c r="AV27" s="37"/>
      <c r="AW27" s="37"/>
      <c r="AX27" s="35">
        <v>10808</v>
      </c>
      <c r="AY27" s="37"/>
      <c r="AZ27" s="35">
        <v>11106</v>
      </c>
      <c r="BA27" s="37"/>
      <c r="BB27" s="49">
        <f t="shared" si="10"/>
        <v>1.0275721687638786</v>
      </c>
      <c r="BC27" s="37"/>
      <c r="BD27" s="44" t="s">
        <v>168</v>
      </c>
      <c r="BE27" s="41" t="s">
        <v>169</v>
      </c>
      <c r="BF27" s="35" t="s">
        <v>170</v>
      </c>
    </row>
    <row r="28" spans="1:58" ht="15.75" customHeight="1">
      <c r="A28" s="37">
        <v>999</v>
      </c>
      <c r="B28" s="37" t="s">
        <v>171</v>
      </c>
      <c r="C28" s="37" t="s">
        <v>172</v>
      </c>
      <c r="D28" s="37">
        <v>330702</v>
      </c>
      <c r="E28" s="37" t="s">
        <v>173</v>
      </c>
      <c r="F28" s="37">
        <v>1</v>
      </c>
      <c r="G28" s="37"/>
      <c r="H28" s="37"/>
      <c r="I28" s="37"/>
      <c r="J28" s="37" t="s">
        <v>42</v>
      </c>
      <c r="K28" s="35">
        <v>32705</v>
      </c>
      <c r="L28" s="38">
        <v>0.314</v>
      </c>
      <c r="M28" s="35">
        <v>31477</v>
      </c>
      <c r="N28" s="38">
        <v>0.433</v>
      </c>
      <c r="O28" s="49">
        <f>M28/K28</f>
        <v>0.96245222443051526</v>
      </c>
      <c r="P28" s="37"/>
      <c r="Q28" s="37"/>
      <c r="R28" s="37"/>
      <c r="S28" s="37"/>
      <c r="T28" s="37"/>
      <c r="U28" s="37"/>
      <c r="V28" s="37"/>
      <c r="W28" s="37"/>
      <c r="X28" s="37"/>
      <c r="Y28" s="37"/>
      <c r="Z28" s="37"/>
      <c r="AA28" s="35">
        <v>201</v>
      </c>
      <c r="AB28" s="35">
        <v>191</v>
      </c>
      <c r="AC28" s="49">
        <f>AB28/AA28</f>
        <v>0.95024875621890548</v>
      </c>
      <c r="AD28" s="35">
        <v>192</v>
      </c>
      <c r="AE28" s="35">
        <v>1297</v>
      </c>
      <c r="AF28" s="38">
        <v>5.8999999999999997E-2</v>
      </c>
      <c r="AG28" s="35">
        <v>1260</v>
      </c>
      <c r="AH28" s="46">
        <v>0.05</v>
      </c>
      <c r="AI28" s="49">
        <f t="shared" si="11"/>
        <v>0.97147262914417887</v>
      </c>
      <c r="AJ28" s="37"/>
      <c r="AK28" s="35">
        <v>18342</v>
      </c>
      <c r="AL28" s="37"/>
      <c r="AM28" s="35">
        <v>18357</v>
      </c>
      <c r="AN28" s="37"/>
      <c r="AO28" s="49">
        <f t="shared" si="9"/>
        <v>1.000817795224076</v>
      </c>
      <c r="AP28" s="37"/>
      <c r="AQ28" s="37"/>
      <c r="AR28" s="37"/>
      <c r="AS28" s="37"/>
      <c r="AT28" s="37"/>
      <c r="AU28" s="37"/>
      <c r="AV28" s="37"/>
      <c r="AW28" s="37"/>
      <c r="AX28" s="35">
        <v>11332</v>
      </c>
      <c r="AY28" s="38">
        <v>0.57299999999999995</v>
      </c>
      <c r="AZ28" s="35">
        <v>10127</v>
      </c>
      <c r="BA28" s="38">
        <v>0.67900000000000005</v>
      </c>
      <c r="BB28" s="49">
        <f t="shared" si="10"/>
        <v>0.89366396046593721</v>
      </c>
      <c r="BC28" s="37"/>
      <c r="BD28" s="40" t="s">
        <v>174</v>
      </c>
      <c r="BE28" s="41" t="s">
        <v>175</v>
      </c>
      <c r="BF28" s="36" t="s">
        <v>46</v>
      </c>
    </row>
    <row r="29" spans="1:58" ht="15.75" customHeight="1">
      <c r="A29" s="37">
        <v>9</v>
      </c>
      <c r="B29" s="37" t="s">
        <v>176</v>
      </c>
      <c r="C29" s="37" t="s">
        <v>177</v>
      </c>
      <c r="D29" s="37">
        <v>110111</v>
      </c>
      <c r="E29" s="37" t="s">
        <v>178</v>
      </c>
      <c r="F29" s="37">
        <v>1</v>
      </c>
      <c r="G29" s="37"/>
      <c r="H29" s="37"/>
      <c r="I29" s="37"/>
      <c r="J29" s="37" t="s">
        <v>42</v>
      </c>
      <c r="K29" s="35">
        <v>38338</v>
      </c>
      <c r="L29" s="46">
        <v>0.18</v>
      </c>
      <c r="M29" s="35">
        <v>36379</v>
      </c>
      <c r="N29" s="38">
        <v>0.16700000000000001</v>
      </c>
      <c r="O29" s="38">
        <v>0.94899999999999995</v>
      </c>
      <c r="P29" s="38">
        <v>3.2000000000000001E-2</v>
      </c>
      <c r="Q29" s="37"/>
      <c r="R29" s="37"/>
      <c r="S29" s="37"/>
      <c r="T29" s="38">
        <v>1.2999999999999999E-3</v>
      </c>
      <c r="U29" s="37"/>
      <c r="V29" s="37"/>
      <c r="W29" s="37"/>
      <c r="X29" s="37"/>
      <c r="Y29" s="37"/>
      <c r="Z29" s="37"/>
      <c r="AA29" s="37"/>
      <c r="AB29" s="37"/>
      <c r="AC29" s="37"/>
      <c r="AD29" s="37"/>
      <c r="AE29" s="37"/>
      <c r="AF29" s="37"/>
      <c r="AG29" s="37"/>
      <c r="AH29" s="37"/>
      <c r="AI29" s="37"/>
      <c r="AJ29" s="37"/>
      <c r="AK29" s="35">
        <v>23457</v>
      </c>
      <c r="AL29" s="37"/>
      <c r="AM29" s="37"/>
      <c r="AN29" s="37"/>
      <c r="AO29" s="37"/>
      <c r="AP29" s="37"/>
      <c r="AQ29" s="37"/>
      <c r="AR29" s="37"/>
      <c r="AS29" s="37"/>
      <c r="AT29" s="37"/>
      <c r="AU29" s="37"/>
      <c r="AV29" s="37"/>
      <c r="AW29" s="37"/>
      <c r="AX29" s="37"/>
      <c r="AY29" s="37"/>
      <c r="AZ29" s="37"/>
      <c r="BA29" s="37"/>
      <c r="BB29" s="37"/>
      <c r="BC29" s="37"/>
      <c r="BD29" s="40" t="s">
        <v>179</v>
      </c>
      <c r="BE29" s="41" t="s">
        <v>180</v>
      </c>
      <c r="BF29" s="35" t="s">
        <v>45</v>
      </c>
    </row>
    <row r="30" spans="1:58" ht="15.75" customHeight="1">
      <c r="A30" s="37">
        <v>823</v>
      </c>
      <c r="B30" s="37" t="s">
        <v>181</v>
      </c>
      <c r="C30" s="37" t="s">
        <v>182</v>
      </c>
      <c r="D30" s="37">
        <v>310110</v>
      </c>
      <c r="E30" s="37" t="s">
        <v>183</v>
      </c>
      <c r="F30" s="37">
        <v>1</v>
      </c>
      <c r="G30" s="37"/>
      <c r="H30" s="37"/>
      <c r="I30" s="37"/>
      <c r="J30" s="37" t="s">
        <v>42</v>
      </c>
      <c r="K30" s="35">
        <v>36848</v>
      </c>
      <c r="L30" s="38">
        <v>0.27629999999999999</v>
      </c>
      <c r="M30" s="35">
        <v>36849</v>
      </c>
      <c r="N30" s="38">
        <v>0.2525</v>
      </c>
      <c r="O30" s="49">
        <f>M30/K30</f>
        <v>1.0000271385149804</v>
      </c>
      <c r="P30" s="37"/>
      <c r="Q30" s="37"/>
      <c r="R30" s="37"/>
      <c r="S30" s="37"/>
      <c r="T30" s="38">
        <v>6.4100000000000004E-2</v>
      </c>
      <c r="U30" s="37"/>
      <c r="V30" s="37"/>
      <c r="W30" s="37"/>
      <c r="X30" s="37"/>
      <c r="Y30" s="37"/>
      <c r="Z30" s="37"/>
      <c r="AA30" s="35">
        <v>137</v>
      </c>
      <c r="AB30" s="35">
        <v>136</v>
      </c>
      <c r="AC30" s="49">
        <f>AB30/AA30</f>
        <v>0.99270072992700731</v>
      </c>
      <c r="AD30" s="35">
        <v>113</v>
      </c>
      <c r="AE30" s="35">
        <v>1192</v>
      </c>
      <c r="AF30" s="37"/>
      <c r="AG30" s="35">
        <v>1192</v>
      </c>
      <c r="AH30" s="38">
        <v>2.58E-2</v>
      </c>
      <c r="AI30" s="49">
        <f>AG30/AE30</f>
        <v>1</v>
      </c>
      <c r="AJ30" s="37"/>
      <c r="AK30" s="35">
        <f>14818+12491</f>
        <v>27309</v>
      </c>
      <c r="AL30" s="38"/>
      <c r="AM30" s="35">
        <f>14820+12491</f>
        <v>27311</v>
      </c>
      <c r="AN30" s="38"/>
      <c r="AO30" s="49">
        <f>AM30/AK30</f>
        <v>1.000073235929547</v>
      </c>
      <c r="AP30" s="37"/>
      <c r="AQ30" s="37"/>
      <c r="AR30" s="37"/>
      <c r="AS30" s="37"/>
      <c r="AT30" s="37"/>
      <c r="AU30" s="37"/>
      <c r="AV30" s="37"/>
      <c r="AW30" s="37"/>
      <c r="AX30" s="35">
        <v>6542</v>
      </c>
      <c r="AY30" s="38">
        <v>9.0899999999999995E-2</v>
      </c>
      <c r="AZ30" s="35">
        <v>6543</v>
      </c>
      <c r="BA30" s="37"/>
      <c r="BB30" s="49">
        <f>AZ30/AX30</f>
        <v>1.0001528584530726</v>
      </c>
      <c r="BC30" s="37"/>
      <c r="BD30" s="44" t="s">
        <v>184</v>
      </c>
      <c r="BE30" s="45"/>
      <c r="BF30" s="35" t="s">
        <v>43</v>
      </c>
    </row>
    <row r="31" spans="1:58" ht="15.75" customHeight="1">
      <c r="A31" s="37">
        <v>2457</v>
      </c>
      <c r="B31" s="37" t="s">
        <v>185</v>
      </c>
      <c r="C31" s="37" t="s">
        <v>186</v>
      </c>
      <c r="D31" s="37">
        <v>522623</v>
      </c>
      <c r="E31" s="37" t="s">
        <v>187</v>
      </c>
      <c r="F31" s="37">
        <v>1</v>
      </c>
      <c r="G31" s="37"/>
      <c r="H31" s="37"/>
      <c r="I31" s="37"/>
      <c r="J31" s="37" t="s">
        <v>42</v>
      </c>
      <c r="K31" s="35">
        <v>1224</v>
      </c>
      <c r="L31" s="38">
        <v>0.27629999999999999</v>
      </c>
      <c r="M31" s="35">
        <v>1204</v>
      </c>
      <c r="N31" s="38">
        <v>0.28089999999999998</v>
      </c>
      <c r="O31" s="38">
        <v>0.98370000000000002</v>
      </c>
      <c r="P31" s="38">
        <v>3.5000000000000001E-3</v>
      </c>
      <c r="Q31" s="37"/>
      <c r="R31" s="37"/>
      <c r="S31" s="37"/>
      <c r="T31" s="37"/>
      <c r="U31" s="35"/>
      <c r="V31" s="37"/>
      <c r="W31" s="35"/>
      <c r="X31" s="37"/>
      <c r="Y31" s="37"/>
      <c r="Z31" s="37"/>
      <c r="AA31" s="35">
        <v>0</v>
      </c>
      <c r="AB31" s="35">
        <v>0</v>
      </c>
      <c r="AC31" s="37"/>
      <c r="AD31" s="35">
        <v>2</v>
      </c>
      <c r="AE31" s="35">
        <v>103</v>
      </c>
      <c r="AF31" s="49">
        <f>(AE31-104)/104</f>
        <v>-9.6153846153846159E-3</v>
      </c>
      <c r="AG31" s="35">
        <v>103</v>
      </c>
      <c r="AH31" s="49">
        <f>(AG31-102)/102</f>
        <v>9.8039215686274508E-3</v>
      </c>
      <c r="AI31" s="46">
        <v>1</v>
      </c>
      <c r="AJ31" s="38">
        <v>1.9199999999999998E-2</v>
      </c>
      <c r="AK31" s="37"/>
      <c r="AL31" s="37"/>
      <c r="AM31" s="37"/>
      <c r="AN31" s="37"/>
      <c r="AO31" s="37"/>
      <c r="AP31" s="37"/>
      <c r="AQ31" s="37"/>
      <c r="AR31" s="37"/>
      <c r="AS31" s="37"/>
      <c r="AT31" s="37"/>
      <c r="AU31" s="37"/>
      <c r="AV31" s="37"/>
      <c r="AW31" s="37"/>
      <c r="AX31" s="35">
        <v>313</v>
      </c>
      <c r="AY31" s="38">
        <v>0.75839999999999996</v>
      </c>
      <c r="AZ31" s="35">
        <v>298</v>
      </c>
      <c r="BA31" s="38">
        <v>0.78439999999999999</v>
      </c>
      <c r="BB31" s="38">
        <v>0.95209999999999995</v>
      </c>
      <c r="BC31" s="38">
        <v>1.3899999999999999E-2</v>
      </c>
      <c r="BD31" s="40" t="s">
        <v>188</v>
      </c>
      <c r="BE31" s="45"/>
      <c r="BF31" s="35" t="s">
        <v>45</v>
      </c>
    </row>
    <row r="32" spans="1:58" ht="15.75" customHeight="1">
      <c r="A32" s="37">
        <v>2325</v>
      </c>
      <c r="B32" s="37" t="s">
        <v>189</v>
      </c>
      <c r="C32" s="37" t="s">
        <v>190</v>
      </c>
      <c r="D32" s="37">
        <v>511725</v>
      </c>
      <c r="E32" s="37" t="s">
        <v>191</v>
      </c>
      <c r="F32" s="37">
        <v>1</v>
      </c>
      <c r="G32" s="37"/>
      <c r="H32" s="37"/>
      <c r="I32" s="37"/>
      <c r="J32" s="37" t="s">
        <v>42</v>
      </c>
      <c r="K32" s="35">
        <v>5344</v>
      </c>
      <c r="L32" s="38">
        <v>0.35099999999999998</v>
      </c>
      <c r="M32" s="35">
        <v>5257</v>
      </c>
      <c r="N32" s="38">
        <v>0.36399999999999999</v>
      </c>
      <c r="O32" s="38">
        <v>0.98399999999999999</v>
      </c>
      <c r="P32" s="37"/>
      <c r="Q32" s="37"/>
      <c r="R32" s="37"/>
      <c r="S32" s="37"/>
      <c r="T32" s="37"/>
      <c r="U32" s="37"/>
      <c r="V32" s="37"/>
      <c r="W32" s="37"/>
      <c r="X32" s="37"/>
      <c r="Y32" s="37"/>
      <c r="Z32" s="37"/>
      <c r="AA32" s="37"/>
      <c r="AB32" s="37"/>
      <c r="AC32" s="37"/>
      <c r="AD32" s="37"/>
      <c r="AE32" s="35">
        <v>274</v>
      </c>
      <c r="AF32" s="37"/>
      <c r="AG32" s="35">
        <v>266</v>
      </c>
      <c r="AH32" s="37"/>
      <c r="AI32" s="49">
        <f t="shared" ref="AI32:AI33" si="12">AG32/AE32</f>
        <v>0.97080291970802923</v>
      </c>
      <c r="AJ32" s="37"/>
      <c r="AK32" s="37"/>
      <c r="AL32" s="37"/>
      <c r="AM32" s="35">
        <v>3513</v>
      </c>
      <c r="AN32" s="37"/>
      <c r="AO32" s="37"/>
      <c r="AP32" s="37"/>
      <c r="AQ32" s="37"/>
      <c r="AR32" s="37"/>
      <c r="AS32" s="37"/>
      <c r="AT32" s="37"/>
      <c r="AU32" s="37"/>
      <c r="AV32" s="37"/>
      <c r="AW32" s="37"/>
      <c r="AX32" s="35">
        <v>1399</v>
      </c>
      <c r="AY32" s="37"/>
      <c r="AZ32" s="35">
        <v>1375</v>
      </c>
      <c r="BA32" s="37"/>
      <c r="BB32" s="38">
        <v>0.98299999999999998</v>
      </c>
      <c r="BC32" s="37"/>
      <c r="BD32" s="44" t="s">
        <v>192</v>
      </c>
      <c r="BE32" s="41" t="s">
        <v>193</v>
      </c>
      <c r="BF32" s="35" t="s">
        <v>44</v>
      </c>
    </row>
    <row r="33" spans="1:58" ht="15.75" customHeight="1">
      <c r="A33" s="37">
        <v>1745</v>
      </c>
      <c r="B33" s="37" t="s">
        <v>194</v>
      </c>
      <c r="C33" s="37" t="s">
        <v>195</v>
      </c>
      <c r="D33" s="37">
        <v>421181</v>
      </c>
      <c r="E33" s="37" t="s">
        <v>196</v>
      </c>
      <c r="F33" s="37">
        <v>1</v>
      </c>
      <c r="G33" s="37"/>
      <c r="H33" s="37"/>
      <c r="I33" s="37"/>
      <c r="J33" s="37" t="s">
        <v>42</v>
      </c>
      <c r="K33" s="35">
        <v>5678</v>
      </c>
      <c r="L33" s="38">
        <v>0.45900000000000002</v>
      </c>
      <c r="M33" s="35">
        <v>4607</v>
      </c>
      <c r="N33" s="38">
        <v>0.53200000000000003</v>
      </c>
      <c r="O33" s="48">
        <f t="shared" ref="O33:O36" si="13">M33/K33</f>
        <v>0.81137724550898205</v>
      </c>
      <c r="P33" s="37"/>
      <c r="Q33" s="37"/>
      <c r="R33" s="37"/>
      <c r="S33" s="37"/>
      <c r="T33" s="37"/>
      <c r="U33" s="37"/>
      <c r="V33" s="37"/>
      <c r="W33" s="37"/>
      <c r="X33" s="37"/>
      <c r="Y33" s="37"/>
      <c r="Z33" s="37"/>
      <c r="AA33" s="35">
        <v>50</v>
      </c>
      <c r="AB33" s="35">
        <v>42</v>
      </c>
      <c r="AC33" s="49">
        <f>AB33/AA33</f>
        <v>0.84</v>
      </c>
      <c r="AD33" s="35">
        <v>236</v>
      </c>
      <c r="AE33" s="35">
        <v>423</v>
      </c>
      <c r="AF33" s="37"/>
      <c r="AG33" s="35">
        <v>349</v>
      </c>
      <c r="AH33" s="37"/>
      <c r="AI33" s="49">
        <f t="shared" si="12"/>
        <v>0.82505910165484631</v>
      </c>
      <c r="AJ33" s="37"/>
      <c r="AK33" s="37"/>
      <c r="AL33" s="37"/>
      <c r="AM33" s="35">
        <v>2612</v>
      </c>
      <c r="AN33" s="38">
        <v>0.38600000000000001</v>
      </c>
      <c r="AO33" s="37"/>
      <c r="AP33" s="37"/>
      <c r="AQ33" s="37"/>
      <c r="AR33" s="37"/>
      <c r="AS33" s="37"/>
      <c r="AT33" s="37"/>
      <c r="AU33" s="37"/>
      <c r="AV33" s="37"/>
      <c r="AW33" s="37"/>
      <c r="AX33" s="35">
        <v>1693</v>
      </c>
      <c r="AY33" s="38">
        <v>1.083</v>
      </c>
      <c r="AZ33" s="35">
        <v>1368</v>
      </c>
      <c r="BA33" s="38">
        <v>1.2629999999999999</v>
      </c>
      <c r="BB33" s="49">
        <f>AZ33/AX33</f>
        <v>0.80803307737743646</v>
      </c>
      <c r="BC33" s="37"/>
      <c r="BD33" s="44" t="s">
        <v>197</v>
      </c>
      <c r="BE33" s="45"/>
      <c r="BF33" s="35" t="s">
        <v>45</v>
      </c>
    </row>
    <row r="34" spans="1:58" ht="15.75" customHeight="1">
      <c r="A34" s="37">
        <v>1511</v>
      </c>
      <c r="B34" s="37" t="s">
        <v>198</v>
      </c>
      <c r="C34" s="37" t="s">
        <v>199</v>
      </c>
      <c r="D34" s="37">
        <v>410205</v>
      </c>
      <c r="E34" s="37" t="s">
        <v>200</v>
      </c>
      <c r="F34" s="37">
        <v>1</v>
      </c>
      <c r="G34" s="37"/>
      <c r="H34" s="37"/>
      <c r="I34" s="37"/>
      <c r="J34" s="37" t="s">
        <v>42</v>
      </c>
      <c r="K34" s="42">
        <v>5436</v>
      </c>
      <c r="L34" s="56"/>
      <c r="M34" s="42">
        <v>5174</v>
      </c>
      <c r="N34" s="56"/>
      <c r="O34" s="48">
        <f t="shared" si="13"/>
        <v>0.95180279617365715</v>
      </c>
      <c r="P34" s="56"/>
      <c r="Q34" s="56"/>
      <c r="R34" s="56"/>
      <c r="S34" s="56"/>
      <c r="T34" s="56"/>
      <c r="U34" s="42">
        <v>269</v>
      </c>
      <c r="V34" s="56"/>
      <c r="W34" s="56"/>
      <c r="X34" s="56"/>
      <c r="Y34" s="56"/>
      <c r="Z34" s="56"/>
      <c r="AA34" s="56"/>
      <c r="AB34" s="56"/>
      <c r="AC34" s="56"/>
      <c r="AD34" s="56"/>
      <c r="AE34" s="56"/>
      <c r="AF34" s="56"/>
      <c r="AG34" s="57">
        <v>250</v>
      </c>
      <c r="AH34" s="56"/>
      <c r="AI34" s="56"/>
      <c r="AJ34" s="56"/>
      <c r="AK34" s="56"/>
      <c r="AL34" s="56"/>
      <c r="AM34" s="42">
        <v>3457</v>
      </c>
      <c r="AN34" s="56"/>
      <c r="AO34" s="56"/>
      <c r="AP34" s="56"/>
      <c r="AQ34" s="56"/>
      <c r="AR34" s="56"/>
      <c r="AS34" s="56"/>
      <c r="AT34" s="56"/>
      <c r="AU34" s="56"/>
      <c r="AV34" s="56"/>
      <c r="AW34" s="56"/>
      <c r="AX34" s="56"/>
      <c r="AY34" s="56"/>
      <c r="AZ34" s="42">
        <v>1142</v>
      </c>
      <c r="BA34" s="56"/>
      <c r="BB34" s="56"/>
      <c r="BC34" s="56"/>
      <c r="BD34" s="58" t="s">
        <v>201</v>
      </c>
      <c r="BE34" s="59" t="s">
        <v>202</v>
      </c>
      <c r="BF34" s="35" t="s">
        <v>44</v>
      </c>
    </row>
    <row r="35" spans="1:58" ht="15.75" customHeight="1">
      <c r="A35" s="37">
        <v>2</v>
      </c>
      <c r="B35" s="37" t="s">
        <v>203</v>
      </c>
      <c r="C35" s="37" t="s">
        <v>204</v>
      </c>
      <c r="D35" s="37">
        <v>110108</v>
      </c>
      <c r="E35" s="37" t="s">
        <v>205</v>
      </c>
      <c r="F35" s="37">
        <v>1</v>
      </c>
      <c r="G35" s="37"/>
      <c r="H35" s="37"/>
      <c r="I35" s="37"/>
      <c r="J35" s="37" t="s">
        <v>42</v>
      </c>
      <c r="K35" s="35">
        <v>85101</v>
      </c>
      <c r="L35" s="38">
        <v>0.35699999999999998</v>
      </c>
      <c r="M35" s="35">
        <v>85587</v>
      </c>
      <c r="N35" s="38">
        <v>0.27900000000000003</v>
      </c>
      <c r="O35" s="49">
        <f t="shared" si="13"/>
        <v>1.0057108612119716</v>
      </c>
      <c r="P35" s="37"/>
      <c r="Q35" s="37"/>
      <c r="R35" s="37"/>
      <c r="S35" s="38">
        <v>0.998</v>
      </c>
      <c r="T35" s="37"/>
      <c r="U35" s="35">
        <v>1050</v>
      </c>
      <c r="V35" s="38">
        <v>-0.159</v>
      </c>
      <c r="W35" s="37"/>
      <c r="X35" s="37"/>
      <c r="Y35" s="37"/>
      <c r="Z35" s="37"/>
      <c r="AA35" s="37"/>
      <c r="AB35" s="37"/>
      <c r="AC35" s="37"/>
      <c r="AD35" s="37"/>
      <c r="AE35" s="37"/>
      <c r="AF35" s="37"/>
      <c r="AG35" s="35">
        <v>3305</v>
      </c>
      <c r="AH35" s="38">
        <v>0.31929999999999997</v>
      </c>
      <c r="AI35" s="37"/>
      <c r="AJ35" s="37"/>
      <c r="AK35" s="35"/>
      <c r="AL35" s="38"/>
      <c r="AM35" s="55">
        <f>30351+18239</f>
        <v>48590</v>
      </c>
      <c r="AN35" s="48">
        <f>(AM35-(30351/(1+25.3%)+18239/(1+35.62%)))/(30351/(1+25.3%)+18239/(1+35.62%))</f>
        <v>0.28984229670825995</v>
      </c>
      <c r="AO35" s="37"/>
      <c r="AP35" s="37"/>
      <c r="AQ35" s="37"/>
      <c r="AR35" s="37"/>
      <c r="AS35" s="37"/>
      <c r="AT35" s="37"/>
      <c r="AU35" s="37"/>
      <c r="AV35" s="37"/>
      <c r="AW35" s="37"/>
      <c r="AX35" s="37"/>
      <c r="AY35" s="37"/>
      <c r="AZ35" s="37"/>
      <c r="BA35" s="37"/>
      <c r="BB35" s="37"/>
      <c r="BC35" s="37"/>
      <c r="BD35" s="40" t="s">
        <v>206</v>
      </c>
      <c r="BE35" s="41" t="s">
        <v>207</v>
      </c>
      <c r="BF35" s="35" t="s">
        <v>45</v>
      </c>
    </row>
    <row r="36" spans="1:58" ht="15.75" customHeight="1">
      <c r="A36" s="37">
        <v>191</v>
      </c>
      <c r="B36" s="37" t="s">
        <v>208</v>
      </c>
      <c r="C36" s="37" t="s">
        <v>209</v>
      </c>
      <c r="D36" s="37">
        <v>130982</v>
      </c>
      <c r="E36" s="37" t="s">
        <v>210</v>
      </c>
      <c r="F36" s="37">
        <v>1</v>
      </c>
      <c r="G36" s="37"/>
      <c r="H36" s="37"/>
      <c r="I36" s="37"/>
      <c r="J36" s="37" t="s">
        <v>42</v>
      </c>
      <c r="K36" s="35">
        <v>11902</v>
      </c>
      <c r="L36" s="37"/>
      <c r="M36" s="35">
        <v>11018</v>
      </c>
      <c r="N36" s="37"/>
      <c r="O36" s="49">
        <f t="shared" si="13"/>
        <v>0.92572676861031755</v>
      </c>
      <c r="P36" s="37"/>
      <c r="Q36" s="38">
        <v>0.997</v>
      </c>
      <c r="R36" s="37"/>
      <c r="S36" s="37"/>
      <c r="T36" s="37"/>
      <c r="U36" s="37"/>
      <c r="V36" s="37"/>
      <c r="W36" s="53">
        <f>AB36+AD36</f>
        <v>345</v>
      </c>
      <c r="X36" s="37"/>
      <c r="Y36" s="37"/>
      <c r="Z36" s="37"/>
      <c r="AA36" s="37"/>
      <c r="AB36" s="35">
        <v>67</v>
      </c>
      <c r="AC36" s="37"/>
      <c r="AD36" s="35">
        <v>278</v>
      </c>
      <c r="AE36" s="37"/>
      <c r="AF36" s="37"/>
      <c r="AG36" s="42">
        <v>751</v>
      </c>
      <c r="AH36" s="34"/>
      <c r="AI36" s="34"/>
      <c r="AJ36" s="34"/>
      <c r="AK36" s="34"/>
      <c r="AL36" s="34"/>
      <c r="AM36" s="42">
        <v>5811</v>
      </c>
      <c r="AN36" s="34"/>
      <c r="AO36" s="43">
        <v>0.93069999999999997</v>
      </c>
      <c r="AP36" s="60">
        <v>0.05</v>
      </c>
      <c r="AQ36" s="60">
        <v>0.56999999999999995</v>
      </c>
      <c r="AR36" s="37"/>
      <c r="AS36" s="37"/>
      <c r="AT36" s="37"/>
      <c r="AU36" s="37"/>
      <c r="AV36" s="37"/>
      <c r="AW36" s="37"/>
      <c r="AX36" s="37"/>
      <c r="AY36" s="37"/>
      <c r="AZ36" s="37"/>
      <c r="BA36" s="37"/>
      <c r="BB36" s="38">
        <v>0.90300000000000002</v>
      </c>
      <c r="BC36" s="37"/>
      <c r="BD36" s="44" t="s">
        <v>211</v>
      </c>
      <c r="BE36" s="41" t="s">
        <v>212</v>
      </c>
      <c r="BF36" s="35" t="s">
        <v>43</v>
      </c>
    </row>
    <row r="37" spans="1:58" ht="15.75" customHeight="1">
      <c r="A37" s="37">
        <v>6</v>
      </c>
      <c r="B37" s="37" t="s">
        <v>213</v>
      </c>
      <c r="C37" s="37" t="s">
        <v>214</v>
      </c>
      <c r="D37" s="37">
        <v>110101</v>
      </c>
      <c r="E37" s="37" t="s">
        <v>215</v>
      </c>
      <c r="F37" s="37">
        <v>1</v>
      </c>
      <c r="G37" s="37"/>
      <c r="H37" s="37"/>
      <c r="I37" s="37"/>
      <c r="J37" s="37" t="s">
        <v>42</v>
      </c>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45"/>
      <c r="BF37" s="35" t="s">
        <v>170</v>
      </c>
    </row>
    <row r="38" spans="1:58" ht="15.75" customHeight="1">
      <c r="A38" s="37">
        <v>15</v>
      </c>
      <c r="B38" s="37" t="s">
        <v>216</v>
      </c>
      <c r="C38" s="37" t="s">
        <v>217</v>
      </c>
      <c r="D38" s="37">
        <v>110117</v>
      </c>
      <c r="E38" s="37" t="s">
        <v>218</v>
      </c>
      <c r="F38" s="37">
        <v>1</v>
      </c>
      <c r="G38" s="37"/>
      <c r="H38" s="37"/>
      <c r="I38" s="37"/>
      <c r="J38" s="37" t="s">
        <v>42</v>
      </c>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40" t="s">
        <v>219</v>
      </c>
      <c r="BE38" s="45"/>
      <c r="BF38" s="35" t="s">
        <v>43</v>
      </c>
    </row>
    <row r="39" spans="1:58" ht="15.75" customHeight="1">
      <c r="A39" s="37">
        <v>42</v>
      </c>
      <c r="B39" s="37" t="s">
        <v>220</v>
      </c>
      <c r="C39" s="37" t="s">
        <v>221</v>
      </c>
      <c r="D39" s="37">
        <v>130111</v>
      </c>
      <c r="E39" s="37" t="s">
        <v>222</v>
      </c>
      <c r="F39" s="37">
        <v>1</v>
      </c>
      <c r="G39" s="37"/>
      <c r="H39" s="37"/>
      <c r="I39" s="37"/>
      <c r="J39" s="37" t="s">
        <v>42</v>
      </c>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45"/>
      <c r="BF39" s="35" t="s">
        <v>44</v>
      </c>
    </row>
    <row r="40" spans="1:58" ht="15.75" customHeight="1">
      <c r="A40" s="37">
        <v>45</v>
      </c>
      <c r="B40" s="37" t="s">
        <v>223</v>
      </c>
      <c r="C40" s="37" t="s">
        <v>224</v>
      </c>
      <c r="D40" s="37">
        <v>130125</v>
      </c>
      <c r="E40" s="37" t="s">
        <v>225</v>
      </c>
      <c r="F40" s="37">
        <v>1</v>
      </c>
      <c r="G40" s="37"/>
      <c r="H40" s="37"/>
      <c r="I40" s="37"/>
      <c r="J40" s="37" t="s">
        <v>42</v>
      </c>
      <c r="K40" s="35">
        <v>6085</v>
      </c>
      <c r="L40" s="38">
        <v>0.19869999999999999</v>
      </c>
      <c r="M40" s="35">
        <v>5784</v>
      </c>
      <c r="N40" s="38">
        <v>0.25</v>
      </c>
      <c r="O40" s="49">
        <f>M40/K40</f>
        <v>0.95053410024650775</v>
      </c>
      <c r="P40" s="38">
        <v>3.9E-2</v>
      </c>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40" t="s">
        <v>226</v>
      </c>
      <c r="BE40" s="45"/>
      <c r="BF40" s="35" t="s">
        <v>48</v>
      </c>
    </row>
    <row r="41" spans="1:58" ht="15.75" customHeight="1">
      <c r="A41" s="37">
        <v>48</v>
      </c>
      <c r="B41" s="37" t="s">
        <v>227</v>
      </c>
      <c r="C41" s="37" t="s">
        <v>228</v>
      </c>
      <c r="D41" s="37">
        <v>130128</v>
      </c>
      <c r="E41" s="37" t="s">
        <v>229</v>
      </c>
      <c r="F41" s="37">
        <v>1</v>
      </c>
      <c r="G41" s="37"/>
      <c r="H41" s="37"/>
      <c r="I41" s="37"/>
      <c r="J41" s="37" t="s">
        <v>42</v>
      </c>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45"/>
      <c r="BF41" s="35" t="s">
        <v>43</v>
      </c>
    </row>
    <row r="42" spans="1:58" ht="15.75" customHeight="1">
      <c r="A42" s="37">
        <v>69</v>
      </c>
      <c r="B42" s="37" t="s">
        <v>230</v>
      </c>
      <c r="C42" s="37" t="s">
        <v>231</v>
      </c>
      <c r="D42" s="37">
        <v>130227</v>
      </c>
      <c r="E42" s="37" t="s">
        <v>232</v>
      </c>
      <c r="F42" s="37">
        <v>1</v>
      </c>
      <c r="G42" s="37"/>
      <c r="H42" s="37"/>
      <c r="I42" s="37"/>
      <c r="J42" s="37" t="s">
        <v>42</v>
      </c>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45"/>
      <c r="BF42" s="35" t="s">
        <v>47</v>
      </c>
    </row>
    <row r="43" spans="1:58" ht="15.75" customHeight="1">
      <c r="A43" s="37">
        <v>80</v>
      </c>
      <c r="B43" s="37" t="s">
        <v>233</v>
      </c>
      <c r="C43" s="37" t="s">
        <v>234</v>
      </c>
      <c r="D43" s="37">
        <v>130324</v>
      </c>
      <c r="E43" s="37" t="s">
        <v>235</v>
      </c>
      <c r="F43" s="37">
        <v>1</v>
      </c>
      <c r="G43" s="37"/>
      <c r="H43" s="37"/>
      <c r="I43" s="37"/>
      <c r="J43" s="37" t="s">
        <v>42</v>
      </c>
      <c r="K43" s="35">
        <v>7979</v>
      </c>
      <c r="L43" s="37"/>
      <c r="M43" s="35">
        <v>6664</v>
      </c>
      <c r="N43" s="37"/>
      <c r="O43" s="38">
        <v>0.83520000000000005</v>
      </c>
      <c r="P43" s="38">
        <v>5.4199999999999998E-2</v>
      </c>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40" t="s">
        <v>236</v>
      </c>
      <c r="BE43" s="41" t="s">
        <v>237</v>
      </c>
      <c r="BF43" s="35" t="s">
        <v>43</v>
      </c>
    </row>
    <row r="44" spans="1:58" ht="15.75" customHeight="1">
      <c r="A44" s="37">
        <v>86</v>
      </c>
      <c r="B44" s="37" t="s">
        <v>238</v>
      </c>
      <c r="C44" s="37" t="s">
        <v>239</v>
      </c>
      <c r="D44" s="37">
        <v>130406</v>
      </c>
      <c r="E44" s="37" t="s">
        <v>240</v>
      </c>
      <c r="F44" s="37">
        <v>1</v>
      </c>
      <c r="G44" s="37"/>
      <c r="H44" s="37"/>
      <c r="I44" s="37"/>
      <c r="J44" s="37" t="s">
        <v>42</v>
      </c>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45"/>
      <c r="BF44" s="36" t="s">
        <v>44</v>
      </c>
    </row>
    <row r="45" spans="1:58" ht="15.75" customHeight="1">
      <c r="A45" s="37">
        <v>93</v>
      </c>
      <c r="B45" s="37" t="s">
        <v>241</v>
      </c>
      <c r="C45" s="37" t="s">
        <v>242</v>
      </c>
      <c r="D45" s="37">
        <v>130428</v>
      </c>
      <c r="E45" s="37" t="s">
        <v>243</v>
      </c>
      <c r="F45" s="37">
        <v>1</v>
      </c>
      <c r="G45" s="37"/>
      <c r="H45" s="37"/>
      <c r="I45" s="37" t="s">
        <v>244</v>
      </c>
      <c r="J45" s="37">
        <v>130407</v>
      </c>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45"/>
      <c r="BF45" s="36" t="s">
        <v>44</v>
      </c>
    </row>
    <row r="46" spans="1:58" ht="15.75" customHeight="1">
      <c r="A46" s="37">
        <v>151</v>
      </c>
      <c r="B46" s="37" t="s">
        <v>245</v>
      </c>
      <c r="C46" s="37" t="s">
        <v>246</v>
      </c>
      <c r="D46" s="37">
        <v>130705</v>
      </c>
      <c r="E46" s="37" t="s">
        <v>247</v>
      </c>
      <c r="F46" s="37">
        <v>1</v>
      </c>
      <c r="G46" s="37"/>
      <c r="H46" s="37"/>
      <c r="I46" s="37"/>
      <c r="J46" s="37" t="s">
        <v>42</v>
      </c>
      <c r="K46" s="37"/>
      <c r="L46" s="37"/>
      <c r="M46" s="37"/>
      <c r="N46" s="37"/>
      <c r="O46" s="37"/>
      <c r="P46" s="37"/>
      <c r="Q46" s="37"/>
      <c r="R46" s="37"/>
      <c r="S46" s="37"/>
      <c r="T46" s="37"/>
      <c r="U46" s="37"/>
      <c r="V46" s="37"/>
      <c r="W46" s="37"/>
      <c r="X46" s="37"/>
      <c r="Y46" s="37"/>
      <c r="Z46" s="37"/>
      <c r="AA46" s="37"/>
      <c r="AB46" s="37"/>
      <c r="AC46" s="37"/>
      <c r="AD46" s="37"/>
      <c r="AE46" s="61"/>
      <c r="AF46" s="37"/>
      <c r="AG46" s="35"/>
      <c r="AH46" s="37"/>
      <c r="AI46" s="38"/>
      <c r="AJ46" s="37"/>
      <c r="AK46" s="61"/>
      <c r="AL46" s="37"/>
      <c r="AM46" s="35"/>
      <c r="AN46" s="37"/>
      <c r="AO46" s="38"/>
      <c r="AP46" s="37"/>
      <c r="AQ46" s="37"/>
      <c r="AR46" s="37"/>
      <c r="AS46" s="37"/>
      <c r="AT46" s="37"/>
      <c r="AU46" s="37"/>
      <c r="AV46" s="37"/>
      <c r="AW46" s="37"/>
      <c r="AX46" s="37"/>
      <c r="AY46" s="37"/>
      <c r="AZ46" s="37"/>
      <c r="BA46" s="37"/>
      <c r="BB46" s="37"/>
      <c r="BC46" s="37"/>
      <c r="BD46" s="40" t="s">
        <v>248</v>
      </c>
      <c r="BE46" s="45"/>
      <c r="BF46" s="35" t="s">
        <v>95</v>
      </c>
    </row>
    <row r="47" spans="1:58" ht="15.75" customHeight="1">
      <c r="A47" s="37">
        <v>182</v>
      </c>
      <c r="B47" s="37" t="s">
        <v>249</v>
      </c>
      <c r="C47" s="37" t="s">
        <v>250</v>
      </c>
      <c r="D47" s="37">
        <v>130923</v>
      </c>
      <c r="E47" s="37" t="s">
        <v>251</v>
      </c>
      <c r="F47" s="37">
        <v>1</v>
      </c>
      <c r="G47" s="37"/>
      <c r="H47" s="37"/>
      <c r="I47" s="37"/>
      <c r="J47" s="37" t="s">
        <v>42</v>
      </c>
      <c r="K47" s="51">
        <v>3420</v>
      </c>
      <c r="L47" s="52">
        <v>8.5000000000000006E-2</v>
      </c>
      <c r="M47" s="51">
        <v>2467</v>
      </c>
      <c r="N47" s="37"/>
      <c r="O47" s="52">
        <v>0.72130000000000005</v>
      </c>
      <c r="P47" s="37"/>
      <c r="Q47" s="37"/>
      <c r="R47" s="37"/>
      <c r="S47" s="37"/>
      <c r="T47" s="37"/>
      <c r="U47" s="37"/>
      <c r="V47" s="37"/>
      <c r="W47" s="37"/>
      <c r="X47" s="37"/>
      <c r="Y47" s="37"/>
      <c r="Z47" s="37"/>
      <c r="AA47" s="37"/>
      <c r="AB47" s="37"/>
      <c r="AC47" s="37"/>
      <c r="AD47" s="37"/>
      <c r="AE47" s="37"/>
      <c r="AF47" s="37"/>
      <c r="AG47" s="35"/>
      <c r="AH47" s="37"/>
      <c r="AI47" s="37"/>
      <c r="AJ47" s="37"/>
      <c r="AK47" s="37"/>
      <c r="AL47" s="37"/>
      <c r="AM47" s="35"/>
      <c r="AN47" s="37"/>
      <c r="AO47" s="38"/>
      <c r="AP47" s="46"/>
      <c r="AQ47" s="46"/>
      <c r="AR47" s="37"/>
      <c r="AS47" s="37"/>
      <c r="AT47" s="37"/>
      <c r="AU47" s="37"/>
      <c r="AV47" s="37"/>
      <c r="AW47" s="37"/>
      <c r="AX47" s="37"/>
      <c r="AY47" s="37"/>
      <c r="AZ47" s="37"/>
      <c r="BA47" s="37"/>
      <c r="BB47" s="37"/>
      <c r="BC47" s="37"/>
      <c r="BD47" s="40" t="s">
        <v>252</v>
      </c>
      <c r="BE47" s="41" t="s">
        <v>253</v>
      </c>
      <c r="BF47" s="35" t="s">
        <v>44</v>
      </c>
    </row>
    <row r="48" spans="1:58" ht="15.75" customHeight="1">
      <c r="A48" s="37">
        <v>207</v>
      </c>
      <c r="B48" s="37" t="s">
        <v>254</v>
      </c>
      <c r="C48" s="37" t="s">
        <v>255</v>
      </c>
      <c r="D48" s="37">
        <v>131122</v>
      </c>
      <c r="E48" s="37" t="s">
        <v>256</v>
      </c>
      <c r="F48" s="37">
        <v>1</v>
      </c>
      <c r="G48" s="37"/>
      <c r="H48" s="37"/>
      <c r="I48" s="37"/>
      <c r="J48" s="37" t="s">
        <v>42</v>
      </c>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45"/>
      <c r="BF48" s="35" t="s">
        <v>170</v>
      </c>
    </row>
    <row r="49" spans="1:58" ht="15.75" customHeight="1">
      <c r="A49" s="37">
        <v>212</v>
      </c>
      <c r="B49" s="37" t="s">
        <v>257</v>
      </c>
      <c r="C49" s="37" t="s">
        <v>258</v>
      </c>
      <c r="D49" s="37">
        <v>131127</v>
      </c>
      <c r="E49" s="37" t="s">
        <v>259</v>
      </c>
      <c r="F49" s="37">
        <v>1</v>
      </c>
      <c r="G49" s="37"/>
      <c r="H49" s="37"/>
      <c r="I49" s="37"/>
      <c r="J49" s="37" t="s">
        <v>42</v>
      </c>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45"/>
      <c r="BF49" s="36" t="s">
        <v>46</v>
      </c>
    </row>
    <row r="50" spans="1:58" ht="15.75" customHeight="1">
      <c r="A50" s="37">
        <v>227</v>
      </c>
      <c r="B50" s="37" t="s">
        <v>260</v>
      </c>
      <c r="C50" s="37" t="s">
        <v>261</v>
      </c>
      <c r="D50" s="37">
        <v>140203</v>
      </c>
      <c r="E50" s="37" t="s">
        <v>262</v>
      </c>
      <c r="F50" s="37">
        <v>1</v>
      </c>
      <c r="G50" s="37"/>
      <c r="H50" s="37"/>
      <c r="I50" s="37"/>
      <c r="J50" s="37" t="s">
        <v>42</v>
      </c>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45"/>
      <c r="BF50" s="35" t="s">
        <v>43</v>
      </c>
    </row>
    <row r="51" spans="1:58" ht="15.75" customHeight="1">
      <c r="A51" s="37">
        <v>228</v>
      </c>
      <c r="B51" s="37" t="s">
        <v>263</v>
      </c>
      <c r="C51" s="37" t="s">
        <v>264</v>
      </c>
      <c r="D51" s="37">
        <v>140211</v>
      </c>
      <c r="E51" s="37" t="s">
        <v>265</v>
      </c>
      <c r="F51" s="37">
        <v>1</v>
      </c>
      <c r="G51" s="37"/>
      <c r="H51" s="37"/>
      <c r="I51" s="37"/>
      <c r="J51" s="37" t="s">
        <v>42</v>
      </c>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45"/>
      <c r="BF51" s="35" t="s">
        <v>43</v>
      </c>
    </row>
    <row r="52" spans="1:58" ht="15.75" customHeight="1">
      <c r="A52" s="37">
        <v>240</v>
      </c>
      <c r="B52" s="37" t="s">
        <v>266</v>
      </c>
      <c r="C52" s="37" t="s">
        <v>267</v>
      </c>
      <c r="D52" s="37">
        <v>140321</v>
      </c>
      <c r="E52" s="37" t="s">
        <v>268</v>
      </c>
      <c r="F52" s="37">
        <v>1</v>
      </c>
      <c r="G52" s="37"/>
      <c r="H52" s="37"/>
      <c r="I52" s="37"/>
      <c r="J52" s="37" t="s">
        <v>42</v>
      </c>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45"/>
      <c r="BF52" s="35" t="s">
        <v>46</v>
      </c>
    </row>
    <row r="53" spans="1:58" ht="15.75" customHeight="1">
      <c r="A53" s="37">
        <v>242</v>
      </c>
      <c r="B53" s="37" t="s">
        <v>269</v>
      </c>
      <c r="C53" s="37" t="s">
        <v>270</v>
      </c>
      <c r="D53" s="37">
        <v>140402</v>
      </c>
      <c r="E53" s="37" t="s">
        <v>271</v>
      </c>
      <c r="F53" s="37">
        <v>1</v>
      </c>
      <c r="G53" s="37"/>
      <c r="H53" s="37"/>
      <c r="I53" s="37"/>
      <c r="J53" s="37" t="s">
        <v>42</v>
      </c>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40" t="s">
        <v>272</v>
      </c>
      <c r="BE53" s="45"/>
      <c r="BF53" s="35" t="s">
        <v>95</v>
      </c>
    </row>
    <row r="54" spans="1:58" ht="15.75" customHeight="1">
      <c r="A54" s="37">
        <v>246</v>
      </c>
      <c r="B54" s="37" t="s">
        <v>273</v>
      </c>
      <c r="C54" s="37" t="s">
        <v>274</v>
      </c>
      <c r="D54" s="37">
        <v>140424</v>
      </c>
      <c r="E54" s="37" t="s">
        <v>275</v>
      </c>
      <c r="F54" s="37">
        <v>1</v>
      </c>
      <c r="G54" s="37"/>
      <c r="H54" s="37"/>
      <c r="I54" s="37"/>
      <c r="J54" s="37" t="s">
        <v>42</v>
      </c>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45"/>
      <c r="BF54" s="35" t="s">
        <v>43</v>
      </c>
    </row>
    <row r="55" spans="1:58" ht="15.75" customHeight="1">
      <c r="A55" s="37">
        <v>267</v>
      </c>
      <c r="B55" s="37" t="s">
        <v>276</v>
      </c>
      <c r="C55" s="37" t="s">
        <v>277</v>
      </c>
      <c r="D55" s="37">
        <v>140702</v>
      </c>
      <c r="E55" s="37" t="s">
        <v>278</v>
      </c>
      <c r="F55" s="37">
        <v>1</v>
      </c>
      <c r="G55" s="37"/>
      <c r="H55" s="37"/>
      <c r="I55" s="37"/>
      <c r="J55" s="37" t="s">
        <v>42</v>
      </c>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40" t="s">
        <v>279</v>
      </c>
      <c r="BE55" s="45"/>
      <c r="BF55" s="35" t="s">
        <v>43</v>
      </c>
    </row>
    <row r="56" spans="1:58" ht="15.75" customHeight="1">
      <c r="A56" s="37">
        <v>276</v>
      </c>
      <c r="B56" s="37" t="s">
        <v>280</v>
      </c>
      <c r="C56" s="37" t="s">
        <v>281</v>
      </c>
      <c r="D56" s="37">
        <v>140729</v>
      </c>
      <c r="E56" s="37" t="s">
        <v>282</v>
      </c>
      <c r="F56" s="37">
        <v>1</v>
      </c>
      <c r="G56" s="37"/>
      <c r="H56" s="37"/>
      <c r="I56" s="37"/>
      <c r="J56" s="37" t="s">
        <v>42</v>
      </c>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45"/>
      <c r="BF56" s="35" t="s">
        <v>43</v>
      </c>
    </row>
    <row r="57" spans="1:58" ht="15.75" customHeight="1">
      <c r="A57" s="37">
        <v>282</v>
      </c>
      <c r="B57" s="37" t="s">
        <v>283</v>
      </c>
      <c r="C57" s="37" t="s">
        <v>284</v>
      </c>
      <c r="D57" s="37">
        <v>140824</v>
      </c>
      <c r="E57" s="37" t="s">
        <v>285</v>
      </c>
      <c r="F57" s="37">
        <v>1</v>
      </c>
      <c r="G57" s="37"/>
      <c r="H57" s="37"/>
      <c r="I57" s="37"/>
      <c r="J57" s="37" t="s">
        <v>42</v>
      </c>
      <c r="K57" s="35">
        <v>4025</v>
      </c>
      <c r="L57" s="37"/>
      <c r="M57" s="35">
        <v>3924</v>
      </c>
      <c r="N57" s="37"/>
      <c r="O57" s="49">
        <f>M57/K57</f>
        <v>0.97490683229813668</v>
      </c>
      <c r="P57" s="37"/>
      <c r="Q57" s="37"/>
      <c r="R57" s="37"/>
      <c r="S57" s="46">
        <v>1</v>
      </c>
      <c r="T57" s="37"/>
      <c r="U57" s="37"/>
      <c r="V57" s="37"/>
      <c r="W57" s="37"/>
      <c r="X57" s="37"/>
      <c r="Y57" s="37"/>
      <c r="Z57" s="37"/>
      <c r="AA57" s="37"/>
      <c r="AB57" s="37"/>
      <c r="AC57" s="37"/>
      <c r="AD57" s="37"/>
      <c r="AE57" s="37"/>
      <c r="AF57" s="37"/>
      <c r="AG57" s="35">
        <v>150</v>
      </c>
      <c r="AH57" s="37"/>
      <c r="AI57" s="37"/>
      <c r="AJ57" s="37"/>
      <c r="AK57" s="37"/>
      <c r="AL57" s="37"/>
      <c r="AM57" s="35">
        <v>2388</v>
      </c>
      <c r="AN57" s="37"/>
      <c r="AO57" s="37"/>
      <c r="AP57" s="37"/>
      <c r="AQ57" s="37"/>
      <c r="AR57" s="37"/>
      <c r="AS57" s="37"/>
      <c r="AT57" s="37"/>
      <c r="AU57" s="37"/>
      <c r="AV57" s="38">
        <v>0.98719999999999997</v>
      </c>
      <c r="AW57" s="37"/>
      <c r="AX57" s="37"/>
      <c r="AY57" s="37"/>
      <c r="AZ57" s="35">
        <v>1386</v>
      </c>
      <c r="BA57" s="37"/>
      <c r="BB57" s="37"/>
      <c r="BC57" s="37"/>
      <c r="BD57" s="40" t="s">
        <v>286</v>
      </c>
      <c r="BE57" s="41" t="s">
        <v>287</v>
      </c>
      <c r="BF57" s="35" t="s">
        <v>43</v>
      </c>
    </row>
    <row r="58" spans="1:58" ht="15.75" customHeight="1">
      <c r="A58" s="37">
        <v>298</v>
      </c>
      <c r="B58" s="37" t="s">
        <v>288</v>
      </c>
      <c r="C58" s="37" t="s">
        <v>289</v>
      </c>
      <c r="D58" s="37">
        <v>140927</v>
      </c>
      <c r="E58" s="37" t="s">
        <v>290</v>
      </c>
      <c r="F58" s="37">
        <v>1</v>
      </c>
      <c r="G58" s="37"/>
      <c r="H58" s="37"/>
      <c r="I58" s="37"/>
      <c r="J58" s="37" t="s">
        <v>42</v>
      </c>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45"/>
      <c r="BF58" s="35" t="s">
        <v>43</v>
      </c>
    </row>
    <row r="59" spans="1:58" ht="15.75" customHeight="1">
      <c r="A59" s="37">
        <v>302</v>
      </c>
      <c r="B59" s="37" t="s">
        <v>291</v>
      </c>
      <c r="C59" s="37" t="s">
        <v>292</v>
      </c>
      <c r="D59" s="37">
        <v>140931</v>
      </c>
      <c r="E59" s="37" t="s">
        <v>293</v>
      </c>
      <c r="F59" s="37">
        <v>1</v>
      </c>
      <c r="G59" s="37"/>
      <c r="H59" s="37"/>
      <c r="I59" s="37"/>
      <c r="J59" s="37" t="s">
        <v>42</v>
      </c>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45"/>
      <c r="BF59" s="35" t="s">
        <v>43</v>
      </c>
    </row>
    <row r="60" spans="1:58" ht="15.75" customHeight="1">
      <c r="A60" s="37">
        <v>312</v>
      </c>
      <c r="B60" s="37" t="s">
        <v>294</v>
      </c>
      <c r="C60" s="37" t="s">
        <v>295</v>
      </c>
      <c r="D60" s="37">
        <v>141027</v>
      </c>
      <c r="E60" s="37" t="s">
        <v>296</v>
      </c>
      <c r="F60" s="37">
        <v>1</v>
      </c>
      <c r="G60" s="37"/>
      <c r="H60" s="37"/>
      <c r="I60" s="37"/>
      <c r="J60" s="37" t="s">
        <v>42</v>
      </c>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40" t="s">
        <v>297</v>
      </c>
      <c r="BE60" s="45"/>
      <c r="BF60" s="35" t="s">
        <v>43</v>
      </c>
    </row>
    <row r="61" spans="1:58" ht="15.75" customHeight="1">
      <c r="A61" s="37">
        <v>334</v>
      </c>
      <c r="B61" s="37" t="s">
        <v>298</v>
      </c>
      <c r="C61" s="37" t="s">
        <v>299</v>
      </c>
      <c r="D61" s="37">
        <v>141182</v>
      </c>
      <c r="E61" s="37" t="s">
        <v>300</v>
      </c>
      <c r="F61" s="37">
        <v>1</v>
      </c>
      <c r="G61" s="37"/>
      <c r="H61" s="37"/>
      <c r="I61" s="37"/>
      <c r="J61" s="37" t="s">
        <v>42</v>
      </c>
      <c r="K61" s="35">
        <v>3380</v>
      </c>
      <c r="L61" s="46">
        <v>0.05</v>
      </c>
      <c r="M61" s="47">
        <f>K61*O61</f>
        <v>3274.8820000000001</v>
      </c>
      <c r="N61" s="37"/>
      <c r="O61" s="38">
        <v>0.96889999999999998</v>
      </c>
      <c r="P61" s="38">
        <v>0.106</v>
      </c>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40" t="s">
        <v>301</v>
      </c>
      <c r="BE61" s="41" t="s">
        <v>302</v>
      </c>
      <c r="BF61" s="35" t="s">
        <v>43</v>
      </c>
    </row>
    <row r="62" spans="1:58" ht="15.75" customHeight="1">
      <c r="A62" s="37">
        <v>344</v>
      </c>
      <c r="B62" s="37" t="s">
        <v>303</v>
      </c>
      <c r="C62" s="37" t="s">
        <v>304</v>
      </c>
      <c r="D62" s="37">
        <v>150123</v>
      </c>
      <c r="E62" s="37" t="s">
        <v>305</v>
      </c>
      <c r="F62" s="37">
        <v>1</v>
      </c>
      <c r="G62" s="37"/>
      <c r="H62" s="37"/>
      <c r="I62" s="37"/>
      <c r="J62" s="37" t="s">
        <v>42</v>
      </c>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5"/>
      <c r="BE62" s="45"/>
      <c r="BF62" s="35" t="s">
        <v>43</v>
      </c>
    </row>
    <row r="63" spans="1:58" ht="15.75" customHeight="1">
      <c r="A63" s="37">
        <v>348</v>
      </c>
      <c r="B63" s="37" t="s">
        <v>306</v>
      </c>
      <c r="C63" s="37" t="s">
        <v>307</v>
      </c>
      <c r="D63" s="37">
        <v>150203</v>
      </c>
      <c r="E63" s="37" t="s">
        <v>308</v>
      </c>
      <c r="F63" s="37">
        <v>1</v>
      </c>
      <c r="G63" s="37"/>
      <c r="H63" s="37"/>
      <c r="I63" s="37"/>
      <c r="J63" s="37" t="s">
        <v>42</v>
      </c>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45"/>
      <c r="BF63" s="35" t="s">
        <v>43</v>
      </c>
    </row>
    <row r="64" spans="1:58" ht="15.75" customHeight="1">
      <c r="A64" s="37">
        <v>350</v>
      </c>
      <c r="B64" s="37" t="s">
        <v>309</v>
      </c>
      <c r="C64" s="37" t="s">
        <v>310</v>
      </c>
      <c r="D64" s="37">
        <v>150205</v>
      </c>
      <c r="E64" s="37" t="s">
        <v>311</v>
      </c>
      <c r="F64" s="37">
        <v>1</v>
      </c>
      <c r="G64" s="37"/>
      <c r="H64" s="37"/>
      <c r="I64" s="37"/>
      <c r="J64" s="37" t="s">
        <v>42</v>
      </c>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45"/>
      <c r="BF64" s="35" t="s">
        <v>44</v>
      </c>
    </row>
    <row r="65" spans="1:58" ht="15.75" customHeight="1">
      <c r="A65" s="37">
        <v>353</v>
      </c>
      <c r="B65" s="37" t="s">
        <v>312</v>
      </c>
      <c r="C65" s="37" t="s">
        <v>313</v>
      </c>
      <c r="D65" s="37">
        <v>150221</v>
      </c>
      <c r="E65" s="37" t="s">
        <v>314</v>
      </c>
      <c r="F65" s="37">
        <v>1</v>
      </c>
      <c r="G65" s="37"/>
      <c r="H65" s="37"/>
      <c r="I65" s="37"/>
      <c r="J65" s="37" t="s">
        <v>42</v>
      </c>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40" t="s">
        <v>315</v>
      </c>
      <c r="BE65" s="45"/>
      <c r="BF65" s="35" t="s">
        <v>95</v>
      </c>
    </row>
    <row r="66" spans="1:58" ht="15.75" customHeight="1">
      <c r="A66" s="37">
        <v>372</v>
      </c>
      <c r="B66" s="37" t="s">
        <v>316</v>
      </c>
      <c r="C66" s="37" t="s">
        <v>317</v>
      </c>
      <c r="D66" s="37">
        <v>150502</v>
      </c>
      <c r="E66" s="37" t="s">
        <v>318</v>
      </c>
      <c r="F66" s="37">
        <v>1</v>
      </c>
      <c r="G66" s="37"/>
      <c r="H66" s="37"/>
      <c r="I66" s="37"/>
      <c r="J66" s="37" t="s">
        <v>42</v>
      </c>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45"/>
      <c r="BF66" s="35" t="s">
        <v>44</v>
      </c>
    </row>
    <row r="67" spans="1:58" ht="15.75" customHeight="1">
      <c r="A67" s="37">
        <v>374</v>
      </c>
      <c r="B67" s="37" t="s">
        <v>319</v>
      </c>
      <c r="C67" s="37" t="s">
        <v>320</v>
      </c>
      <c r="D67" s="37">
        <v>150522</v>
      </c>
      <c r="E67" s="37" t="s">
        <v>321</v>
      </c>
      <c r="F67" s="37">
        <v>1</v>
      </c>
      <c r="G67" s="37"/>
      <c r="H67" s="37"/>
      <c r="I67" s="37"/>
      <c r="J67" s="37" t="s">
        <v>42</v>
      </c>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45"/>
      <c r="BF67" s="36" t="s">
        <v>46</v>
      </c>
    </row>
    <row r="68" spans="1:58" ht="15.75" customHeight="1">
      <c r="A68" s="37">
        <v>382</v>
      </c>
      <c r="B68" s="37" t="s">
        <v>322</v>
      </c>
      <c r="C68" s="37" t="s">
        <v>323</v>
      </c>
      <c r="D68" s="37">
        <v>150622</v>
      </c>
      <c r="E68" s="37" t="s">
        <v>324</v>
      </c>
      <c r="F68" s="37">
        <v>1</v>
      </c>
      <c r="G68" s="37"/>
      <c r="H68" s="37"/>
      <c r="I68" s="37"/>
      <c r="J68" s="37" t="s">
        <v>42</v>
      </c>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45"/>
      <c r="BF68" s="36" t="s">
        <v>170</v>
      </c>
    </row>
    <row r="69" spans="1:58" ht="15.75" customHeight="1">
      <c r="A69" s="37">
        <v>404</v>
      </c>
      <c r="B69" s="37" t="s">
        <v>325</v>
      </c>
      <c r="C69" s="37" t="s">
        <v>326</v>
      </c>
      <c r="D69" s="37">
        <v>150821</v>
      </c>
      <c r="E69" s="37" t="s">
        <v>327</v>
      </c>
      <c r="F69" s="37">
        <v>1</v>
      </c>
      <c r="G69" s="37"/>
      <c r="H69" s="37"/>
      <c r="I69" s="37"/>
      <c r="J69" s="37" t="s">
        <v>42</v>
      </c>
      <c r="K69" s="35">
        <v>8130</v>
      </c>
      <c r="L69" s="37"/>
      <c r="M69" s="35">
        <v>6418</v>
      </c>
      <c r="N69" s="37"/>
      <c r="O69" s="38">
        <v>0.78939999999999999</v>
      </c>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40" t="s">
        <v>328</v>
      </c>
      <c r="BE69" s="45"/>
      <c r="BF69" s="35" t="s">
        <v>44</v>
      </c>
    </row>
    <row r="70" spans="1:58" ht="15.75" customHeight="1">
      <c r="A70" s="37">
        <v>408</v>
      </c>
      <c r="B70" s="37" t="s">
        <v>329</v>
      </c>
      <c r="C70" s="37" t="s">
        <v>330</v>
      </c>
      <c r="D70" s="37">
        <v>150825</v>
      </c>
      <c r="E70" s="37" t="s">
        <v>331</v>
      </c>
      <c r="F70" s="37">
        <v>1</v>
      </c>
      <c r="G70" s="37"/>
      <c r="H70" s="37"/>
      <c r="I70" s="37"/>
      <c r="J70" s="37" t="s">
        <v>42</v>
      </c>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40" t="s">
        <v>332</v>
      </c>
      <c r="BE70" s="45"/>
      <c r="BF70" s="35" t="s">
        <v>95</v>
      </c>
    </row>
    <row r="71" spans="1:58" ht="15.75" customHeight="1">
      <c r="A71" s="37">
        <v>432</v>
      </c>
      <c r="B71" s="37" t="s">
        <v>333</v>
      </c>
      <c r="C71" s="37" t="s">
        <v>334</v>
      </c>
      <c r="D71" s="37">
        <v>152525</v>
      </c>
      <c r="E71" s="37" t="s">
        <v>335</v>
      </c>
      <c r="F71" s="37">
        <v>1</v>
      </c>
      <c r="G71" s="37"/>
      <c r="H71" s="37"/>
      <c r="I71" s="37"/>
      <c r="J71" s="37" t="s">
        <v>42</v>
      </c>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45"/>
      <c r="BF71" s="35" t="s">
        <v>95</v>
      </c>
    </row>
    <row r="72" spans="1:58" ht="15.75" customHeight="1">
      <c r="A72" s="37">
        <v>439</v>
      </c>
      <c r="B72" s="37" t="s">
        <v>336</v>
      </c>
      <c r="C72" s="37" t="s">
        <v>337</v>
      </c>
      <c r="D72" s="37">
        <v>152921</v>
      </c>
      <c r="E72" s="37" t="s">
        <v>338</v>
      </c>
      <c r="F72" s="37">
        <v>1</v>
      </c>
      <c r="G72" s="37"/>
      <c r="H72" s="37"/>
      <c r="I72" s="37"/>
      <c r="J72" s="37" t="s">
        <v>42</v>
      </c>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45"/>
      <c r="BF72" s="36" t="s">
        <v>46</v>
      </c>
    </row>
    <row r="73" spans="1:58" ht="15.75" customHeight="1">
      <c r="A73" s="37">
        <v>446</v>
      </c>
      <c r="B73" s="37" t="s">
        <v>339</v>
      </c>
      <c r="C73" s="37" t="s">
        <v>340</v>
      </c>
      <c r="D73" s="37">
        <v>210102</v>
      </c>
      <c r="E73" s="37" t="s">
        <v>341</v>
      </c>
      <c r="F73" s="37">
        <v>1</v>
      </c>
      <c r="G73" s="37"/>
      <c r="H73" s="37"/>
      <c r="I73" s="37"/>
      <c r="J73" s="37" t="s">
        <v>42</v>
      </c>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45"/>
      <c r="BF73" s="36" t="s">
        <v>170</v>
      </c>
    </row>
    <row r="74" spans="1:58" ht="15.75" customHeight="1">
      <c r="A74" s="37">
        <v>457</v>
      </c>
      <c r="B74" s="37" t="s">
        <v>342</v>
      </c>
      <c r="C74" s="37" t="s">
        <v>343</v>
      </c>
      <c r="D74" s="37">
        <v>210124</v>
      </c>
      <c r="E74" s="37" t="s">
        <v>344</v>
      </c>
      <c r="F74" s="37">
        <v>1</v>
      </c>
      <c r="G74" s="37"/>
      <c r="H74" s="37"/>
      <c r="I74" s="37"/>
      <c r="J74" s="37" t="s">
        <v>42</v>
      </c>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45"/>
      <c r="BF74" s="36" t="s">
        <v>46</v>
      </c>
    </row>
    <row r="75" spans="1:58" ht="15.75" customHeight="1">
      <c r="A75" s="37">
        <v>459</v>
      </c>
      <c r="B75" s="37" t="s">
        <v>345</v>
      </c>
      <c r="C75" s="37" t="s">
        <v>346</v>
      </c>
      <c r="D75" s="37" t="s">
        <v>42</v>
      </c>
      <c r="E75" s="37"/>
      <c r="F75" s="37">
        <v>4</v>
      </c>
      <c r="G75" s="37"/>
      <c r="H75" s="37"/>
      <c r="I75" s="37"/>
      <c r="J75" s="37" t="s">
        <v>42</v>
      </c>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45"/>
      <c r="BF75" s="36" t="s">
        <v>170</v>
      </c>
    </row>
    <row r="76" spans="1:58" ht="15.75" customHeight="1">
      <c r="A76" s="37">
        <v>462</v>
      </c>
      <c r="B76" s="37" t="s">
        <v>347</v>
      </c>
      <c r="C76" s="37" t="s">
        <v>348</v>
      </c>
      <c r="D76" s="37">
        <v>210203</v>
      </c>
      <c r="E76" s="37" t="s">
        <v>349</v>
      </c>
      <c r="F76" s="37">
        <v>1</v>
      </c>
      <c r="G76" s="37"/>
      <c r="H76" s="37"/>
      <c r="I76" s="37"/>
      <c r="J76" s="37" t="s">
        <v>42</v>
      </c>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45"/>
      <c r="BF76" s="35" t="s">
        <v>45</v>
      </c>
    </row>
    <row r="77" spans="1:58" ht="15.75" customHeight="1">
      <c r="A77" s="37">
        <v>463</v>
      </c>
      <c r="B77" s="37" t="s">
        <v>350</v>
      </c>
      <c r="C77" s="37" t="s">
        <v>351</v>
      </c>
      <c r="D77" s="37">
        <v>210204</v>
      </c>
      <c r="E77" s="37" t="s">
        <v>352</v>
      </c>
      <c r="F77" s="37">
        <v>1</v>
      </c>
      <c r="G77" s="37"/>
      <c r="H77" s="37"/>
      <c r="I77" s="37"/>
      <c r="J77" s="37" t="s">
        <v>42</v>
      </c>
      <c r="K77" s="51">
        <v>12845</v>
      </c>
      <c r="L77" s="37"/>
      <c r="M77" s="51">
        <v>11343</v>
      </c>
      <c r="N77" s="37"/>
      <c r="O77" s="62">
        <f>M77/K77</f>
        <v>0.88306734137796805</v>
      </c>
      <c r="P77" s="37"/>
      <c r="Q77" s="37"/>
      <c r="R77" s="37"/>
      <c r="S77" s="37"/>
      <c r="T77" s="37"/>
      <c r="U77" s="37"/>
      <c r="V77" s="37"/>
      <c r="W77" s="37"/>
      <c r="X77" s="37"/>
      <c r="Y77" s="37"/>
      <c r="Z77" s="37"/>
      <c r="AA77" s="37"/>
      <c r="AB77" s="37"/>
      <c r="AC77" s="37"/>
      <c r="AD77" s="37"/>
      <c r="AE77" s="37"/>
      <c r="AF77" s="37"/>
      <c r="AG77" s="37"/>
      <c r="AH77" s="37"/>
      <c r="AI77" s="37"/>
      <c r="AJ77" s="37"/>
      <c r="AK77" s="37"/>
      <c r="AL77" s="37"/>
      <c r="AM77" s="51">
        <v>6906</v>
      </c>
      <c r="AN77" s="37"/>
      <c r="AO77" s="37"/>
      <c r="AP77" s="37"/>
      <c r="AQ77" s="37"/>
      <c r="AR77" s="37"/>
      <c r="AS77" s="37"/>
      <c r="AT77" s="37"/>
      <c r="AU77" s="37"/>
      <c r="AV77" s="37"/>
      <c r="AW77" s="37"/>
      <c r="AX77" s="37"/>
      <c r="AY77" s="37"/>
      <c r="AZ77" s="51">
        <v>3721</v>
      </c>
      <c r="BA77" s="37"/>
      <c r="BB77" s="37"/>
      <c r="BC77" s="37"/>
      <c r="BD77" s="40" t="s">
        <v>353</v>
      </c>
      <c r="BE77" s="41" t="s">
        <v>354</v>
      </c>
      <c r="BF77" s="36" t="s">
        <v>44</v>
      </c>
    </row>
    <row r="78" spans="1:58" ht="15.75" customHeight="1">
      <c r="A78" s="37">
        <v>470</v>
      </c>
      <c r="B78" s="37" t="s">
        <v>355</v>
      </c>
      <c r="C78" s="37" t="s">
        <v>356</v>
      </c>
      <c r="D78" s="37">
        <v>210283</v>
      </c>
      <c r="E78" s="37" t="s">
        <v>357</v>
      </c>
      <c r="F78" s="37">
        <v>1</v>
      </c>
      <c r="G78" s="37"/>
      <c r="H78" s="37"/>
      <c r="I78" s="37"/>
      <c r="J78" s="37" t="s">
        <v>42</v>
      </c>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5"/>
      <c r="BE78" s="35" t="s">
        <v>358</v>
      </c>
      <c r="BF78" s="35" t="s">
        <v>43</v>
      </c>
    </row>
    <row r="79" spans="1:58" ht="15.75" customHeight="1">
      <c r="A79" s="37">
        <v>473</v>
      </c>
      <c r="B79" s="37" t="s">
        <v>359</v>
      </c>
      <c r="C79" s="37" t="s">
        <v>360</v>
      </c>
      <c r="D79" s="37" t="s">
        <v>42</v>
      </c>
      <c r="E79" s="37"/>
      <c r="F79" s="37" t="s">
        <v>42</v>
      </c>
      <c r="G79" s="37" t="s">
        <v>50</v>
      </c>
      <c r="H79" s="37"/>
      <c r="I79" s="37"/>
      <c r="J79" s="37" t="s">
        <v>42</v>
      </c>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5"/>
      <c r="BE79" s="41" t="s">
        <v>361</v>
      </c>
      <c r="BF79" s="35" t="s">
        <v>45</v>
      </c>
    </row>
    <row r="80" spans="1:58" ht="15.75" customHeight="1">
      <c r="A80" s="37">
        <v>477</v>
      </c>
      <c r="B80" s="37" t="s">
        <v>362</v>
      </c>
      <c r="C80" s="37" t="s">
        <v>363</v>
      </c>
      <c r="D80" s="37">
        <v>210311</v>
      </c>
      <c r="E80" s="37" t="s">
        <v>364</v>
      </c>
      <c r="F80" s="37">
        <v>1</v>
      </c>
      <c r="G80" s="37"/>
      <c r="H80" s="37"/>
      <c r="I80" s="37"/>
      <c r="J80" s="37" t="s">
        <v>42</v>
      </c>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45"/>
      <c r="BF80" s="35" t="s">
        <v>365</v>
      </c>
    </row>
    <row r="81" spans="1:58" ht="15.75" customHeight="1">
      <c r="A81" s="37">
        <v>483</v>
      </c>
      <c r="B81" s="37" t="s">
        <v>366</v>
      </c>
      <c r="C81" s="37" t="s">
        <v>367</v>
      </c>
      <c r="D81" s="37">
        <v>210404</v>
      </c>
      <c r="E81" s="37" t="s">
        <v>368</v>
      </c>
      <c r="F81" s="37">
        <v>1</v>
      </c>
      <c r="G81" s="37"/>
      <c r="H81" s="37"/>
      <c r="I81" s="37"/>
      <c r="J81" s="37" t="s">
        <v>42</v>
      </c>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45"/>
      <c r="BF81" s="35" t="s">
        <v>43</v>
      </c>
    </row>
    <row r="82" spans="1:58" ht="15.75" customHeight="1">
      <c r="A82" s="37">
        <v>490</v>
      </c>
      <c r="B82" s="37" t="s">
        <v>369</v>
      </c>
      <c r="C82" s="37" t="s">
        <v>370</v>
      </c>
      <c r="D82" s="37">
        <v>210504</v>
      </c>
      <c r="E82" s="37" t="s">
        <v>371</v>
      </c>
      <c r="F82" s="37">
        <v>1</v>
      </c>
      <c r="G82" s="37"/>
      <c r="H82" s="37"/>
      <c r="I82" s="37"/>
      <c r="J82" s="37" t="s">
        <v>42</v>
      </c>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63" t="s">
        <v>372</v>
      </c>
      <c r="BE82" s="41"/>
      <c r="BF82" s="36" t="s">
        <v>46</v>
      </c>
    </row>
    <row r="83" spans="1:58" ht="15.75" customHeight="1">
      <c r="A83" s="37">
        <v>499</v>
      </c>
      <c r="B83" s="37" t="s">
        <v>373</v>
      </c>
      <c r="C83" s="37" t="s">
        <v>374</v>
      </c>
      <c r="D83" s="37">
        <v>210682</v>
      </c>
      <c r="E83" s="37" t="s">
        <v>375</v>
      </c>
      <c r="F83" s="37">
        <v>1</v>
      </c>
      <c r="G83" s="37"/>
      <c r="H83" s="37"/>
      <c r="I83" s="37"/>
      <c r="J83" s="37" t="s">
        <v>42</v>
      </c>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45"/>
      <c r="BF83" s="35" t="s">
        <v>43</v>
      </c>
    </row>
    <row r="84" spans="1:58" ht="15.75" customHeight="1">
      <c r="A84" s="37">
        <v>510</v>
      </c>
      <c r="B84" s="37" t="s">
        <v>376</v>
      </c>
      <c r="C84" s="37" t="s">
        <v>377</v>
      </c>
      <c r="D84" s="37">
        <v>210811</v>
      </c>
      <c r="E84" s="37" t="s">
        <v>378</v>
      </c>
      <c r="F84" s="37">
        <v>1</v>
      </c>
      <c r="G84" s="37"/>
      <c r="H84" s="37"/>
      <c r="I84" s="37"/>
      <c r="J84" s="37" t="s">
        <v>42</v>
      </c>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63" t="s">
        <v>379</v>
      </c>
      <c r="BE84" s="41"/>
      <c r="BF84" s="35" t="s">
        <v>43</v>
      </c>
    </row>
    <row r="85" spans="1:58" ht="15.75" customHeight="1">
      <c r="A85" s="37">
        <v>515</v>
      </c>
      <c r="B85" s="37" t="s">
        <v>380</v>
      </c>
      <c r="C85" s="37" t="s">
        <v>381</v>
      </c>
      <c r="D85" s="37">
        <v>210904</v>
      </c>
      <c r="E85" s="37" t="s">
        <v>382</v>
      </c>
      <c r="F85" s="37">
        <v>1</v>
      </c>
      <c r="G85" s="37"/>
      <c r="H85" s="37"/>
      <c r="I85" s="37"/>
      <c r="J85" s="37" t="s">
        <v>42</v>
      </c>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45"/>
      <c r="BF85" s="35" t="s">
        <v>43</v>
      </c>
    </row>
    <row r="86" spans="1:58" ht="15.75" customHeight="1">
      <c r="A86" s="37">
        <v>517</v>
      </c>
      <c r="B86" s="37" t="s">
        <v>383</v>
      </c>
      <c r="C86" s="37" t="s">
        <v>384</v>
      </c>
      <c r="D86" s="37">
        <v>210911</v>
      </c>
      <c r="E86" s="37" t="s">
        <v>385</v>
      </c>
      <c r="F86" s="37">
        <v>1</v>
      </c>
      <c r="G86" s="37"/>
      <c r="H86" s="37"/>
      <c r="I86" s="37"/>
      <c r="J86" s="37" t="s">
        <v>42</v>
      </c>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45"/>
      <c r="BF86" s="35" t="s">
        <v>43</v>
      </c>
    </row>
    <row r="87" spans="1:58" ht="15.75" customHeight="1">
      <c r="A87" s="37">
        <v>528</v>
      </c>
      <c r="B87" s="37" t="s">
        <v>386</v>
      </c>
      <c r="C87" s="37" t="s">
        <v>387</v>
      </c>
      <c r="D87" s="37">
        <v>211103</v>
      </c>
      <c r="E87" s="37" t="s">
        <v>388</v>
      </c>
      <c r="F87" s="37">
        <v>1</v>
      </c>
      <c r="G87" s="37"/>
      <c r="H87" s="37"/>
      <c r="I87" s="37"/>
      <c r="J87" s="37" t="s">
        <v>42</v>
      </c>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63" t="s">
        <v>389</v>
      </c>
      <c r="BE87" s="41"/>
      <c r="BF87" s="36" t="s">
        <v>44</v>
      </c>
    </row>
    <row r="88" spans="1:58" ht="15.75" customHeight="1">
      <c r="A88" s="37">
        <v>532</v>
      </c>
      <c r="B88" s="37" t="s">
        <v>390</v>
      </c>
      <c r="C88" s="37" t="s">
        <v>391</v>
      </c>
      <c r="D88" s="37">
        <v>211204</v>
      </c>
      <c r="E88" s="37" t="s">
        <v>392</v>
      </c>
      <c r="F88" s="37">
        <v>1</v>
      </c>
      <c r="G88" s="37"/>
      <c r="H88" s="37"/>
      <c r="I88" s="37"/>
      <c r="J88" s="37" t="s">
        <v>42</v>
      </c>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45"/>
      <c r="BF88" s="36" t="s">
        <v>170</v>
      </c>
    </row>
    <row r="89" spans="1:58" ht="15.75" customHeight="1">
      <c r="A89" s="37">
        <v>542</v>
      </c>
      <c r="B89" s="37" t="s">
        <v>393</v>
      </c>
      <c r="C89" s="37" t="s">
        <v>394</v>
      </c>
      <c r="D89" s="37">
        <v>211324</v>
      </c>
      <c r="E89" s="37" t="s">
        <v>395</v>
      </c>
      <c r="F89" s="37">
        <v>1</v>
      </c>
      <c r="G89" s="37"/>
      <c r="H89" s="37"/>
      <c r="I89" s="37"/>
      <c r="J89" s="37" t="s">
        <v>42</v>
      </c>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45"/>
      <c r="BF89" s="35" t="s">
        <v>43</v>
      </c>
    </row>
    <row r="90" spans="1:58" ht="15.75" customHeight="1">
      <c r="A90" s="37">
        <v>547</v>
      </c>
      <c r="B90" s="37" t="s">
        <v>396</v>
      </c>
      <c r="C90" s="37" t="s">
        <v>397</v>
      </c>
      <c r="D90" s="37">
        <v>211404</v>
      </c>
      <c r="E90" s="37" t="s">
        <v>398</v>
      </c>
      <c r="F90" s="37">
        <v>1</v>
      </c>
      <c r="G90" s="37"/>
      <c r="H90" s="37"/>
      <c r="I90" s="37"/>
      <c r="J90" s="37" t="s">
        <v>42</v>
      </c>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41" t="s">
        <v>399</v>
      </c>
      <c r="BF90" s="36" t="s">
        <v>95</v>
      </c>
    </row>
    <row r="91" spans="1:58" ht="15.75" customHeight="1">
      <c r="A91" s="37">
        <v>554</v>
      </c>
      <c r="B91" s="37" t="s">
        <v>400</v>
      </c>
      <c r="C91" s="37" t="s">
        <v>401</v>
      </c>
      <c r="D91" s="37" t="s">
        <v>42</v>
      </c>
      <c r="E91" s="37"/>
      <c r="F91" s="37">
        <v>3</v>
      </c>
      <c r="G91" s="37"/>
      <c r="H91" s="37"/>
      <c r="I91" s="37"/>
      <c r="J91" s="37" t="s">
        <v>42</v>
      </c>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45"/>
      <c r="BF91" s="35" t="s">
        <v>43</v>
      </c>
    </row>
    <row r="92" spans="1:58" ht="15.75" customHeight="1">
      <c r="A92" s="37">
        <v>557</v>
      </c>
      <c r="B92" s="37" t="s">
        <v>402</v>
      </c>
      <c r="C92" s="37" t="s">
        <v>403</v>
      </c>
      <c r="D92" s="37">
        <v>220103</v>
      </c>
      <c r="E92" s="37" t="s">
        <v>404</v>
      </c>
      <c r="F92" s="37">
        <v>1</v>
      </c>
      <c r="G92" s="37"/>
      <c r="H92" s="37"/>
      <c r="I92" s="37"/>
      <c r="J92" s="37" t="s">
        <v>42</v>
      </c>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45"/>
      <c r="BF92" s="35" t="s">
        <v>43</v>
      </c>
    </row>
    <row r="93" spans="1:58" ht="15.75" customHeight="1">
      <c r="A93" s="37">
        <v>569</v>
      </c>
      <c r="B93" s="37" t="s">
        <v>405</v>
      </c>
      <c r="C93" s="37" t="s">
        <v>406</v>
      </c>
      <c r="D93" s="37" t="s">
        <v>42</v>
      </c>
      <c r="E93" s="37"/>
      <c r="F93" s="37">
        <v>4</v>
      </c>
      <c r="G93" s="37"/>
      <c r="H93" s="37"/>
      <c r="I93" s="37"/>
      <c r="J93" s="37" t="s">
        <v>42</v>
      </c>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45"/>
      <c r="BF93" s="35" t="s">
        <v>43</v>
      </c>
    </row>
    <row r="94" spans="1:58" ht="15.75" customHeight="1">
      <c r="A94" s="37">
        <v>572</v>
      </c>
      <c r="B94" s="37" t="s">
        <v>407</v>
      </c>
      <c r="C94" s="37" t="s">
        <v>408</v>
      </c>
      <c r="D94" s="37">
        <v>220204</v>
      </c>
      <c r="E94" s="37" t="s">
        <v>409</v>
      </c>
      <c r="F94" s="37">
        <v>1</v>
      </c>
      <c r="G94" s="37"/>
      <c r="H94" s="37"/>
      <c r="I94" s="37"/>
      <c r="J94" s="37" t="s">
        <v>42</v>
      </c>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45"/>
      <c r="BF94" s="35" t="s">
        <v>45</v>
      </c>
    </row>
    <row r="95" spans="1:58" ht="15.75" customHeight="1">
      <c r="A95" s="37">
        <v>587</v>
      </c>
      <c r="B95" s="37" t="s">
        <v>410</v>
      </c>
      <c r="C95" s="37" t="s">
        <v>411</v>
      </c>
      <c r="D95" s="37">
        <v>220403</v>
      </c>
      <c r="E95" s="37" t="s">
        <v>412</v>
      </c>
      <c r="F95" s="37">
        <v>1</v>
      </c>
      <c r="G95" s="37"/>
      <c r="H95" s="37"/>
      <c r="I95" s="37"/>
      <c r="J95" s="37" t="s">
        <v>42</v>
      </c>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45"/>
      <c r="BF95" s="35" t="s">
        <v>43</v>
      </c>
    </row>
    <row r="96" spans="1:58" ht="15.75" customHeight="1">
      <c r="A96" s="37">
        <v>604</v>
      </c>
      <c r="B96" s="37" t="s">
        <v>413</v>
      </c>
      <c r="C96" s="37" t="s">
        <v>414</v>
      </c>
      <c r="D96" s="37">
        <v>220721</v>
      </c>
      <c r="E96" s="37" t="s">
        <v>415</v>
      </c>
      <c r="F96" s="37">
        <v>1</v>
      </c>
      <c r="G96" s="37"/>
      <c r="H96" s="37"/>
      <c r="I96" s="37"/>
      <c r="J96" s="37" t="s">
        <v>42</v>
      </c>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45"/>
      <c r="BF96" s="35" t="s">
        <v>43</v>
      </c>
    </row>
    <row r="97" spans="1:58" ht="15.75" customHeight="1">
      <c r="A97" s="37">
        <v>636</v>
      </c>
      <c r="B97" s="37" t="s">
        <v>416</v>
      </c>
      <c r="C97" s="37" t="s">
        <v>417</v>
      </c>
      <c r="D97" s="37">
        <v>230102</v>
      </c>
      <c r="E97" s="37" t="s">
        <v>418</v>
      </c>
      <c r="F97" s="37">
        <v>1</v>
      </c>
      <c r="G97" s="37"/>
      <c r="H97" s="37"/>
      <c r="I97" s="37"/>
      <c r="J97" s="37" t="s">
        <v>42</v>
      </c>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40" t="s">
        <v>419</v>
      </c>
      <c r="BE97" s="45"/>
      <c r="BF97" s="35" t="s">
        <v>43</v>
      </c>
    </row>
    <row r="98" spans="1:58" ht="15.75" customHeight="1">
      <c r="A98" s="37">
        <v>637</v>
      </c>
      <c r="B98" s="37" t="s">
        <v>420</v>
      </c>
      <c r="C98" s="37" t="s">
        <v>421</v>
      </c>
      <c r="D98" s="37">
        <v>230103</v>
      </c>
      <c r="E98" s="37" t="s">
        <v>422</v>
      </c>
      <c r="F98" s="37">
        <v>1</v>
      </c>
      <c r="G98" s="37"/>
      <c r="H98" s="37"/>
      <c r="I98" s="37"/>
      <c r="J98" s="37" t="s">
        <v>42</v>
      </c>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45"/>
      <c r="BF98" s="35" t="s">
        <v>43</v>
      </c>
    </row>
    <row r="99" spans="1:58" ht="15.75" customHeight="1">
      <c r="A99" s="37">
        <v>639</v>
      </c>
      <c r="B99" s="37" t="s">
        <v>423</v>
      </c>
      <c r="C99" s="37" t="s">
        <v>424</v>
      </c>
      <c r="D99" s="37">
        <v>230108</v>
      </c>
      <c r="E99" s="37" t="s">
        <v>425</v>
      </c>
      <c r="F99" s="37">
        <v>1</v>
      </c>
      <c r="G99" s="37"/>
      <c r="H99" s="37"/>
      <c r="I99" s="37"/>
      <c r="J99" s="37" t="s">
        <v>42</v>
      </c>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40" t="s">
        <v>426</v>
      </c>
      <c r="BE99" s="45"/>
      <c r="BF99" s="35" t="s">
        <v>45</v>
      </c>
    </row>
    <row r="100" spans="1:58" ht="15.75" customHeight="1">
      <c r="A100" s="37">
        <v>640</v>
      </c>
      <c r="B100" s="37" t="s">
        <v>427</v>
      </c>
      <c r="C100" s="37" t="s">
        <v>428</v>
      </c>
      <c r="D100" s="37">
        <v>230109</v>
      </c>
      <c r="E100" s="37" t="s">
        <v>429</v>
      </c>
      <c r="F100" s="37">
        <v>1</v>
      </c>
      <c r="G100" s="37"/>
      <c r="H100" s="37"/>
      <c r="I100" s="37"/>
      <c r="J100" s="37" t="s">
        <v>42</v>
      </c>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45"/>
      <c r="BF100" s="35" t="s">
        <v>43</v>
      </c>
    </row>
    <row r="101" spans="1:58" ht="15.75" customHeight="1">
      <c r="A101" s="37">
        <v>647</v>
      </c>
      <c r="B101" s="37" t="s">
        <v>430</v>
      </c>
      <c r="C101" s="37" t="s">
        <v>431</v>
      </c>
      <c r="D101" s="37">
        <v>230125</v>
      </c>
      <c r="E101" s="37" t="s">
        <v>432</v>
      </c>
      <c r="F101" s="37">
        <v>1</v>
      </c>
      <c r="G101" s="37"/>
      <c r="H101" s="37"/>
      <c r="I101" s="37"/>
      <c r="J101" s="37" t="s">
        <v>42</v>
      </c>
      <c r="K101" s="35">
        <v>1170</v>
      </c>
      <c r="L101" s="37"/>
      <c r="M101" s="35">
        <v>1036</v>
      </c>
      <c r="N101" s="37"/>
      <c r="O101" s="38">
        <v>0.88549999999999995</v>
      </c>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40" t="s">
        <v>433</v>
      </c>
      <c r="BE101" s="45"/>
      <c r="BF101" s="35" t="s">
        <v>43</v>
      </c>
    </row>
    <row r="102" spans="1:58" ht="15.75" customHeight="1">
      <c r="A102" s="37">
        <v>652</v>
      </c>
      <c r="B102" s="37" t="s">
        <v>434</v>
      </c>
      <c r="C102" s="37" t="s">
        <v>435</v>
      </c>
      <c r="D102" s="37">
        <v>230183</v>
      </c>
      <c r="E102" s="37" t="s">
        <v>436</v>
      </c>
      <c r="F102" s="37">
        <v>1</v>
      </c>
      <c r="G102" s="37"/>
      <c r="H102" s="37"/>
      <c r="I102" s="37"/>
      <c r="J102" s="37" t="s">
        <v>42</v>
      </c>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41" t="s">
        <v>437</v>
      </c>
      <c r="BF102" s="35" t="s">
        <v>43</v>
      </c>
    </row>
    <row r="103" spans="1:58" ht="15.75" customHeight="1">
      <c r="A103" s="37">
        <v>667</v>
      </c>
      <c r="B103" s="37" t="s">
        <v>438</v>
      </c>
      <c r="C103" s="37" t="s">
        <v>439</v>
      </c>
      <c r="D103" s="37">
        <v>230230</v>
      </c>
      <c r="E103" s="37" t="s">
        <v>440</v>
      </c>
      <c r="F103" s="37">
        <v>1</v>
      </c>
      <c r="G103" s="37"/>
      <c r="H103" s="37"/>
      <c r="I103" s="37"/>
      <c r="J103" s="37" t="s">
        <v>42</v>
      </c>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41" t="s">
        <v>437</v>
      </c>
      <c r="BF103" s="35" t="s">
        <v>43</v>
      </c>
    </row>
    <row r="104" spans="1:58" ht="15.75" customHeight="1">
      <c r="A104" s="37">
        <v>676</v>
      </c>
      <c r="B104" s="37" t="s">
        <v>441</v>
      </c>
      <c r="C104" s="37" t="s">
        <v>442</v>
      </c>
      <c r="D104" s="37">
        <v>230321</v>
      </c>
      <c r="E104" s="37" t="s">
        <v>443</v>
      </c>
      <c r="F104" s="37">
        <v>1</v>
      </c>
      <c r="G104" s="37"/>
      <c r="H104" s="37"/>
      <c r="I104" s="37"/>
      <c r="J104" s="37" t="s">
        <v>42</v>
      </c>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45"/>
      <c r="BF104" s="36" t="s">
        <v>170</v>
      </c>
    </row>
    <row r="105" spans="1:58" ht="15.75" customHeight="1">
      <c r="A105" s="37">
        <v>682</v>
      </c>
      <c r="B105" s="37" t="s">
        <v>444</v>
      </c>
      <c r="C105" s="37" t="s">
        <v>445</v>
      </c>
      <c r="D105" s="37">
        <v>230405</v>
      </c>
      <c r="E105" s="37" t="s">
        <v>446</v>
      </c>
      <c r="F105" s="37">
        <v>1</v>
      </c>
      <c r="G105" s="37"/>
      <c r="H105" s="37"/>
      <c r="I105" s="37"/>
      <c r="J105" s="37" t="s">
        <v>42</v>
      </c>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40" t="s">
        <v>447</v>
      </c>
      <c r="BE105" s="45"/>
      <c r="BF105" s="35" t="s">
        <v>43</v>
      </c>
    </row>
    <row r="106" spans="1:58" ht="15.75" customHeight="1">
      <c r="A106" s="37">
        <v>690</v>
      </c>
      <c r="B106" s="37" t="s">
        <v>448</v>
      </c>
      <c r="C106" s="37" t="s">
        <v>449</v>
      </c>
      <c r="D106" s="37">
        <v>230506</v>
      </c>
      <c r="E106" s="37" t="s">
        <v>450</v>
      </c>
      <c r="F106" s="37">
        <v>1</v>
      </c>
      <c r="G106" s="37"/>
      <c r="H106" s="37"/>
      <c r="I106" s="37"/>
      <c r="J106" s="37" t="s">
        <v>42</v>
      </c>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45"/>
      <c r="BF106" s="35" t="s">
        <v>43</v>
      </c>
    </row>
    <row r="107" spans="1:58" ht="15.75" customHeight="1">
      <c r="A107" s="37">
        <v>701</v>
      </c>
      <c r="B107" s="37" t="s">
        <v>451</v>
      </c>
      <c r="C107" s="37" t="s">
        <v>452</v>
      </c>
      <c r="D107" s="37">
        <v>230622</v>
      </c>
      <c r="E107" s="37" t="s">
        <v>453</v>
      </c>
      <c r="F107" s="37">
        <v>1</v>
      </c>
      <c r="G107" s="37"/>
      <c r="H107" s="37"/>
      <c r="I107" s="37"/>
      <c r="J107" s="37" t="s">
        <v>42</v>
      </c>
      <c r="K107" s="35">
        <v>7928</v>
      </c>
      <c r="L107" s="37"/>
      <c r="M107" s="35">
        <v>7536</v>
      </c>
      <c r="N107" s="37"/>
      <c r="O107" s="38">
        <v>0.9506</v>
      </c>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40" t="s">
        <v>454</v>
      </c>
      <c r="BE107" s="41" t="s">
        <v>437</v>
      </c>
      <c r="BF107" s="35" t="s">
        <v>43</v>
      </c>
    </row>
    <row r="108" spans="1:58" ht="15.75" customHeight="1">
      <c r="A108" s="37">
        <v>703</v>
      </c>
      <c r="B108" s="37" t="s">
        <v>455</v>
      </c>
      <c r="C108" s="37" t="s">
        <v>456</v>
      </c>
      <c r="D108" s="37">
        <v>230624</v>
      </c>
      <c r="E108" s="37" t="s">
        <v>457</v>
      </c>
      <c r="F108" s="37">
        <v>1</v>
      </c>
      <c r="G108" s="37"/>
      <c r="H108" s="37"/>
      <c r="I108" s="37"/>
      <c r="J108" s="37" t="s">
        <v>42</v>
      </c>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41" t="s">
        <v>458</v>
      </c>
      <c r="BF108" s="35" t="s">
        <v>43</v>
      </c>
    </row>
    <row r="109" spans="1:58" ht="15.75" customHeight="1">
      <c r="A109" s="37">
        <v>712</v>
      </c>
      <c r="B109" s="37" t="s">
        <v>459</v>
      </c>
      <c r="C109" s="37" t="s">
        <v>460</v>
      </c>
      <c r="D109" s="37">
        <v>230709</v>
      </c>
      <c r="E109" s="37" t="s">
        <v>461</v>
      </c>
      <c r="F109" s="37">
        <v>1</v>
      </c>
      <c r="G109" s="37"/>
      <c r="H109" s="37"/>
      <c r="I109" s="37"/>
      <c r="J109" s="37" t="s">
        <v>42</v>
      </c>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45"/>
      <c r="BF109" s="35" t="s">
        <v>43</v>
      </c>
    </row>
    <row r="110" spans="1:58" ht="15.75" customHeight="1">
      <c r="A110" s="37">
        <v>745</v>
      </c>
      <c r="B110" s="37" t="s">
        <v>462</v>
      </c>
      <c r="C110" s="37" t="s">
        <v>463</v>
      </c>
      <c r="D110" s="37">
        <v>231025</v>
      </c>
      <c r="E110" s="37" t="s">
        <v>464</v>
      </c>
      <c r="F110" s="37">
        <v>1</v>
      </c>
      <c r="G110" s="37"/>
      <c r="H110" s="37"/>
      <c r="I110" s="37"/>
      <c r="J110" s="37" t="s">
        <v>42</v>
      </c>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45"/>
      <c r="BF110" s="36" t="s">
        <v>170</v>
      </c>
    </row>
    <row r="111" spans="1:58" ht="15.75" customHeight="1">
      <c r="A111" s="37">
        <v>759</v>
      </c>
      <c r="B111" s="37" t="s">
        <v>465</v>
      </c>
      <c r="C111" s="37" t="s">
        <v>466</v>
      </c>
      <c r="D111" s="37">
        <v>231223</v>
      </c>
      <c r="E111" s="37" t="s">
        <v>467</v>
      </c>
      <c r="F111" s="37">
        <v>1</v>
      </c>
      <c r="G111" s="37"/>
      <c r="H111" s="37"/>
      <c r="I111" s="37"/>
      <c r="J111" s="37" t="s">
        <v>42</v>
      </c>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40" t="s">
        <v>468</v>
      </c>
      <c r="BE111" s="64" t="s">
        <v>437</v>
      </c>
      <c r="BF111" s="35" t="s">
        <v>43</v>
      </c>
    </row>
    <row r="112" spans="1:58" ht="15.75" customHeight="1">
      <c r="A112" s="37">
        <v>786</v>
      </c>
      <c r="B112" s="37" t="s">
        <v>469</v>
      </c>
      <c r="C112" s="37" t="s">
        <v>470</v>
      </c>
      <c r="D112" s="37" t="s">
        <v>42</v>
      </c>
      <c r="E112" s="37"/>
      <c r="F112" s="37">
        <v>3</v>
      </c>
      <c r="G112" s="37"/>
      <c r="H112" s="37"/>
      <c r="I112" s="37"/>
      <c r="J112" s="37" t="s">
        <v>42</v>
      </c>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45"/>
      <c r="BF112" s="35" t="s">
        <v>43</v>
      </c>
    </row>
    <row r="113" spans="1:58" ht="15.75" customHeight="1">
      <c r="A113" s="37">
        <v>806</v>
      </c>
      <c r="B113" s="37" t="s">
        <v>471</v>
      </c>
      <c r="C113" s="37" t="s">
        <v>472</v>
      </c>
      <c r="D113" s="37" t="s">
        <v>42</v>
      </c>
      <c r="E113" s="37"/>
      <c r="F113" s="37">
        <v>3</v>
      </c>
      <c r="G113" s="37"/>
      <c r="H113" s="37"/>
      <c r="I113" s="37"/>
      <c r="J113" s="37" t="s">
        <v>42</v>
      </c>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45"/>
      <c r="BF113" s="36" t="s">
        <v>44</v>
      </c>
    </row>
    <row r="114" spans="1:58" ht="15.75" customHeight="1">
      <c r="A114" s="37">
        <v>812</v>
      </c>
      <c r="B114" s="37" t="s">
        <v>473</v>
      </c>
      <c r="C114" s="37" t="s">
        <v>474</v>
      </c>
      <c r="D114" s="37">
        <v>310105</v>
      </c>
      <c r="E114" s="37" t="s">
        <v>475</v>
      </c>
      <c r="F114" s="37">
        <v>1</v>
      </c>
      <c r="G114" s="37"/>
      <c r="H114" s="37"/>
      <c r="I114" s="37"/>
      <c r="J114" s="37" t="s">
        <v>42</v>
      </c>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45"/>
      <c r="BF114" s="35" t="s">
        <v>43</v>
      </c>
    </row>
    <row r="115" spans="1:58" ht="15.75" customHeight="1">
      <c r="A115" s="37">
        <v>831</v>
      </c>
      <c r="B115" s="37" t="s">
        <v>476</v>
      </c>
      <c r="C115" s="37" t="s">
        <v>477</v>
      </c>
      <c r="D115" s="37">
        <v>320105</v>
      </c>
      <c r="E115" s="37" t="s">
        <v>478</v>
      </c>
      <c r="F115" s="37">
        <v>1</v>
      </c>
      <c r="G115" s="37"/>
      <c r="H115" s="37"/>
      <c r="I115" s="37"/>
      <c r="J115" s="37" t="s">
        <v>42</v>
      </c>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45"/>
      <c r="BF115" s="35" t="s">
        <v>45</v>
      </c>
    </row>
    <row r="116" spans="1:58" ht="15.75" customHeight="1">
      <c r="A116" s="37">
        <v>835</v>
      </c>
      <c r="B116" s="37" t="s">
        <v>479</v>
      </c>
      <c r="C116" s="37" t="s">
        <v>480</v>
      </c>
      <c r="D116" s="37">
        <v>320114</v>
      </c>
      <c r="E116" s="37" t="s">
        <v>481</v>
      </c>
      <c r="F116" s="37">
        <v>1</v>
      </c>
      <c r="G116" s="37"/>
      <c r="H116" s="37"/>
      <c r="I116" s="37"/>
      <c r="J116" s="37" t="s">
        <v>42</v>
      </c>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40" t="s">
        <v>482</v>
      </c>
      <c r="BE116" s="45"/>
      <c r="BF116" s="35" t="s">
        <v>43</v>
      </c>
    </row>
    <row r="117" spans="1:58" ht="15.75" customHeight="1">
      <c r="A117" s="37">
        <v>844</v>
      </c>
      <c r="B117" s="37" t="s">
        <v>483</v>
      </c>
      <c r="C117" s="37" t="s">
        <v>484</v>
      </c>
      <c r="D117" s="37">
        <v>320206</v>
      </c>
      <c r="E117" s="37" t="s">
        <v>485</v>
      </c>
      <c r="F117" s="37">
        <v>1</v>
      </c>
      <c r="G117" s="37"/>
      <c r="H117" s="37"/>
      <c r="I117" s="37"/>
      <c r="J117" s="37" t="s">
        <v>42</v>
      </c>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45"/>
      <c r="BF117" s="36" t="s">
        <v>44</v>
      </c>
    </row>
    <row r="118" spans="1:58" ht="15.75" customHeight="1">
      <c r="A118" s="37">
        <v>855</v>
      </c>
      <c r="B118" s="37" t="s">
        <v>486</v>
      </c>
      <c r="C118" s="37" t="s">
        <v>487</v>
      </c>
      <c r="D118" s="37">
        <v>320312</v>
      </c>
      <c r="E118" s="37" t="s">
        <v>488</v>
      </c>
      <c r="F118" s="37">
        <v>1</v>
      </c>
      <c r="G118" s="37"/>
      <c r="H118" s="37"/>
      <c r="I118" s="37"/>
      <c r="J118" s="37" t="s">
        <v>42</v>
      </c>
      <c r="K118" s="35">
        <v>24667</v>
      </c>
      <c r="L118" s="38">
        <v>8.3400000000000002E-2</v>
      </c>
      <c r="M118" s="35">
        <v>21206</v>
      </c>
      <c r="N118" s="38">
        <v>0.11890000000000001</v>
      </c>
      <c r="O118" s="49">
        <f>M118/K118</f>
        <v>0.85969108525560467</v>
      </c>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40" t="s">
        <v>489</v>
      </c>
      <c r="BE118" s="45"/>
      <c r="BF118" s="35" t="s">
        <v>490</v>
      </c>
    </row>
    <row r="119" spans="1:58" ht="15.75" customHeight="1">
      <c r="A119" s="37">
        <v>874</v>
      </c>
      <c r="B119" s="37" t="s">
        <v>491</v>
      </c>
      <c r="C119" s="37" t="s">
        <v>492</v>
      </c>
      <c r="D119" s="37">
        <v>320508</v>
      </c>
      <c r="E119" s="37" t="s">
        <v>493</v>
      </c>
      <c r="F119" s="37">
        <v>1</v>
      </c>
      <c r="G119" s="37"/>
      <c r="H119" s="37"/>
      <c r="I119" s="37"/>
      <c r="J119" s="37" t="s">
        <v>42</v>
      </c>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45"/>
      <c r="BF119" s="35" t="s">
        <v>43</v>
      </c>
    </row>
    <row r="120" spans="1:58" ht="15.75" customHeight="1">
      <c r="A120" s="37">
        <v>875</v>
      </c>
      <c r="B120" s="37" t="s">
        <v>494</v>
      </c>
      <c r="C120" s="37" t="s">
        <v>495</v>
      </c>
      <c r="D120" s="37">
        <v>320509</v>
      </c>
      <c r="E120" s="37" t="s">
        <v>496</v>
      </c>
      <c r="F120" s="37">
        <v>1</v>
      </c>
      <c r="G120" s="37"/>
      <c r="H120" s="37"/>
      <c r="I120" s="37"/>
      <c r="J120" s="37" t="s">
        <v>42</v>
      </c>
      <c r="K120" s="35">
        <v>36653</v>
      </c>
      <c r="L120" s="38">
        <v>7.1999999999999998E-3</v>
      </c>
      <c r="M120" s="35">
        <v>30983</v>
      </c>
      <c r="N120" s="38">
        <v>1.9199999999999998E-2</v>
      </c>
      <c r="O120" s="49">
        <f>M120/K120</f>
        <v>0.84530597768259075</v>
      </c>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40" t="s">
        <v>497</v>
      </c>
      <c r="BE120" s="45"/>
      <c r="BF120" s="35" t="s">
        <v>43</v>
      </c>
    </row>
    <row r="121" spans="1:58" ht="15.75" customHeight="1">
      <c r="A121" s="37">
        <v>876</v>
      </c>
      <c r="B121" s="37" t="s">
        <v>498</v>
      </c>
      <c r="C121" s="37" t="s">
        <v>499</v>
      </c>
      <c r="D121" s="37">
        <v>320581</v>
      </c>
      <c r="E121" s="37" t="s">
        <v>500</v>
      </c>
      <c r="F121" s="37">
        <v>1</v>
      </c>
      <c r="G121" s="37"/>
      <c r="H121" s="37"/>
      <c r="I121" s="37"/>
      <c r="J121" s="37" t="s">
        <v>42</v>
      </c>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45"/>
      <c r="BF121" s="35" t="s">
        <v>43</v>
      </c>
    </row>
    <row r="122" spans="1:58" ht="15.75" customHeight="1">
      <c r="A122" s="37">
        <v>931</v>
      </c>
      <c r="B122" s="37" t="s">
        <v>501</v>
      </c>
      <c r="C122" s="37" t="s">
        <v>502</v>
      </c>
      <c r="D122" s="37">
        <v>321202</v>
      </c>
      <c r="E122" s="37" t="s">
        <v>503</v>
      </c>
      <c r="F122" s="37">
        <v>1</v>
      </c>
      <c r="G122" s="37"/>
      <c r="H122" s="37"/>
      <c r="I122" s="37"/>
      <c r="J122" s="37" t="s">
        <v>42</v>
      </c>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40" t="s">
        <v>504</v>
      </c>
      <c r="BE122" s="45"/>
      <c r="BF122" s="35" t="s">
        <v>43</v>
      </c>
    </row>
    <row r="123" spans="1:58" ht="15.75" customHeight="1">
      <c r="A123" s="37">
        <v>933</v>
      </c>
      <c r="B123" s="37" t="s">
        <v>505</v>
      </c>
      <c r="C123" s="37" t="s">
        <v>506</v>
      </c>
      <c r="D123" s="37">
        <v>321204</v>
      </c>
      <c r="E123" s="37" t="s">
        <v>507</v>
      </c>
      <c r="F123" s="37">
        <v>1</v>
      </c>
      <c r="G123" s="37"/>
      <c r="H123" s="37"/>
      <c r="I123" s="37"/>
      <c r="J123" s="37" t="s">
        <v>42</v>
      </c>
      <c r="K123" s="37"/>
      <c r="L123" s="37"/>
      <c r="M123" s="35">
        <v>12516</v>
      </c>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40" t="s">
        <v>508</v>
      </c>
      <c r="BE123" s="64" t="s">
        <v>458</v>
      </c>
      <c r="BF123" s="35" t="s">
        <v>43</v>
      </c>
    </row>
    <row r="124" spans="1:58" ht="15.75" customHeight="1">
      <c r="A124" s="37">
        <v>941</v>
      </c>
      <c r="B124" s="37" t="s">
        <v>509</v>
      </c>
      <c r="C124" s="37" t="s">
        <v>510</v>
      </c>
      <c r="D124" s="37">
        <v>321323</v>
      </c>
      <c r="E124" s="37" t="s">
        <v>511</v>
      </c>
      <c r="F124" s="37">
        <v>1</v>
      </c>
      <c r="G124" s="37"/>
      <c r="H124" s="37"/>
      <c r="I124" s="37"/>
      <c r="J124" s="37" t="s">
        <v>42</v>
      </c>
      <c r="K124" s="35">
        <v>21388</v>
      </c>
      <c r="L124" s="38">
        <v>0.23430000000000001</v>
      </c>
      <c r="M124" s="35">
        <v>17704</v>
      </c>
      <c r="N124" s="38">
        <v>0.34689999999999999</v>
      </c>
      <c r="O124" s="49">
        <f>M124/K124</f>
        <v>0.82775388068075562</v>
      </c>
      <c r="P124" s="37"/>
      <c r="Q124" s="37"/>
      <c r="R124" s="37"/>
      <c r="S124" s="37"/>
      <c r="T124" s="37"/>
      <c r="U124" s="37"/>
      <c r="V124" s="37"/>
      <c r="W124" s="37"/>
      <c r="X124" s="37"/>
      <c r="Y124" s="37"/>
      <c r="Z124" s="37"/>
      <c r="AA124" s="37"/>
      <c r="AB124" s="37"/>
      <c r="AC124" s="37"/>
      <c r="AD124" s="37"/>
      <c r="AE124" s="37"/>
      <c r="AF124" s="37"/>
      <c r="AG124" s="35">
        <v>716</v>
      </c>
      <c r="AH124" s="37"/>
      <c r="AI124" s="37"/>
      <c r="AJ124" s="37"/>
      <c r="AK124" s="37"/>
      <c r="AL124" s="37"/>
      <c r="AM124" s="37"/>
      <c r="AN124" s="37"/>
      <c r="AO124" s="37"/>
      <c r="AP124" s="37"/>
      <c r="AQ124" s="37"/>
      <c r="AR124" s="37"/>
      <c r="AS124" s="37"/>
      <c r="AT124" s="37"/>
      <c r="AU124" s="37"/>
      <c r="AV124" s="37"/>
      <c r="AW124" s="37"/>
      <c r="AX124" s="37"/>
      <c r="AY124" s="37"/>
      <c r="AZ124" s="35">
        <v>7102</v>
      </c>
      <c r="BA124" s="37"/>
      <c r="BB124" s="46">
        <v>0.62</v>
      </c>
      <c r="BC124" s="37"/>
      <c r="BD124" s="40" t="s">
        <v>512</v>
      </c>
      <c r="BE124" s="41" t="s">
        <v>513</v>
      </c>
      <c r="BF124" s="36" t="s">
        <v>46</v>
      </c>
    </row>
    <row r="125" spans="1:58" ht="15.75" customHeight="1">
      <c r="A125" s="37">
        <v>956</v>
      </c>
      <c r="B125" s="37" t="s">
        <v>514</v>
      </c>
      <c r="C125" s="37" t="s">
        <v>515</v>
      </c>
      <c r="D125" s="37">
        <v>330182</v>
      </c>
      <c r="E125" s="37" t="s">
        <v>516</v>
      </c>
      <c r="F125" s="37">
        <v>1</v>
      </c>
      <c r="G125" s="37"/>
      <c r="H125" s="37"/>
      <c r="I125" s="37"/>
      <c r="J125" s="37" t="s">
        <v>42</v>
      </c>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45"/>
      <c r="BF125" s="35" t="s">
        <v>45</v>
      </c>
    </row>
    <row r="126" spans="1:58" ht="15.75" customHeight="1">
      <c r="A126" s="37">
        <v>963</v>
      </c>
      <c r="B126" s="37" t="s">
        <v>517</v>
      </c>
      <c r="C126" s="37" t="s">
        <v>518</v>
      </c>
      <c r="D126" s="37">
        <v>330211</v>
      </c>
      <c r="E126" s="37" t="s">
        <v>519</v>
      </c>
      <c r="F126" s="37">
        <v>1</v>
      </c>
      <c r="G126" s="37"/>
      <c r="H126" s="37"/>
      <c r="I126" s="37"/>
      <c r="J126" s="37" t="s">
        <v>42</v>
      </c>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45"/>
      <c r="BF126" s="35" t="s">
        <v>49</v>
      </c>
    </row>
    <row r="127" spans="1:58" ht="15.75" customHeight="1">
      <c r="A127" s="37">
        <v>985</v>
      </c>
      <c r="B127" s="37" t="s">
        <v>520</v>
      </c>
      <c r="C127" s="37" t="s">
        <v>521</v>
      </c>
      <c r="D127" s="37">
        <v>330481</v>
      </c>
      <c r="E127" s="37" t="s">
        <v>522</v>
      </c>
      <c r="F127" s="37">
        <v>1</v>
      </c>
      <c r="G127" s="37"/>
      <c r="H127" s="37"/>
      <c r="I127" s="37"/>
      <c r="J127" s="37" t="s">
        <v>42</v>
      </c>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40" t="s">
        <v>523</v>
      </c>
      <c r="BE127" s="45"/>
      <c r="BF127" s="35" t="s">
        <v>44</v>
      </c>
    </row>
    <row r="128" spans="1:58" ht="15.75" customHeight="1">
      <c r="A128" s="37">
        <v>1003</v>
      </c>
      <c r="B128" s="37" t="s">
        <v>524</v>
      </c>
      <c r="C128" s="37" t="s">
        <v>525</v>
      </c>
      <c r="D128" s="37">
        <v>330727</v>
      </c>
      <c r="E128" s="37" t="s">
        <v>526</v>
      </c>
      <c r="F128" s="37">
        <v>1</v>
      </c>
      <c r="G128" s="37"/>
      <c r="H128" s="37"/>
      <c r="I128" s="37"/>
      <c r="J128" s="37" t="s">
        <v>42</v>
      </c>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45"/>
      <c r="BF128" s="35" t="s">
        <v>44</v>
      </c>
    </row>
    <row r="129" spans="1:58" ht="15.75" customHeight="1">
      <c r="A129" s="37">
        <v>1008</v>
      </c>
      <c r="B129" s="37" t="s">
        <v>527</v>
      </c>
      <c r="C129" s="37" t="s">
        <v>528</v>
      </c>
      <c r="D129" s="37">
        <v>330802</v>
      </c>
      <c r="E129" s="37" t="s">
        <v>529</v>
      </c>
      <c r="F129" s="37">
        <v>1</v>
      </c>
      <c r="G129" s="37"/>
      <c r="H129" s="37"/>
      <c r="I129" s="37"/>
      <c r="J129" s="37" t="s">
        <v>42</v>
      </c>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45"/>
      <c r="BF129" s="36" t="s">
        <v>44</v>
      </c>
    </row>
    <row r="130" spans="1:58" ht="15.75" customHeight="1">
      <c r="A130" s="37">
        <v>1026</v>
      </c>
      <c r="B130" s="37" t="s">
        <v>530</v>
      </c>
      <c r="C130" s="37" t="s">
        <v>531</v>
      </c>
      <c r="D130" s="37">
        <v>331082</v>
      </c>
      <c r="E130" s="37" t="s">
        <v>532</v>
      </c>
      <c r="F130" s="37">
        <v>1</v>
      </c>
      <c r="G130" s="37"/>
      <c r="H130" s="37"/>
      <c r="I130" s="37"/>
      <c r="J130" s="37" t="s">
        <v>42</v>
      </c>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45"/>
      <c r="BF130" s="36" t="s">
        <v>44</v>
      </c>
    </row>
    <row r="131" spans="1:58" ht="15.75" customHeight="1">
      <c r="A131" s="37">
        <v>1040</v>
      </c>
      <c r="B131" s="37" t="s">
        <v>533</v>
      </c>
      <c r="C131" s="37" t="s">
        <v>534</v>
      </c>
      <c r="D131" s="37">
        <v>340111</v>
      </c>
      <c r="E131" s="37" t="s">
        <v>535</v>
      </c>
      <c r="F131" s="37">
        <v>1</v>
      </c>
      <c r="G131" s="37"/>
      <c r="H131" s="37"/>
      <c r="I131" s="37"/>
      <c r="J131" s="37" t="s">
        <v>42</v>
      </c>
      <c r="K131" s="51">
        <v>20162</v>
      </c>
      <c r="L131" s="52">
        <v>0.19789999999999999</v>
      </c>
      <c r="M131" s="51">
        <v>16283</v>
      </c>
      <c r="N131" s="52">
        <v>0.2387</v>
      </c>
      <c r="O131" s="62">
        <f>M131/K131</f>
        <v>0.80760837218529913</v>
      </c>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40" t="s">
        <v>536</v>
      </c>
      <c r="BE131" s="41" t="s">
        <v>537</v>
      </c>
      <c r="BF131" s="35" t="s">
        <v>45</v>
      </c>
    </row>
    <row r="132" spans="1:58" ht="15.75" customHeight="1">
      <c r="A132" s="37">
        <v>1042</v>
      </c>
      <c r="B132" s="37" t="s">
        <v>538</v>
      </c>
      <c r="C132" s="37" t="s">
        <v>539</v>
      </c>
      <c r="D132" s="37">
        <v>340122</v>
      </c>
      <c r="E132" s="37" t="s">
        <v>540</v>
      </c>
      <c r="F132" s="37">
        <v>1</v>
      </c>
      <c r="G132" s="37"/>
      <c r="H132" s="37"/>
      <c r="I132" s="37"/>
      <c r="J132" s="37" t="s">
        <v>42</v>
      </c>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45"/>
      <c r="BF132" s="35" t="s">
        <v>43</v>
      </c>
    </row>
    <row r="133" spans="1:58" ht="15.75" customHeight="1">
      <c r="A133" s="37">
        <v>1066</v>
      </c>
      <c r="B133" s="37" t="s">
        <v>541</v>
      </c>
      <c r="C133" s="37" t="s">
        <v>542</v>
      </c>
      <c r="D133" s="37">
        <v>340404</v>
      </c>
      <c r="E133" s="37" t="s">
        <v>543</v>
      </c>
      <c r="F133" s="37">
        <v>1</v>
      </c>
      <c r="G133" s="37"/>
      <c r="H133" s="37"/>
      <c r="I133" s="37"/>
      <c r="J133" s="37" t="s">
        <v>42</v>
      </c>
      <c r="K133" s="61"/>
      <c r="L133" s="37"/>
      <c r="M133" s="35"/>
      <c r="N133" s="37"/>
      <c r="O133" s="38"/>
      <c r="P133" s="38"/>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40" t="s">
        <v>544</v>
      </c>
      <c r="BE133" s="45"/>
      <c r="BF133" s="36" t="s">
        <v>44</v>
      </c>
    </row>
    <row r="134" spans="1:58" ht="15.75" customHeight="1">
      <c r="A134" s="37">
        <v>1077</v>
      </c>
      <c r="B134" s="37" t="s">
        <v>545</v>
      </c>
      <c r="C134" s="37" t="s">
        <v>546</v>
      </c>
      <c r="D134" s="37">
        <v>340602</v>
      </c>
      <c r="E134" s="37" t="s">
        <v>547</v>
      </c>
      <c r="F134" s="37">
        <v>1</v>
      </c>
      <c r="G134" s="37"/>
      <c r="H134" s="37"/>
      <c r="I134" s="37"/>
      <c r="J134" s="37" t="s">
        <v>42</v>
      </c>
      <c r="K134" s="65">
        <f>M134/O134</f>
        <v>2797.0449415144676</v>
      </c>
      <c r="L134" s="34"/>
      <c r="M134" s="42">
        <v>2726</v>
      </c>
      <c r="N134" s="34"/>
      <c r="O134" s="43">
        <v>0.97460000000000002</v>
      </c>
      <c r="P134" s="43">
        <v>2.0899999999999998E-2</v>
      </c>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40" t="s">
        <v>548</v>
      </c>
      <c r="BE134" s="45"/>
      <c r="BF134" s="35" t="s">
        <v>43</v>
      </c>
    </row>
    <row r="135" spans="1:58" ht="15.75" customHeight="1">
      <c r="A135" s="37">
        <v>1099</v>
      </c>
      <c r="B135" s="37" t="s">
        <v>549</v>
      </c>
      <c r="C135" s="37" t="s">
        <v>550</v>
      </c>
      <c r="D135" s="37">
        <v>341022</v>
      </c>
      <c r="E135" s="37" t="s">
        <v>551</v>
      </c>
      <c r="F135" s="37">
        <v>1</v>
      </c>
      <c r="G135" s="37"/>
      <c r="H135" s="37"/>
      <c r="I135" s="37"/>
      <c r="J135" s="37" t="s">
        <v>42</v>
      </c>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40" t="s">
        <v>552</v>
      </c>
      <c r="BE135" s="45"/>
      <c r="BF135" s="36" t="s">
        <v>46</v>
      </c>
    </row>
    <row r="136" spans="1:58" ht="15.75" customHeight="1">
      <c r="A136" s="37">
        <v>1101</v>
      </c>
      <c r="B136" s="37" t="s">
        <v>553</v>
      </c>
      <c r="C136" s="37" t="s">
        <v>554</v>
      </c>
      <c r="D136" s="37">
        <v>341024</v>
      </c>
      <c r="E136" s="37" t="s">
        <v>555</v>
      </c>
      <c r="F136" s="37">
        <v>1</v>
      </c>
      <c r="G136" s="37"/>
      <c r="H136" s="37"/>
      <c r="I136" s="37"/>
      <c r="J136" s="37" t="s">
        <v>42</v>
      </c>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45"/>
      <c r="BF136" s="36" t="s">
        <v>44</v>
      </c>
    </row>
    <row r="137" spans="1:58" ht="15.75" customHeight="1">
      <c r="A137" s="37">
        <v>1104</v>
      </c>
      <c r="B137" s="37" t="s">
        <v>556</v>
      </c>
      <c r="C137" s="37" t="s">
        <v>557</v>
      </c>
      <c r="D137" s="37">
        <v>341122</v>
      </c>
      <c r="E137" s="37" t="s">
        <v>558</v>
      </c>
      <c r="F137" s="37">
        <v>1</v>
      </c>
      <c r="G137" s="37"/>
      <c r="H137" s="37"/>
      <c r="I137" s="37"/>
      <c r="J137" s="37" t="s">
        <v>42</v>
      </c>
      <c r="K137" s="35">
        <v>6143</v>
      </c>
      <c r="L137" s="38">
        <v>0.3861</v>
      </c>
      <c r="M137" s="35">
        <v>5350</v>
      </c>
      <c r="N137" s="38">
        <v>0.3412</v>
      </c>
      <c r="O137" s="38">
        <v>0.87090000000000001</v>
      </c>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40" t="s">
        <v>559</v>
      </c>
      <c r="BE137" s="45"/>
      <c r="BF137" s="36" t="s">
        <v>44</v>
      </c>
    </row>
    <row r="138" spans="1:58" ht="15.75" customHeight="1">
      <c r="A138" s="37">
        <v>1109</v>
      </c>
      <c r="B138" s="37" t="s">
        <v>560</v>
      </c>
      <c r="C138" s="37" t="s">
        <v>561</v>
      </c>
      <c r="D138" s="37">
        <v>341182</v>
      </c>
      <c r="E138" s="37" t="s">
        <v>562</v>
      </c>
      <c r="F138" s="37">
        <v>1</v>
      </c>
      <c r="G138" s="37"/>
      <c r="H138" s="37"/>
      <c r="I138" s="37"/>
      <c r="J138" s="37" t="s">
        <v>42</v>
      </c>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40" t="s">
        <v>563</v>
      </c>
      <c r="BE138" s="45"/>
      <c r="BF138" s="36" t="s">
        <v>44</v>
      </c>
    </row>
    <row r="139" spans="1:58" ht="15.75" customHeight="1">
      <c r="A139" s="37">
        <v>1110</v>
      </c>
      <c r="B139" s="37" t="s">
        <v>564</v>
      </c>
      <c r="C139" s="37" t="s">
        <v>565</v>
      </c>
      <c r="D139" s="37">
        <v>341202</v>
      </c>
      <c r="E139" s="37" t="s">
        <v>566</v>
      </c>
      <c r="F139" s="37">
        <v>1</v>
      </c>
      <c r="G139" s="37"/>
      <c r="H139" s="37"/>
      <c r="I139" s="37"/>
      <c r="J139" s="37" t="s">
        <v>42</v>
      </c>
      <c r="K139" s="51">
        <v>20077</v>
      </c>
      <c r="L139" s="52">
        <v>0.67300000000000004</v>
      </c>
      <c r="M139" s="51">
        <v>15800</v>
      </c>
      <c r="N139" s="52">
        <v>0.60099999999999998</v>
      </c>
      <c r="O139" s="62">
        <f>M139/K139</f>
        <v>0.78697016486526872</v>
      </c>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40" t="s">
        <v>567</v>
      </c>
      <c r="BE139" s="41" t="s">
        <v>568</v>
      </c>
      <c r="BF139" s="36" t="s">
        <v>44</v>
      </c>
    </row>
    <row r="140" spans="1:58" ht="15.75" customHeight="1">
      <c r="A140" s="37">
        <v>1113</v>
      </c>
      <c r="B140" s="37" t="s">
        <v>569</v>
      </c>
      <c r="C140" s="37" t="s">
        <v>570</v>
      </c>
      <c r="D140" s="37">
        <v>341221</v>
      </c>
      <c r="E140" s="37" t="s">
        <v>571</v>
      </c>
      <c r="F140" s="37">
        <v>1</v>
      </c>
      <c r="G140" s="37"/>
      <c r="H140" s="37"/>
      <c r="I140" s="37"/>
      <c r="J140" s="37" t="s">
        <v>42</v>
      </c>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45"/>
      <c r="BF140" s="36" t="s">
        <v>44</v>
      </c>
    </row>
    <row r="141" spans="1:58" ht="15.75" customHeight="1">
      <c r="A141" s="37">
        <v>1126</v>
      </c>
      <c r="B141" s="37" t="s">
        <v>572</v>
      </c>
      <c r="C141" s="37" t="s">
        <v>573</v>
      </c>
      <c r="D141" s="37">
        <v>341523</v>
      </c>
      <c r="E141" s="37" t="s">
        <v>574</v>
      </c>
      <c r="F141" s="37">
        <v>1</v>
      </c>
      <c r="G141" s="37"/>
      <c r="H141" s="37"/>
      <c r="I141" s="37"/>
      <c r="J141" s="37" t="s">
        <v>42</v>
      </c>
      <c r="K141" s="51">
        <v>8402</v>
      </c>
      <c r="L141" s="52">
        <v>0.14879999999999999</v>
      </c>
      <c r="M141" s="51">
        <v>7182</v>
      </c>
      <c r="N141" s="52">
        <v>0.1255</v>
      </c>
      <c r="O141" s="62">
        <f t="shared" ref="O141:O142" si="14">M141/K141</f>
        <v>0.85479647702927875</v>
      </c>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40" t="s">
        <v>575</v>
      </c>
      <c r="BE141" s="41" t="s">
        <v>150</v>
      </c>
      <c r="BF141" s="35" t="s">
        <v>48</v>
      </c>
    </row>
    <row r="142" spans="1:58" ht="15.75" customHeight="1">
      <c r="A142" s="37">
        <v>1135</v>
      </c>
      <c r="B142" s="37" t="s">
        <v>576</v>
      </c>
      <c r="C142" s="37" t="s">
        <v>577</v>
      </c>
      <c r="D142" s="37">
        <v>341721</v>
      </c>
      <c r="E142" s="37" t="s">
        <v>578</v>
      </c>
      <c r="F142" s="37">
        <v>1</v>
      </c>
      <c r="G142" s="37"/>
      <c r="H142" s="37"/>
      <c r="I142" s="37"/>
      <c r="J142" s="37" t="s">
        <v>42</v>
      </c>
      <c r="K142" s="35">
        <v>5883</v>
      </c>
      <c r="L142" s="37"/>
      <c r="M142" s="35">
        <v>4765</v>
      </c>
      <c r="N142" s="37"/>
      <c r="O142" s="49">
        <f t="shared" si="14"/>
        <v>0.80996090430052692</v>
      </c>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40" t="s">
        <v>579</v>
      </c>
      <c r="BE142" s="45"/>
      <c r="BF142" s="35" t="s">
        <v>170</v>
      </c>
    </row>
    <row r="143" spans="1:58" ht="15.75" customHeight="1">
      <c r="A143" s="37">
        <v>1145</v>
      </c>
      <c r="B143" s="37" t="s">
        <v>580</v>
      </c>
      <c r="C143" s="37" t="s">
        <v>581</v>
      </c>
      <c r="D143" s="37">
        <v>341881</v>
      </c>
      <c r="E143" s="37" t="s">
        <v>582</v>
      </c>
      <c r="F143" s="37">
        <v>1</v>
      </c>
      <c r="G143" s="37"/>
      <c r="H143" s="37"/>
      <c r="I143" s="37"/>
      <c r="J143" s="37" t="s">
        <v>42</v>
      </c>
      <c r="K143" s="35">
        <v>9810</v>
      </c>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40" t="s">
        <v>583</v>
      </c>
      <c r="BE143" s="41" t="s">
        <v>568</v>
      </c>
      <c r="BF143" s="35" t="s">
        <v>43</v>
      </c>
    </row>
    <row r="144" spans="1:58" ht="15.75" customHeight="1">
      <c r="A144" s="37">
        <v>1153</v>
      </c>
      <c r="B144" s="37" t="s">
        <v>584</v>
      </c>
      <c r="C144" s="37" t="s">
        <v>585</v>
      </c>
      <c r="D144" s="37">
        <v>350123</v>
      </c>
      <c r="E144" s="37" t="s">
        <v>586</v>
      </c>
      <c r="F144" s="37">
        <v>1</v>
      </c>
      <c r="G144" s="37"/>
      <c r="H144" s="37"/>
      <c r="I144" s="37"/>
      <c r="J144" s="37" t="s">
        <v>42</v>
      </c>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45"/>
      <c r="BF144" s="36" t="s">
        <v>95</v>
      </c>
    </row>
    <row r="145" spans="1:58" ht="15.75" customHeight="1">
      <c r="A145" s="37">
        <v>1169</v>
      </c>
      <c r="B145" s="37" t="s">
        <v>587</v>
      </c>
      <c r="C145" s="37" t="s">
        <v>588</v>
      </c>
      <c r="D145" s="37">
        <v>350305</v>
      </c>
      <c r="E145" s="37" t="s">
        <v>589</v>
      </c>
      <c r="F145" s="37">
        <v>1</v>
      </c>
      <c r="G145" s="37"/>
      <c r="H145" s="37"/>
      <c r="I145" s="37"/>
      <c r="J145" s="37" t="s">
        <v>42</v>
      </c>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45"/>
      <c r="BF145" s="36" t="s">
        <v>46</v>
      </c>
    </row>
    <row r="146" spans="1:58" ht="15.75" customHeight="1">
      <c r="A146" s="37">
        <v>1188</v>
      </c>
      <c r="B146" s="37" t="s">
        <v>590</v>
      </c>
      <c r="C146" s="37" t="s">
        <v>591</v>
      </c>
      <c r="D146" s="37">
        <v>350524</v>
      </c>
      <c r="E146" s="37" t="s">
        <v>592</v>
      </c>
      <c r="F146" s="37">
        <v>1</v>
      </c>
      <c r="G146" s="37"/>
      <c r="H146" s="37"/>
      <c r="I146" s="37"/>
      <c r="J146" s="37" t="s">
        <v>42</v>
      </c>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45"/>
      <c r="BF146" s="36" t="s">
        <v>44</v>
      </c>
    </row>
    <row r="147" spans="1:58" ht="15.75" customHeight="1">
      <c r="A147" s="37">
        <v>1197</v>
      </c>
      <c r="B147" s="37" t="s">
        <v>593</v>
      </c>
      <c r="C147" s="37" t="s">
        <v>594</v>
      </c>
      <c r="D147" s="37">
        <v>350623</v>
      </c>
      <c r="E147" s="37" t="s">
        <v>595</v>
      </c>
      <c r="F147" s="37">
        <v>1</v>
      </c>
      <c r="G147" s="37"/>
      <c r="H147" s="37"/>
      <c r="I147" s="37"/>
      <c r="J147" s="37" t="s">
        <v>42</v>
      </c>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45"/>
      <c r="BF147" s="36" t="s">
        <v>49</v>
      </c>
    </row>
    <row r="148" spans="1:58" ht="15.75" customHeight="1">
      <c r="A148" s="37">
        <v>1221</v>
      </c>
      <c r="B148" s="37" t="s">
        <v>596</v>
      </c>
      <c r="C148" s="37" t="s">
        <v>597</v>
      </c>
      <c r="D148" s="37">
        <v>350881</v>
      </c>
      <c r="E148" s="37" t="s">
        <v>598</v>
      </c>
      <c r="F148" s="37">
        <v>1</v>
      </c>
      <c r="G148" s="37"/>
      <c r="H148" s="37"/>
      <c r="I148" s="37"/>
      <c r="J148" s="37" t="s">
        <v>42</v>
      </c>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40" t="s">
        <v>599</v>
      </c>
      <c r="BE148" s="45"/>
      <c r="BF148" s="35" t="s">
        <v>43</v>
      </c>
    </row>
    <row r="149" spans="1:58" ht="15.75" customHeight="1">
      <c r="A149" s="37">
        <v>1236</v>
      </c>
      <c r="B149" s="37" t="s">
        <v>600</v>
      </c>
      <c r="C149" s="37" t="s">
        <v>601</v>
      </c>
      <c r="D149" s="37">
        <v>360111</v>
      </c>
      <c r="E149" s="37" t="s">
        <v>602</v>
      </c>
      <c r="F149" s="37">
        <v>1</v>
      </c>
      <c r="G149" s="37"/>
      <c r="H149" s="37"/>
      <c r="I149" s="37"/>
      <c r="J149" s="37" t="s">
        <v>42</v>
      </c>
      <c r="K149" s="35">
        <v>4080</v>
      </c>
      <c r="L149" s="38">
        <v>1.9E-3</v>
      </c>
      <c r="M149" s="35">
        <v>5649</v>
      </c>
      <c r="N149" s="38">
        <v>7.2300000000000003E-2</v>
      </c>
      <c r="O149" s="49">
        <f>M149/K149</f>
        <v>1.3845588235294117</v>
      </c>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40" t="s">
        <v>603</v>
      </c>
      <c r="BE149" s="45"/>
      <c r="BF149" s="35" t="s">
        <v>45</v>
      </c>
    </row>
    <row r="150" spans="1:58" ht="15.75" customHeight="1">
      <c r="A150" s="37">
        <v>1244</v>
      </c>
      <c r="B150" s="37" t="s">
        <v>604</v>
      </c>
      <c r="C150" s="37" t="s">
        <v>605</v>
      </c>
      <c r="D150" s="37">
        <v>360203</v>
      </c>
      <c r="E150" s="37" t="s">
        <v>606</v>
      </c>
      <c r="F150" s="37">
        <v>1</v>
      </c>
      <c r="G150" s="37"/>
      <c r="H150" s="37"/>
      <c r="I150" s="37"/>
      <c r="J150" s="37" t="s">
        <v>42</v>
      </c>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45"/>
      <c r="BF150" s="35" t="s">
        <v>43</v>
      </c>
    </row>
    <row r="151" spans="1:58" ht="15.75" customHeight="1">
      <c r="A151" s="37">
        <v>1245</v>
      </c>
      <c r="B151" s="37" t="s">
        <v>607</v>
      </c>
      <c r="C151" s="37" t="s">
        <v>608</v>
      </c>
      <c r="D151" s="37">
        <v>360222</v>
      </c>
      <c r="E151" s="37" t="s">
        <v>609</v>
      </c>
      <c r="F151" s="37">
        <v>1</v>
      </c>
      <c r="G151" s="37"/>
      <c r="H151" s="37"/>
      <c r="I151" s="37"/>
      <c r="J151" s="37" t="s">
        <v>42</v>
      </c>
      <c r="K151" s="35">
        <v>1358</v>
      </c>
      <c r="L151" s="46">
        <v>7.0000000000000007E-2</v>
      </c>
      <c r="M151" s="35">
        <v>1225</v>
      </c>
      <c r="N151" s="38">
        <v>0.155</v>
      </c>
      <c r="O151" s="38">
        <v>0.90200000000000002</v>
      </c>
      <c r="P151" s="38">
        <v>8.3000000000000004E-2</v>
      </c>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40" t="s">
        <v>610</v>
      </c>
      <c r="BE151" s="45"/>
      <c r="BF151" s="35" t="s">
        <v>611</v>
      </c>
    </row>
    <row r="152" spans="1:58" ht="15.75" customHeight="1">
      <c r="A152" s="37">
        <v>1248</v>
      </c>
      <c r="B152" s="37" t="s">
        <v>612</v>
      </c>
      <c r="C152" s="37" t="s">
        <v>613</v>
      </c>
      <c r="D152" s="37">
        <v>360313</v>
      </c>
      <c r="E152" s="37" t="s">
        <v>614</v>
      </c>
      <c r="F152" s="37">
        <v>1</v>
      </c>
      <c r="G152" s="37"/>
      <c r="H152" s="37"/>
      <c r="I152" s="37"/>
      <c r="J152" s="37" t="s">
        <v>42</v>
      </c>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45"/>
      <c r="BF152" s="35" t="s">
        <v>47</v>
      </c>
    </row>
    <row r="153" spans="1:58" ht="15.75" customHeight="1">
      <c r="A153" s="37">
        <v>1279</v>
      </c>
      <c r="B153" s="37" t="s">
        <v>615</v>
      </c>
      <c r="C153" s="37" t="s">
        <v>616</v>
      </c>
      <c r="D153" s="37">
        <v>360727</v>
      </c>
      <c r="E153" s="37" t="s">
        <v>617</v>
      </c>
      <c r="F153" s="37">
        <v>1</v>
      </c>
      <c r="G153" s="37"/>
      <c r="H153" s="37"/>
      <c r="I153" s="37"/>
      <c r="J153" s="37" t="s">
        <v>42</v>
      </c>
      <c r="K153" s="35">
        <v>4709</v>
      </c>
      <c r="L153" s="38">
        <v>0.19600000000000001</v>
      </c>
      <c r="M153" s="35">
        <v>4291</v>
      </c>
      <c r="N153" s="38">
        <v>0.28199999999999997</v>
      </c>
      <c r="O153" s="49">
        <f>M153/K153</f>
        <v>0.91123380760246342</v>
      </c>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40" t="s">
        <v>618</v>
      </c>
      <c r="BE153" s="45"/>
      <c r="BF153" s="35" t="s">
        <v>43</v>
      </c>
    </row>
    <row r="154" spans="1:58" ht="15.75" customHeight="1">
      <c r="A154" s="37">
        <v>1303</v>
      </c>
      <c r="B154" s="37" t="s">
        <v>619</v>
      </c>
      <c r="C154" s="37" t="s">
        <v>620</v>
      </c>
      <c r="D154" s="37">
        <v>360902</v>
      </c>
      <c r="E154" s="37" t="s">
        <v>621</v>
      </c>
      <c r="F154" s="37">
        <v>1</v>
      </c>
      <c r="G154" s="37"/>
      <c r="H154" s="37"/>
      <c r="I154" s="37"/>
      <c r="J154" s="37" t="s">
        <v>42</v>
      </c>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64" t="s">
        <v>458</v>
      </c>
      <c r="BF154" s="36" t="s">
        <v>46</v>
      </c>
    </row>
    <row r="155" spans="1:58" ht="15.75" customHeight="1">
      <c r="A155" s="37">
        <v>1312</v>
      </c>
      <c r="B155" s="37" t="s">
        <v>622</v>
      </c>
      <c r="C155" s="37" t="s">
        <v>623</v>
      </c>
      <c r="D155" s="37">
        <v>360983</v>
      </c>
      <c r="E155" s="37" t="s">
        <v>624</v>
      </c>
      <c r="F155" s="37">
        <v>1</v>
      </c>
      <c r="G155" s="37"/>
      <c r="H155" s="37"/>
      <c r="I155" s="37"/>
      <c r="J155" s="37" t="s">
        <v>42</v>
      </c>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45"/>
      <c r="BF155" s="35" t="s">
        <v>95</v>
      </c>
    </row>
    <row r="156" spans="1:58" ht="15.75" customHeight="1">
      <c r="A156" s="37">
        <v>1338</v>
      </c>
      <c r="B156" s="37" t="s">
        <v>625</v>
      </c>
      <c r="C156" s="37" t="s">
        <v>626</v>
      </c>
      <c r="D156" s="37">
        <v>370103</v>
      </c>
      <c r="E156" s="37" t="s">
        <v>627</v>
      </c>
      <c r="F156" s="37">
        <v>1</v>
      </c>
      <c r="G156" s="37"/>
      <c r="H156" s="37"/>
      <c r="I156" s="37"/>
      <c r="J156" s="37" t="s">
        <v>42</v>
      </c>
      <c r="K156" s="35">
        <v>14599</v>
      </c>
      <c r="L156" s="38">
        <v>0.23180000000000001</v>
      </c>
      <c r="M156" s="35">
        <v>15436</v>
      </c>
      <c r="N156" s="38">
        <v>0.34160000000000001</v>
      </c>
      <c r="O156" s="49">
        <f>M156/K156</f>
        <v>1.0573326940201384</v>
      </c>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40" t="s">
        <v>628</v>
      </c>
      <c r="BE156" s="45"/>
      <c r="BF156" s="36" t="s">
        <v>44</v>
      </c>
    </row>
    <row r="157" spans="1:58" ht="15.75" customHeight="1">
      <c r="A157" s="37">
        <v>1346</v>
      </c>
      <c r="B157" s="37" t="s">
        <v>629</v>
      </c>
      <c r="C157" s="37" t="s">
        <v>630</v>
      </c>
      <c r="D157" s="37">
        <v>370181</v>
      </c>
      <c r="E157" s="37" t="s">
        <v>631</v>
      </c>
      <c r="F157" s="37">
        <v>1</v>
      </c>
      <c r="G157" s="37"/>
      <c r="H157" s="37"/>
      <c r="I157" s="37" t="s">
        <v>632</v>
      </c>
      <c r="J157" s="37">
        <v>370114</v>
      </c>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40" t="s">
        <v>633</v>
      </c>
      <c r="BE157" s="45"/>
      <c r="BF157" s="36" t="s">
        <v>44</v>
      </c>
    </row>
    <row r="158" spans="1:58" ht="15.75" customHeight="1">
      <c r="A158" s="37">
        <v>1348</v>
      </c>
      <c r="B158" s="37" t="s">
        <v>634</v>
      </c>
      <c r="C158" s="37" t="s">
        <v>635</v>
      </c>
      <c r="D158" s="37">
        <v>370202</v>
      </c>
      <c r="E158" s="37" t="s">
        <v>636</v>
      </c>
      <c r="F158" s="37">
        <v>1</v>
      </c>
      <c r="G158" s="37"/>
      <c r="H158" s="37"/>
      <c r="I158" s="37"/>
      <c r="J158" s="37" t="s">
        <v>42</v>
      </c>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45"/>
      <c r="BF158" s="36" t="s">
        <v>44</v>
      </c>
    </row>
    <row r="159" spans="1:58" ht="15.75" customHeight="1">
      <c r="A159" s="37">
        <v>1364</v>
      </c>
      <c r="B159" s="37" t="s">
        <v>637</v>
      </c>
      <c r="C159" s="37" t="s">
        <v>638</v>
      </c>
      <c r="D159" s="37">
        <v>370322</v>
      </c>
      <c r="E159" s="37" t="s">
        <v>639</v>
      </c>
      <c r="F159" s="37">
        <v>1</v>
      </c>
      <c r="G159" s="37"/>
      <c r="H159" s="37"/>
      <c r="I159" s="37"/>
      <c r="J159" s="37" t="s">
        <v>42</v>
      </c>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45"/>
      <c r="BF159" s="36" t="s">
        <v>44</v>
      </c>
    </row>
    <row r="160" spans="1:58" ht="15.75" customHeight="1">
      <c r="A160" s="37">
        <v>1366</v>
      </c>
      <c r="B160" s="37" t="s">
        <v>640</v>
      </c>
      <c r="C160" s="37" t="s">
        <v>641</v>
      </c>
      <c r="D160" s="37" t="s">
        <v>42</v>
      </c>
      <c r="E160" s="37"/>
      <c r="F160" s="37">
        <v>4</v>
      </c>
      <c r="G160" s="37"/>
      <c r="H160" s="37"/>
      <c r="I160" s="37"/>
      <c r="J160" s="37" t="s">
        <v>42</v>
      </c>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45"/>
      <c r="BF160" s="36" t="s">
        <v>44</v>
      </c>
    </row>
    <row r="161" spans="1:58" ht="15.75" customHeight="1">
      <c r="A161" s="37">
        <v>1372</v>
      </c>
      <c r="B161" s="37" t="s">
        <v>642</v>
      </c>
      <c r="C161" s="37" t="s">
        <v>643</v>
      </c>
      <c r="D161" s="37">
        <v>370481</v>
      </c>
      <c r="E161" s="37" t="s">
        <v>644</v>
      </c>
      <c r="F161" s="37">
        <v>1</v>
      </c>
      <c r="G161" s="37"/>
      <c r="H161" s="37"/>
      <c r="I161" s="37"/>
      <c r="J161" s="37" t="s">
        <v>42</v>
      </c>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45"/>
      <c r="BF161" s="36" t="s">
        <v>44</v>
      </c>
    </row>
    <row r="162" spans="1:58" ht="15.75" customHeight="1">
      <c r="A162" s="37">
        <v>1375</v>
      </c>
      <c r="B162" s="37" t="s">
        <v>645</v>
      </c>
      <c r="C162" s="37" t="s">
        <v>646</v>
      </c>
      <c r="D162" s="37">
        <v>370505</v>
      </c>
      <c r="E162" s="37" t="s">
        <v>647</v>
      </c>
      <c r="F162" s="37">
        <v>1</v>
      </c>
      <c r="G162" s="37" t="s">
        <v>648</v>
      </c>
      <c r="H162" s="37" t="s">
        <v>649</v>
      </c>
      <c r="I162" s="37"/>
      <c r="J162" s="37" t="s">
        <v>42</v>
      </c>
      <c r="K162" s="66"/>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40" t="s">
        <v>650</v>
      </c>
      <c r="BE162" s="45"/>
      <c r="BF162" s="36" t="s">
        <v>44</v>
      </c>
    </row>
    <row r="163" spans="1:58" ht="15.75" customHeight="1">
      <c r="A163" s="37">
        <v>1381</v>
      </c>
      <c r="B163" s="37" t="s">
        <v>651</v>
      </c>
      <c r="C163" s="37" t="s">
        <v>652</v>
      </c>
      <c r="D163" s="37">
        <v>370612</v>
      </c>
      <c r="E163" s="37" t="s">
        <v>653</v>
      </c>
      <c r="F163" s="37">
        <v>1</v>
      </c>
      <c r="G163" s="37"/>
      <c r="H163" s="37"/>
      <c r="I163" s="37"/>
      <c r="J163" s="37" t="s">
        <v>42</v>
      </c>
      <c r="K163" s="66"/>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45"/>
      <c r="BF163" s="36" t="s">
        <v>44</v>
      </c>
    </row>
    <row r="164" spans="1:58" ht="15.75" customHeight="1">
      <c r="A164" s="37">
        <v>1385</v>
      </c>
      <c r="B164" s="37" t="s">
        <v>654</v>
      </c>
      <c r="C164" s="37" t="s">
        <v>655</v>
      </c>
      <c r="D164" s="37">
        <v>370682</v>
      </c>
      <c r="E164" s="37" t="s">
        <v>656</v>
      </c>
      <c r="F164" s="37">
        <v>1</v>
      </c>
      <c r="G164" s="37"/>
      <c r="H164" s="37"/>
      <c r="I164" s="37"/>
      <c r="J164" s="37" t="s">
        <v>42</v>
      </c>
      <c r="K164" s="66"/>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45"/>
      <c r="BF164" s="36" t="s">
        <v>44</v>
      </c>
    </row>
    <row r="165" spans="1:58" ht="15.75" customHeight="1">
      <c r="A165" s="37">
        <v>1387</v>
      </c>
      <c r="B165" s="37" t="s">
        <v>657</v>
      </c>
      <c r="C165" s="37" t="s">
        <v>658</v>
      </c>
      <c r="D165" s="37">
        <v>370684</v>
      </c>
      <c r="E165" s="37" t="s">
        <v>659</v>
      </c>
      <c r="F165" s="37">
        <v>1</v>
      </c>
      <c r="G165" s="37"/>
      <c r="H165" s="37"/>
      <c r="I165" s="37"/>
      <c r="J165" s="37" t="s">
        <v>42</v>
      </c>
      <c r="K165" s="66"/>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45"/>
      <c r="BF165" s="36" t="s">
        <v>44</v>
      </c>
    </row>
    <row r="166" spans="1:58" ht="15.75" customHeight="1">
      <c r="A166" s="37">
        <v>1405</v>
      </c>
      <c r="B166" s="37" t="s">
        <v>660</v>
      </c>
      <c r="C166" s="37" t="s">
        <v>661</v>
      </c>
      <c r="D166" s="37" t="s">
        <v>42</v>
      </c>
      <c r="E166" s="37"/>
      <c r="F166" s="37">
        <v>4</v>
      </c>
      <c r="G166" s="37"/>
      <c r="H166" s="37"/>
      <c r="I166" s="37"/>
      <c r="J166" s="37" t="s">
        <v>42</v>
      </c>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45"/>
      <c r="BF166" s="36" t="s">
        <v>44</v>
      </c>
    </row>
    <row r="167" spans="1:58" ht="15.75" customHeight="1">
      <c r="A167" s="37">
        <v>1407</v>
      </c>
      <c r="B167" s="37" t="s">
        <v>662</v>
      </c>
      <c r="C167" s="37" t="s">
        <v>663</v>
      </c>
      <c r="D167" s="37">
        <v>370811</v>
      </c>
      <c r="E167" s="37" t="s">
        <v>664</v>
      </c>
      <c r="F167" s="37">
        <v>1</v>
      </c>
      <c r="G167" s="37"/>
      <c r="H167" s="37"/>
      <c r="I167" s="37"/>
      <c r="J167" s="37" t="s">
        <v>42</v>
      </c>
      <c r="K167" s="67">
        <v>21747</v>
      </c>
      <c r="L167" s="37"/>
      <c r="M167" s="35">
        <v>21217</v>
      </c>
      <c r="N167" s="37"/>
      <c r="O167" s="38">
        <v>1.024</v>
      </c>
      <c r="P167" s="37"/>
      <c r="Q167" s="37"/>
      <c r="R167" s="38">
        <v>0.996</v>
      </c>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40" t="s">
        <v>665</v>
      </c>
      <c r="BE167" s="45"/>
      <c r="BF167" s="36" t="s">
        <v>44</v>
      </c>
    </row>
    <row r="168" spans="1:58" ht="15.75" customHeight="1">
      <c r="A168" s="37">
        <v>1424</v>
      </c>
      <c r="B168" s="37" t="s">
        <v>666</v>
      </c>
      <c r="C168" s="37" t="s">
        <v>667</v>
      </c>
      <c r="D168" s="37">
        <v>370983</v>
      </c>
      <c r="E168" s="37" t="s">
        <v>668</v>
      </c>
      <c r="F168" s="37">
        <v>1</v>
      </c>
      <c r="G168" s="37"/>
      <c r="H168" s="37"/>
      <c r="I168" s="37"/>
      <c r="J168" s="37" t="s">
        <v>42</v>
      </c>
      <c r="K168" s="66"/>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40" t="s">
        <v>669</v>
      </c>
      <c r="BE168" s="45"/>
      <c r="BF168" s="36" t="s">
        <v>44</v>
      </c>
    </row>
    <row r="169" spans="1:58" ht="15.75" customHeight="1">
      <c r="A169" s="37">
        <v>1433</v>
      </c>
      <c r="B169" s="37" t="s">
        <v>670</v>
      </c>
      <c r="C169" s="37" t="s">
        <v>671</v>
      </c>
      <c r="D169" s="37">
        <v>371103</v>
      </c>
      <c r="E169" s="37" t="s">
        <v>672</v>
      </c>
      <c r="F169" s="37">
        <v>1</v>
      </c>
      <c r="G169" s="37"/>
      <c r="H169" s="37"/>
      <c r="I169" s="37"/>
      <c r="J169" s="37" t="s">
        <v>42</v>
      </c>
      <c r="K169" s="67">
        <v>6159</v>
      </c>
      <c r="L169" s="38">
        <v>9.9000000000000005E-2</v>
      </c>
      <c r="M169" s="35">
        <v>6170</v>
      </c>
      <c r="N169" s="37"/>
      <c r="O169" s="38">
        <v>1.002</v>
      </c>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40" t="s">
        <v>673</v>
      </c>
      <c r="BE169" s="45"/>
      <c r="BF169" s="36" t="s">
        <v>44</v>
      </c>
    </row>
    <row r="170" spans="1:58" ht="15.75" customHeight="1">
      <c r="A170" s="37">
        <v>1436</v>
      </c>
      <c r="B170" s="37" t="s">
        <v>674</v>
      </c>
      <c r="C170" s="37" t="s">
        <v>675</v>
      </c>
      <c r="D170" s="37" t="s">
        <v>42</v>
      </c>
      <c r="E170" s="37"/>
      <c r="F170" s="37">
        <v>4</v>
      </c>
      <c r="G170" s="37"/>
      <c r="H170" s="37"/>
      <c r="I170" s="37"/>
      <c r="J170" s="37" t="s">
        <v>42</v>
      </c>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45"/>
      <c r="BF170" s="36" t="s">
        <v>44</v>
      </c>
    </row>
    <row r="171" spans="1:58" ht="15.75" customHeight="1">
      <c r="A171" s="37">
        <v>1442</v>
      </c>
      <c r="B171" s="37" t="s">
        <v>676</v>
      </c>
      <c r="C171" s="37" t="s">
        <v>677</v>
      </c>
      <c r="D171" s="37">
        <v>371321</v>
      </c>
      <c r="E171" s="37" t="s">
        <v>678</v>
      </c>
      <c r="F171" s="37">
        <v>1</v>
      </c>
      <c r="G171" s="37"/>
      <c r="H171" s="37"/>
      <c r="I171" s="37"/>
      <c r="J171" s="37" t="s">
        <v>42</v>
      </c>
      <c r="K171" s="66"/>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64" t="s">
        <v>458</v>
      </c>
      <c r="BF171" s="36" t="s">
        <v>44</v>
      </c>
    </row>
    <row r="172" spans="1:58" ht="15.75" customHeight="1">
      <c r="A172" s="37">
        <v>1458</v>
      </c>
      <c r="B172" s="37" t="s">
        <v>679</v>
      </c>
      <c r="C172" s="37" t="s">
        <v>680</v>
      </c>
      <c r="D172" s="37">
        <v>371425</v>
      </c>
      <c r="E172" s="37" t="s">
        <v>681</v>
      </c>
      <c r="F172" s="37">
        <v>1</v>
      </c>
      <c r="G172" s="37"/>
      <c r="H172" s="37"/>
      <c r="I172" s="37"/>
      <c r="J172" s="37" t="s">
        <v>42</v>
      </c>
      <c r="K172" s="35">
        <v>8157</v>
      </c>
      <c r="L172" s="37"/>
      <c r="M172" s="35">
        <v>8463</v>
      </c>
      <c r="N172" s="37"/>
      <c r="O172" s="38">
        <v>1.0369999999999999</v>
      </c>
      <c r="P172" s="37"/>
      <c r="Q172" s="37"/>
      <c r="R172" s="38">
        <v>0.96309999999999996</v>
      </c>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40" t="s">
        <v>682</v>
      </c>
      <c r="BE172" s="45"/>
      <c r="BF172" s="36" t="s">
        <v>44</v>
      </c>
    </row>
    <row r="173" spans="1:58" ht="15.75" customHeight="1">
      <c r="A173" s="37">
        <v>1460</v>
      </c>
      <c r="B173" s="37" t="s">
        <v>683</v>
      </c>
      <c r="C173" s="37" t="s">
        <v>684</v>
      </c>
      <c r="D173" s="37">
        <v>371427</v>
      </c>
      <c r="E173" s="37" t="s">
        <v>685</v>
      </c>
      <c r="F173" s="37">
        <v>1</v>
      </c>
      <c r="G173" s="37"/>
      <c r="H173" s="37"/>
      <c r="I173" s="37"/>
      <c r="J173" s="37" t="s">
        <v>42</v>
      </c>
      <c r="K173" s="66"/>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45"/>
      <c r="BF173" s="36" t="s">
        <v>44</v>
      </c>
    </row>
    <row r="174" spans="1:58" ht="15.75" customHeight="1">
      <c r="A174" s="37">
        <v>1462</v>
      </c>
      <c r="B174" s="37" t="s">
        <v>686</v>
      </c>
      <c r="C174" s="37" t="s">
        <v>687</v>
      </c>
      <c r="D174" s="37">
        <v>371481</v>
      </c>
      <c r="E174" s="37" t="s">
        <v>688</v>
      </c>
      <c r="F174" s="37">
        <v>1</v>
      </c>
      <c r="G174" s="37"/>
      <c r="H174" s="37"/>
      <c r="I174" s="37"/>
      <c r="J174" s="37" t="s">
        <v>42</v>
      </c>
      <c r="K174" s="35">
        <v>5395</v>
      </c>
      <c r="L174" s="37"/>
      <c r="M174" s="35">
        <v>5195</v>
      </c>
      <c r="N174" s="37"/>
      <c r="O174" s="38">
        <v>1.0044</v>
      </c>
      <c r="P174" s="37"/>
      <c r="Q174" s="37"/>
      <c r="R174" s="38">
        <v>0.95669999999999999</v>
      </c>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40" t="s">
        <v>689</v>
      </c>
      <c r="BE174" s="45"/>
      <c r="BF174" s="36" t="s">
        <v>44</v>
      </c>
    </row>
    <row r="175" spans="1:58" ht="15.75" customHeight="1">
      <c r="A175" s="37">
        <v>1472</v>
      </c>
      <c r="B175" s="37" t="s">
        <v>690</v>
      </c>
      <c r="C175" s="37" t="s">
        <v>691</v>
      </c>
      <c r="D175" s="37">
        <v>371581</v>
      </c>
      <c r="E175" s="37" t="s">
        <v>692</v>
      </c>
      <c r="F175" s="37">
        <v>1</v>
      </c>
      <c r="G175" s="37"/>
      <c r="H175" s="37"/>
      <c r="I175" s="37"/>
      <c r="J175" s="37" t="s">
        <v>42</v>
      </c>
      <c r="K175" s="35">
        <v>7778</v>
      </c>
      <c r="L175" s="37"/>
      <c r="M175" s="35">
        <v>7839</v>
      </c>
      <c r="N175" s="37"/>
      <c r="O175" s="38">
        <v>1.0078</v>
      </c>
      <c r="P175" s="37"/>
      <c r="Q175" s="37"/>
      <c r="R175" s="38">
        <v>0.92969999999999997</v>
      </c>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40" t="s">
        <v>693</v>
      </c>
      <c r="BE175" s="45"/>
      <c r="BF175" s="36" t="s">
        <v>44</v>
      </c>
    </row>
    <row r="176" spans="1:58" ht="15.75" customHeight="1">
      <c r="A176" s="37">
        <v>1476</v>
      </c>
      <c r="B176" s="37" t="s">
        <v>694</v>
      </c>
      <c r="C176" s="37" t="s">
        <v>695</v>
      </c>
      <c r="D176" s="37">
        <v>371621</v>
      </c>
      <c r="E176" s="37" t="s">
        <v>696</v>
      </c>
      <c r="F176" s="37">
        <v>1</v>
      </c>
      <c r="G176" s="37"/>
      <c r="H176" s="37"/>
      <c r="I176" s="37"/>
      <c r="J176" s="37" t="s">
        <v>42</v>
      </c>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45"/>
      <c r="BF176" s="36" t="s">
        <v>44</v>
      </c>
    </row>
    <row r="177" spans="1:58" ht="15.75" customHeight="1">
      <c r="A177" s="37">
        <v>1481</v>
      </c>
      <c r="B177" s="37" t="s">
        <v>697</v>
      </c>
      <c r="C177" s="37" t="s">
        <v>698</v>
      </c>
      <c r="D177" s="37" t="s">
        <v>42</v>
      </c>
      <c r="E177" s="37"/>
      <c r="F177" s="37">
        <v>4</v>
      </c>
      <c r="G177" s="37"/>
      <c r="H177" s="37"/>
      <c r="I177" s="37"/>
      <c r="J177" s="37" t="s">
        <v>42</v>
      </c>
      <c r="K177" s="66"/>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68"/>
      <c r="BE177" s="45"/>
      <c r="BF177" s="36" t="s">
        <v>44</v>
      </c>
    </row>
    <row r="178" spans="1:58" ht="15.75" customHeight="1">
      <c r="A178" s="37">
        <v>1494</v>
      </c>
      <c r="B178" s="37" t="s">
        <v>699</v>
      </c>
      <c r="C178" s="37" t="s">
        <v>700</v>
      </c>
      <c r="D178" s="37">
        <v>410102</v>
      </c>
      <c r="E178" s="37" t="s">
        <v>701</v>
      </c>
      <c r="F178" s="37">
        <v>1</v>
      </c>
      <c r="G178" s="37"/>
      <c r="H178" s="37"/>
      <c r="I178" s="37"/>
      <c r="J178" s="37" t="s">
        <v>42</v>
      </c>
      <c r="K178" s="42">
        <v>17074</v>
      </c>
      <c r="L178" s="43">
        <v>0.40600000000000003</v>
      </c>
      <c r="M178" s="42">
        <v>15040</v>
      </c>
      <c r="N178" s="43">
        <v>0.44700000000000001</v>
      </c>
      <c r="O178" s="48">
        <f>M178/K178</f>
        <v>0.88087150052711727</v>
      </c>
      <c r="P178" s="69"/>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70" t="s">
        <v>702</v>
      </c>
      <c r="BE178" s="2"/>
      <c r="BF178" s="35" t="s">
        <v>44</v>
      </c>
    </row>
    <row r="179" spans="1:58" ht="15.75" customHeight="1">
      <c r="A179" s="37">
        <v>1500</v>
      </c>
      <c r="B179" s="37" t="s">
        <v>703</v>
      </c>
      <c r="C179" s="37" t="s">
        <v>704</v>
      </c>
      <c r="D179" s="37">
        <v>410122</v>
      </c>
      <c r="E179" s="37" t="s">
        <v>705</v>
      </c>
      <c r="F179" s="37">
        <v>1</v>
      </c>
      <c r="G179" s="37"/>
      <c r="H179" s="37"/>
      <c r="I179" s="37"/>
      <c r="J179" s="37" t="s">
        <v>42</v>
      </c>
      <c r="K179" s="71"/>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70" t="s">
        <v>706</v>
      </c>
      <c r="BE179" s="56"/>
      <c r="BF179" s="35" t="s">
        <v>44</v>
      </c>
    </row>
    <row r="180" spans="1:58" ht="15.75" customHeight="1">
      <c r="A180" s="37">
        <v>1520</v>
      </c>
      <c r="B180" s="37" t="s">
        <v>707</v>
      </c>
      <c r="C180" s="37" t="s">
        <v>708</v>
      </c>
      <c r="D180" s="37">
        <v>410304</v>
      </c>
      <c r="E180" s="37" t="s">
        <v>709</v>
      </c>
      <c r="F180" s="37">
        <v>1</v>
      </c>
      <c r="G180" s="37"/>
      <c r="H180" s="37"/>
      <c r="I180" s="37"/>
      <c r="J180" s="37" t="s">
        <v>42</v>
      </c>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c r="AZ180" s="56"/>
      <c r="BA180" s="56"/>
      <c r="BB180" s="56"/>
      <c r="BC180" s="56"/>
      <c r="BD180" s="56"/>
      <c r="BE180" s="56"/>
      <c r="BF180" s="35" t="s">
        <v>44</v>
      </c>
    </row>
    <row r="181" spans="1:58" ht="15.75" customHeight="1">
      <c r="A181" s="37">
        <v>1525</v>
      </c>
      <c r="B181" s="37" t="s">
        <v>710</v>
      </c>
      <c r="C181" s="37" t="s">
        <v>711</v>
      </c>
      <c r="D181" s="37">
        <v>410323</v>
      </c>
      <c r="E181" s="37" t="s">
        <v>712</v>
      </c>
      <c r="F181" s="37">
        <v>1</v>
      </c>
      <c r="G181" s="37"/>
      <c r="H181" s="37"/>
      <c r="I181" s="37"/>
      <c r="J181" s="37" t="s">
        <v>42</v>
      </c>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45"/>
      <c r="BF181" s="35" t="s">
        <v>44</v>
      </c>
    </row>
    <row r="182" spans="1:58" ht="15.75" customHeight="1">
      <c r="A182" s="37">
        <v>1529</v>
      </c>
      <c r="B182" s="37" t="s">
        <v>713</v>
      </c>
      <c r="C182" s="37" t="s">
        <v>714</v>
      </c>
      <c r="D182" s="37">
        <v>410327</v>
      </c>
      <c r="E182" s="37" t="s">
        <v>715</v>
      </c>
      <c r="F182" s="37">
        <v>1</v>
      </c>
      <c r="G182" s="37"/>
      <c r="H182" s="37"/>
      <c r="I182" s="37"/>
      <c r="J182" s="37" t="s">
        <v>42</v>
      </c>
      <c r="K182" s="72">
        <v>6154</v>
      </c>
      <c r="L182" s="73"/>
      <c r="M182" s="42">
        <v>5586</v>
      </c>
      <c r="N182" s="73"/>
      <c r="O182" s="43">
        <v>0.96879999999999999</v>
      </c>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56"/>
      <c r="AU182" s="56"/>
      <c r="AV182" s="56"/>
      <c r="AW182" s="56"/>
      <c r="AX182" s="56"/>
      <c r="AY182" s="56"/>
      <c r="AZ182" s="56"/>
      <c r="BA182" s="56"/>
      <c r="BB182" s="56"/>
      <c r="BC182" s="56"/>
      <c r="BD182" s="70" t="s">
        <v>716</v>
      </c>
      <c r="BE182" s="74" t="s">
        <v>717</v>
      </c>
      <c r="BF182" s="35" t="s">
        <v>44</v>
      </c>
    </row>
    <row r="183" spans="1:58" ht="15.75" customHeight="1">
      <c r="A183" s="37">
        <v>1538</v>
      </c>
      <c r="B183" s="37" t="s">
        <v>718</v>
      </c>
      <c r="C183" s="37" t="s">
        <v>719</v>
      </c>
      <c r="D183" s="37">
        <v>410421</v>
      </c>
      <c r="E183" s="37" t="s">
        <v>720</v>
      </c>
      <c r="F183" s="37">
        <v>1</v>
      </c>
      <c r="G183" s="37"/>
      <c r="H183" s="37"/>
      <c r="I183" s="37"/>
      <c r="J183" s="37" t="s">
        <v>42</v>
      </c>
      <c r="K183" s="42">
        <v>8627</v>
      </c>
      <c r="L183" s="43">
        <v>0.495</v>
      </c>
      <c r="M183" s="42">
        <v>8264</v>
      </c>
      <c r="N183" s="43">
        <v>0.60899999999999999</v>
      </c>
      <c r="O183" s="48">
        <f t="shared" ref="O183:O184" si="15">M183/K183</f>
        <v>0.95792280051002665</v>
      </c>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70" t="s">
        <v>721</v>
      </c>
      <c r="BE183" s="56"/>
      <c r="BF183" s="35" t="s">
        <v>44</v>
      </c>
    </row>
    <row r="184" spans="1:58" ht="15.75" customHeight="1">
      <c r="A184" s="37">
        <v>1549</v>
      </c>
      <c r="B184" s="37" t="s">
        <v>722</v>
      </c>
      <c r="C184" s="37" t="s">
        <v>723</v>
      </c>
      <c r="D184" s="37">
        <v>410523</v>
      </c>
      <c r="E184" s="37" t="s">
        <v>724</v>
      </c>
      <c r="F184" s="37">
        <v>1</v>
      </c>
      <c r="G184" s="37"/>
      <c r="H184" s="37"/>
      <c r="I184" s="37"/>
      <c r="J184" s="37" t="s">
        <v>42</v>
      </c>
      <c r="K184" s="42">
        <v>5933</v>
      </c>
      <c r="L184" s="43">
        <v>0.28899999999999998</v>
      </c>
      <c r="M184" s="42">
        <v>5676</v>
      </c>
      <c r="N184" s="43">
        <v>0.33600000000000002</v>
      </c>
      <c r="O184" s="48">
        <f t="shared" si="15"/>
        <v>0.95668295971683803</v>
      </c>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70" t="s">
        <v>725</v>
      </c>
      <c r="BE184" s="75" t="s">
        <v>726</v>
      </c>
      <c r="BF184" s="35" t="s">
        <v>44</v>
      </c>
    </row>
    <row r="185" spans="1:58" ht="15.75" customHeight="1">
      <c r="A185" s="37">
        <v>1551</v>
      </c>
      <c r="B185" s="37" t="s">
        <v>727</v>
      </c>
      <c r="C185" s="37" t="s">
        <v>728</v>
      </c>
      <c r="D185" s="37">
        <v>410527</v>
      </c>
      <c r="E185" s="37" t="s">
        <v>729</v>
      </c>
      <c r="F185" s="37">
        <v>1</v>
      </c>
      <c r="G185" s="37"/>
      <c r="H185" s="37"/>
      <c r="I185" s="37"/>
      <c r="J185" s="37" t="s">
        <v>42</v>
      </c>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40" t="s">
        <v>730</v>
      </c>
      <c r="BE185" s="45"/>
      <c r="BF185" s="35" t="s">
        <v>44</v>
      </c>
    </row>
    <row r="186" spans="1:58" ht="15.75" customHeight="1">
      <c r="A186" s="37">
        <v>1556</v>
      </c>
      <c r="B186" s="37" t="s">
        <v>731</v>
      </c>
      <c r="C186" s="37" t="s">
        <v>732</v>
      </c>
      <c r="D186" s="37">
        <v>410621</v>
      </c>
      <c r="E186" s="37" t="s">
        <v>733</v>
      </c>
      <c r="F186" s="37">
        <v>1</v>
      </c>
      <c r="G186" s="37"/>
      <c r="H186" s="37"/>
      <c r="I186" s="37"/>
      <c r="J186" s="37" t="s">
        <v>42</v>
      </c>
      <c r="K186" s="42">
        <v>5223</v>
      </c>
      <c r="L186" s="56"/>
      <c r="M186" s="42">
        <v>5006</v>
      </c>
      <c r="N186" s="56"/>
      <c r="O186" s="48">
        <f>M186/K186</f>
        <v>0.9584529963622439</v>
      </c>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c r="AS186" s="56"/>
      <c r="AT186" s="56"/>
      <c r="AU186" s="56"/>
      <c r="AV186" s="56"/>
      <c r="AW186" s="56"/>
      <c r="AX186" s="56"/>
      <c r="AY186" s="56"/>
      <c r="AZ186" s="56"/>
      <c r="BA186" s="56"/>
      <c r="BB186" s="56"/>
      <c r="BC186" s="56"/>
      <c r="BD186" s="70" t="s">
        <v>734</v>
      </c>
      <c r="BE186" s="59" t="s">
        <v>735</v>
      </c>
      <c r="BF186" s="35" t="s">
        <v>44</v>
      </c>
    </row>
    <row r="187" spans="1:58" ht="15.75" customHeight="1">
      <c r="A187" s="37">
        <v>1565</v>
      </c>
      <c r="B187" s="37" t="s">
        <v>736</v>
      </c>
      <c r="C187" s="37" t="s">
        <v>737</v>
      </c>
      <c r="D187" s="37">
        <v>410726</v>
      </c>
      <c r="E187" s="37" t="s">
        <v>738</v>
      </c>
      <c r="F187" s="37">
        <v>1</v>
      </c>
      <c r="G187" s="37"/>
      <c r="H187" s="37"/>
      <c r="I187" s="37"/>
      <c r="J187" s="37" t="s">
        <v>42</v>
      </c>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40" t="s">
        <v>739</v>
      </c>
      <c r="BE187" s="45"/>
      <c r="BF187" s="35" t="s">
        <v>44</v>
      </c>
    </row>
    <row r="188" spans="1:58" ht="15.75" customHeight="1">
      <c r="A188" s="37">
        <v>1566</v>
      </c>
      <c r="B188" s="37" t="s">
        <v>740</v>
      </c>
      <c r="C188" s="37" t="s">
        <v>741</v>
      </c>
      <c r="D188" s="37">
        <v>410727</v>
      </c>
      <c r="E188" s="37" t="s">
        <v>742</v>
      </c>
      <c r="F188" s="37">
        <v>1</v>
      </c>
      <c r="G188" s="37"/>
      <c r="H188" s="37"/>
      <c r="I188" s="37"/>
      <c r="J188" s="37" t="s">
        <v>42</v>
      </c>
      <c r="K188" s="42">
        <v>7162</v>
      </c>
      <c r="L188" s="43">
        <v>0.31900000000000001</v>
      </c>
      <c r="M188" s="42">
        <v>6661</v>
      </c>
      <c r="N188" s="43">
        <v>0.375</v>
      </c>
      <c r="O188" s="48">
        <f>M188/K188</f>
        <v>0.9300474727729684</v>
      </c>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56"/>
      <c r="AU188" s="56"/>
      <c r="AV188" s="56"/>
      <c r="AW188" s="56"/>
      <c r="AX188" s="56"/>
      <c r="AY188" s="56"/>
      <c r="AZ188" s="56"/>
      <c r="BA188" s="56"/>
      <c r="BB188" s="56"/>
      <c r="BC188" s="56"/>
      <c r="BD188" s="70" t="s">
        <v>743</v>
      </c>
      <c r="BE188" s="59" t="s">
        <v>744</v>
      </c>
      <c r="BF188" s="35" t="s">
        <v>44</v>
      </c>
    </row>
    <row r="189" spans="1:58" ht="15.75" customHeight="1">
      <c r="A189" s="37">
        <v>1573</v>
      </c>
      <c r="B189" s="37" t="s">
        <v>745</v>
      </c>
      <c r="C189" s="37" t="s">
        <v>746</v>
      </c>
      <c r="D189" s="37">
        <v>410811</v>
      </c>
      <c r="E189" s="37" t="s">
        <v>747</v>
      </c>
      <c r="F189" s="37">
        <v>1</v>
      </c>
      <c r="G189" s="37"/>
      <c r="H189" s="37"/>
      <c r="I189" s="37"/>
      <c r="J189" s="37" t="s">
        <v>42</v>
      </c>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40" t="s">
        <v>748</v>
      </c>
      <c r="BE189" s="45"/>
      <c r="BF189" s="35" t="s">
        <v>44</v>
      </c>
    </row>
    <row r="190" spans="1:58" ht="15.75" customHeight="1">
      <c r="A190" s="37">
        <v>1583</v>
      </c>
      <c r="B190" s="37" t="s">
        <v>749</v>
      </c>
      <c r="C190" s="37" t="s">
        <v>750</v>
      </c>
      <c r="D190" s="37">
        <v>410926</v>
      </c>
      <c r="E190" s="37" t="s">
        <v>751</v>
      </c>
      <c r="F190" s="37">
        <v>1</v>
      </c>
      <c r="G190" s="37"/>
      <c r="H190" s="37"/>
      <c r="I190" s="37"/>
      <c r="J190" s="37" t="s">
        <v>42</v>
      </c>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45"/>
      <c r="BF190" s="35" t="s">
        <v>44</v>
      </c>
    </row>
    <row r="191" spans="1:58" ht="15.75" customHeight="1">
      <c r="A191" s="37">
        <v>1613</v>
      </c>
      <c r="B191" s="37" t="s">
        <v>752</v>
      </c>
      <c r="C191" s="37" t="s">
        <v>753</v>
      </c>
      <c r="D191" s="37">
        <v>411329</v>
      </c>
      <c r="E191" s="37" t="s">
        <v>754</v>
      </c>
      <c r="F191" s="37">
        <v>1</v>
      </c>
      <c r="G191" s="37"/>
      <c r="H191" s="37"/>
      <c r="I191" s="37"/>
      <c r="J191" s="37" t="s">
        <v>42</v>
      </c>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45"/>
      <c r="BF191" s="35" t="s">
        <v>44</v>
      </c>
    </row>
    <row r="192" spans="1:58" ht="15.75" customHeight="1">
      <c r="A192" s="37">
        <v>1614</v>
      </c>
      <c r="B192" s="37" t="s">
        <v>755</v>
      </c>
      <c r="C192" s="37" t="s">
        <v>756</v>
      </c>
      <c r="D192" s="37">
        <v>411330</v>
      </c>
      <c r="E192" s="37" t="s">
        <v>757</v>
      </c>
      <c r="F192" s="37">
        <v>1</v>
      </c>
      <c r="G192" s="37"/>
      <c r="H192" s="37"/>
      <c r="I192" s="37"/>
      <c r="J192" s="37" t="s">
        <v>42</v>
      </c>
      <c r="K192" s="72">
        <v>5621</v>
      </c>
      <c r="L192" s="73"/>
      <c r="M192" s="42">
        <v>5306</v>
      </c>
      <c r="N192" s="73"/>
      <c r="O192" s="48">
        <f>M192/K192</f>
        <v>0.94396014943960149</v>
      </c>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70" t="s">
        <v>758</v>
      </c>
      <c r="BE192" s="56"/>
      <c r="BF192" s="35" t="s">
        <v>44</v>
      </c>
    </row>
    <row r="193" spans="1:58" ht="15.75" customHeight="1">
      <c r="A193" s="37">
        <v>1621</v>
      </c>
      <c r="B193" s="37" t="s">
        <v>759</v>
      </c>
      <c r="C193" s="37" t="s">
        <v>760</v>
      </c>
      <c r="D193" s="37">
        <v>411424</v>
      </c>
      <c r="E193" s="37" t="s">
        <v>761</v>
      </c>
      <c r="F193" s="37">
        <v>1</v>
      </c>
      <c r="G193" s="37"/>
      <c r="H193" s="37"/>
      <c r="I193" s="37"/>
      <c r="J193" s="37" t="s">
        <v>42</v>
      </c>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45"/>
      <c r="BF193" s="35" t="s">
        <v>44</v>
      </c>
    </row>
    <row r="194" spans="1:58" ht="15.75" customHeight="1">
      <c r="A194" s="37">
        <v>1641</v>
      </c>
      <c r="B194" s="37" t="s">
        <v>762</v>
      </c>
      <c r="C194" s="37" t="s">
        <v>763</v>
      </c>
      <c r="D194" s="37">
        <v>411626</v>
      </c>
      <c r="E194" s="37" t="s">
        <v>764</v>
      </c>
      <c r="F194" s="37">
        <v>1</v>
      </c>
      <c r="G194" s="37"/>
      <c r="H194" s="37"/>
      <c r="I194" s="37"/>
      <c r="J194" s="37" t="s">
        <v>42</v>
      </c>
      <c r="K194" s="65">
        <f>AR194+AX194</f>
        <v>8009.6182701908383</v>
      </c>
      <c r="L194" s="43">
        <v>0.26040000000000002</v>
      </c>
      <c r="M194" s="65">
        <f>AT194+AZ194</f>
        <v>7687</v>
      </c>
      <c r="N194" s="43">
        <v>0.32629999999999998</v>
      </c>
      <c r="O194" s="48">
        <f>M194/K194</f>
        <v>0.95972114284253507</v>
      </c>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65">
        <f>AT194/AV194</f>
        <v>6227.6854024278282</v>
      </c>
      <c r="AS194" s="56"/>
      <c r="AT194" s="42">
        <v>6105</v>
      </c>
      <c r="AU194" s="56"/>
      <c r="AV194" s="43">
        <v>0.98029999999999995</v>
      </c>
      <c r="AW194" s="56"/>
      <c r="AX194" s="65">
        <f>AZ194/BB194</f>
        <v>1781.9328677630097</v>
      </c>
      <c r="AY194" s="56"/>
      <c r="AZ194" s="42">
        <v>1582</v>
      </c>
      <c r="BA194" s="56"/>
      <c r="BB194" s="43">
        <v>0.88780000000000003</v>
      </c>
      <c r="BC194" s="73"/>
      <c r="BD194" s="70" t="s">
        <v>765</v>
      </c>
      <c r="BE194" s="56"/>
      <c r="BF194" s="35" t="s">
        <v>44</v>
      </c>
    </row>
    <row r="195" spans="1:58" ht="15.75" customHeight="1">
      <c r="A195" s="37">
        <v>1658</v>
      </c>
      <c r="B195" s="37" t="s">
        <v>766</v>
      </c>
      <c r="C195" s="37" t="s">
        <v>767</v>
      </c>
      <c r="D195" s="37">
        <v>420102</v>
      </c>
      <c r="E195" s="37" t="s">
        <v>768</v>
      </c>
      <c r="F195" s="37">
        <v>1</v>
      </c>
      <c r="G195" s="37"/>
      <c r="H195" s="37"/>
      <c r="I195" s="37"/>
      <c r="J195" s="37" t="s">
        <v>42</v>
      </c>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45"/>
      <c r="BF195" s="35" t="s">
        <v>45</v>
      </c>
    </row>
    <row r="196" spans="1:58" ht="15.75" customHeight="1">
      <c r="A196" s="37">
        <v>1662</v>
      </c>
      <c r="B196" s="37" t="s">
        <v>769</v>
      </c>
      <c r="C196" s="37" t="s">
        <v>770</v>
      </c>
      <c r="D196" s="37">
        <v>420106</v>
      </c>
      <c r="E196" s="37" t="s">
        <v>771</v>
      </c>
      <c r="F196" s="37">
        <v>1</v>
      </c>
      <c r="G196" s="37"/>
      <c r="H196" s="37"/>
      <c r="I196" s="37"/>
      <c r="J196" s="37" t="s">
        <v>42</v>
      </c>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45"/>
      <c r="BF196" s="35" t="s">
        <v>45</v>
      </c>
    </row>
    <row r="197" spans="1:58" ht="15.75" customHeight="1">
      <c r="A197" s="37">
        <v>1687</v>
      </c>
      <c r="B197" s="37" t="s">
        <v>772</v>
      </c>
      <c r="C197" s="37" t="s">
        <v>773</v>
      </c>
      <c r="D197" s="37">
        <v>420502</v>
      </c>
      <c r="E197" s="37" t="s">
        <v>774</v>
      </c>
      <c r="F197" s="37">
        <v>1</v>
      </c>
      <c r="G197" s="37"/>
      <c r="H197" s="37"/>
      <c r="I197" s="37"/>
      <c r="J197" s="37" t="s">
        <v>42</v>
      </c>
      <c r="K197" s="35">
        <v>5265</v>
      </c>
      <c r="L197" s="38">
        <v>0.1055</v>
      </c>
      <c r="M197" s="35">
        <v>4843</v>
      </c>
      <c r="N197" s="38">
        <v>4.6899999999999997E-2</v>
      </c>
      <c r="O197" s="48">
        <f>M197/K197</f>
        <v>0.91984805318138652</v>
      </c>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40" t="s">
        <v>775</v>
      </c>
      <c r="BE197" s="45"/>
      <c r="BF197" s="35" t="s">
        <v>45</v>
      </c>
    </row>
    <row r="198" spans="1:58" ht="15.75" customHeight="1">
      <c r="A198" s="37">
        <v>1691</v>
      </c>
      <c r="B198" s="37" t="s">
        <v>776</v>
      </c>
      <c r="C198" s="37" t="s">
        <v>777</v>
      </c>
      <c r="D198" s="37">
        <v>420506</v>
      </c>
      <c r="E198" s="37" t="s">
        <v>778</v>
      </c>
      <c r="F198" s="37">
        <v>1</v>
      </c>
      <c r="G198" s="37"/>
      <c r="H198" s="37"/>
      <c r="I198" s="37"/>
      <c r="J198" s="37" t="s">
        <v>42</v>
      </c>
      <c r="K198" s="35">
        <v>5587</v>
      </c>
      <c r="L198" s="38">
        <v>0.246</v>
      </c>
      <c r="M198" s="35">
        <v>5289</v>
      </c>
      <c r="N198" s="38">
        <v>0.10580000000000001</v>
      </c>
      <c r="O198" s="38">
        <v>0.94679999999999997</v>
      </c>
      <c r="P198" s="38">
        <v>1.7999999999999999E-2</v>
      </c>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40" t="s">
        <v>779</v>
      </c>
      <c r="BE198" s="45"/>
      <c r="BF198" s="35" t="s">
        <v>45</v>
      </c>
    </row>
    <row r="199" spans="1:58" ht="15.75" customHeight="1">
      <c r="A199" s="37">
        <v>1750</v>
      </c>
      <c r="B199" s="37" t="s">
        <v>780</v>
      </c>
      <c r="C199" s="37" t="s">
        <v>781</v>
      </c>
      <c r="D199" s="37">
        <v>421223</v>
      </c>
      <c r="E199" s="37" t="s">
        <v>782</v>
      </c>
      <c r="F199" s="37">
        <v>1</v>
      </c>
      <c r="G199" s="37"/>
      <c r="H199" s="37"/>
      <c r="I199" s="37"/>
      <c r="J199" s="37" t="s">
        <v>42</v>
      </c>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45"/>
      <c r="BF199" s="35" t="s">
        <v>45</v>
      </c>
    </row>
    <row r="200" spans="1:58" ht="15.75" customHeight="1">
      <c r="A200" s="37">
        <v>1751</v>
      </c>
      <c r="B200" s="37" t="s">
        <v>783</v>
      </c>
      <c r="C200" s="37" t="s">
        <v>784</v>
      </c>
      <c r="D200" s="37">
        <v>421224</v>
      </c>
      <c r="E200" s="37" t="s">
        <v>785</v>
      </c>
      <c r="F200" s="37">
        <v>1</v>
      </c>
      <c r="G200" s="37"/>
      <c r="H200" s="37"/>
      <c r="I200" s="37"/>
      <c r="J200" s="37" t="s">
        <v>42</v>
      </c>
      <c r="K200" s="35">
        <v>4466</v>
      </c>
      <c r="L200" s="38">
        <v>0.3024</v>
      </c>
      <c r="M200" s="35">
        <v>3966</v>
      </c>
      <c r="N200" s="38">
        <v>0.35870000000000002</v>
      </c>
      <c r="O200" s="38">
        <v>0.88800000000000001</v>
      </c>
      <c r="P200" s="38">
        <v>3.6700000000000003E-2</v>
      </c>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40" t="s">
        <v>786</v>
      </c>
      <c r="BE200" s="45"/>
      <c r="BF200" s="35" t="s">
        <v>45</v>
      </c>
    </row>
    <row r="201" spans="1:58" ht="15.75" customHeight="1">
      <c r="A201" s="37">
        <v>1762</v>
      </c>
      <c r="B201" s="37" t="s">
        <v>787</v>
      </c>
      <c r="C201" s="37" t="s">
        <v>788</v>
      </c>
      <c r="D201" s="37">
        <v>422827</v>
      </c>
      <c r="E201" s="37" t="s">
        <v>789</v>
      </c>
      <c r="F201" s="37">
        <v>1</v>
      </c>
      <c r="G201" s="37"/>
      <c r="H201" s="37"/>
      <c r="I201" s="37"/>
      <c r="J201" s="37" t="s">
        <v>42</v>
      </c>
      <c r="K201" s="51">
        <v>3249</v>
      </c>
      <c r="L201" s="62">
        <f>418/(K201-418)</f>
        <v>0.1476510067114094</v>
      </c>
      <c r="M201" s="51">
        <v>3023</v>
      </c>
      <c r="N201" s="62">
        <f>710/(M201-710)</f>
        <v>0.3069606571552097</v>
      </c>
      <c r="O201" s="52">
        <v>0.92769999999999997</v>
      </c>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40" t="s">
        <v>790</v>
      </c>
      <c r="BE201" s="41" t="s">
        <v>791</v>
      </c>
      <c r="BF201" s="35" t="s">
        <v>45</v>
      </c>
    </row>
    <row r="202" spans="1:58" ht="15.75" customHeight="1">
      <c r="A202" s="37">
        <v>1777</v>
      </c>
      <c r="B202" s="37" t="s">
        <v>792</v>
      </c>
      <c r="C202" s="37" t="s">
        <v>793</v>
      </c>
      <c r="D202" s="37">
        <v>430181</v>
      </c>
      <c r="E202" s="37" t="s">
        <v>794</v>
      </c>
      <c r="F202" s="37">
        <v>1</v>
      </c>
      <c r="G202" s="37"/>
      <c r="H202" s="37"/>
      <c r="I202" s="37"/>
      <c r="J202" s="37" t="s">
        <v>42</v>
      </c>
      <c r="K202" s="35">
        <v>21728</v>
      </c>
      <c r="L202" s="37"/>
      <c r="M202" s="35">
        <v>19309</v>
      </c>
      <c r="N202" s="37"/>
      <c r="O202" s="48">
        <f t="shared" ref="O202:O203" si="16">M202/K202</f>
        <v>0.8886689985272459</v>
      </c>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40" t="s">
        <v>795</v>
      </c>
      <c r="BE202" s="45"/>
      <c r="BF202" s="35" t="s">
        <v>44</v>
      </c>
    </row>
    <row r="203" spans="1:58" ht="15.75" customHeight="1">
      <c r="A203" s="37">
        <v>1785</v>
      </c>
      <c r="B203" s="37" t="s">
        <v>796</v>
      </c>
      <c r="C203" s="37" t="s">
        <v>797</v>
      </c>
      <c r="D203" s="37">
        <v>430225</v>
      </c>
      <c r="E203" s="37" t="s">
        <v>798</v>
      </c>
      <c r="F203" s="37">
        <v>1</v>
      </c>
      <c r="G203" s="37"/>
      <c r="H203" s="37"/>
      <c r="I203" s="37"/>
      <c r="J203" s="37" t="s">
        <v>42</v>
      </c>
      <c r="K203" s="35">
        <v>1356</v>
      </c>
      <c r="L203" s="37"/>
      <c r="M203" s="35">
        <v>1369</v>
      </c>
      <c r="N203" s="37"/>
      <c r="O203" s="48">
        <f t="shared" si="16"/>
        <v>1.0095870206489677</v>
      </c>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40" t="s">
        <v>799</v>
      </c>
      <c r="BE203" s="45"/>
      <c r="BF203" s="35" t="s">
        <v>43</v>
      </c>
    </row>
    <row r="204" spans="1:58" ht="15.75" customHeight="1">
      <c r="A204" s="37">
        <v>1794</v>
      </c>
      <c r="B204" s="37" t="s">
        <v>800</v>
      </c>
      <c r="C204" s="37" t="s">
        <v>801</v>
      </c>
      <c r="D204" s="37">
        <v>430407</v>
      </c>
      <c r="E204" s="37" t="s">
        <v>802</v>
      </c>
      <c r="F204" s="37">
        <v>1</v>
      </c>
      <c r="G204" s="37"/>
      <c r="H204" s="37"/>
      <c r="I204" s="37"/>
      <c r="J204" s="37" t="s">
        <v>42</v>
      </c>
      <c r="K204" s="37"/>
      <c r="L204" s="37"/>
      <c r="M204" s="35">
        <v>2486</v>
      </c>
      <c r="N204" s="37"/>
      <c r="O204" s="37"/>
      <c r="P204" s="37"/>
      <c r="Q204" s="37"/>
      <c r="R204" s="37"/>
      <c r="S204" s="37"/>
      <c r="T204" s="37"/>
      <c r="U204" s="37"/>
      <c r="V204" s="37"/>
      <c r="W204" s="37"/>
      <c r="X204" s="37"/>
      <c r="Y204" s="37"/>
      <c r="Z204" s="37"/>
      <c r="AA204" s="37"/>
      <c r="AB204" s="37"/>
      <c r="AC204" s="37"/>
      <c r="AD204" s="37"/>
      <c r="AE204" s="37"/>
      <c r="AF204" s="37"/>
      <c r="AG204" s="35">
        <v>174</v>
      </c>
      <c r="AH204" s="37"/>
      <c r="AI204" s="37"/>
      <c r="AJ204" s="37"/>
      <c r="AK204" s="37"/>
      <c r="AL204" s="37"/>
      <c r="AM204" s="35">
        <v>1057</v>
      </c>
      <c r="AN204" s="37"/>
      <c r="AO204" s="37"/>
      <c r="AP204" s="37"/>
      <c r="AQ204" s="37"/>
      <c r="AR204" s="37"/>
      <c r="AS204" s="37"/>
      <c r="AT204" s="37"/>
      <c r="AU204" s="37"/>
      <c r="AV204" s="37"/>
      <c r="AW204" s="37"/>
      <c r="AX204" s="37"/>
      <c r="AY204" s="37"/>
      <c r="AZ204" s="37"/>
      <c r="BA204" s="37"/>
      <c r="BB204" s="37"/>
      <c r="BC204" s="37"/>
      <c r="BD204" s="40" t="s">
        <v>803</v>
      </c>
      <c r="BE204" s="41" t="s">
        <v>804</v>
      </c>
      <c r="BF204" s="35" t="s">
        <v>48</v>
      </c>
    </row>
    <row r="205" spans="1:58" ht="15.75" customHeight="1">
      <c r="A205" s="37">
        <v>1824</v>
      </c>
      <c r="B205" s="37" t="s">
        <v>805</v>
      </c>
      <c r="C205" s="37" t="s">
        <v>806</v>
      </c>
      <c r="D205" s="37">
        <v>430682</v>
      </c>
      <c r="E205" s="37" t="s">
        <v>807</v>
      </c>
      <c r="F205" s="37">
        <v>1</v>
      </c>
      <c r="G205" s="37"/>
      <c r="H205" s="37"/>
      <c r="I205" s="37"/>
      <c r="J205" s="37" t="s">
        <v>42</v>
      </c>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40" t="s">
        <v>808</v>
      </c>
      <c r="BE205" s="45"/>
      <c r="BF205" s="35" t="s">
        <v>44</v>
      </c>
    </row>
    <row r="206" spans="1:58" ht="15.75" customHeight="1">
      <c r="A206" s="37">
        <v>1845</v>
      </c>
      <c r="B206" s="37" t="s">
        <v>809</v>
      </c>
      <c r="C206" s="37" t="s">
        <v>810</v>
      </c>
      <c r="D206" s="37" t="s">
        <v>42</v>
      </c>
      <c r="E206" s="37"/>
      <c r="F206" s="37">
        <v>4</v>
      </c>
      <c r="G206" s="37"/>
      <c r="H206" s="37"/>
      <c r="I206" s="37"/>
      <c r="J206" s="37" t="s">
        <v>42</v>
      </c>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45"/>
      <c r="BF206" s="35" t="s">
        <v>45</v>
      </c>
    </row>
    <row r="207" spans="1:58" ht="15.75" customHeight="1">
      <c r="A207" s="37">
        <v>1869</v>
      </c>
      <c r="B207" s="37" t="s">
        <v>811</v>
      </c>
      <c r="C207" s="37" t="s">
        <v>812</v>
      </c>
      <c r="D207" s="37">
        <v>431221</v>
      </c>
      <c r="E207" s="37" t="s">
        <v>813</v>
      </c>
      <c r="F207" s="37">
        <v>1</v>
      </c>
      <c r="G207" s="37"/>
      <c r="H207" s="37"/>
      <c r="I207" s="37"/>
      <c r="J207" s="37" t="s">
        <v>42</v>
      </c>
      <c r="K207" s="35">
        <v>1917</v>
      </c>
      <c r="L207" s="37"/>
      <c r="M207" s="35">
        <v>1588</v>
      </c>
      <c r="N207" s="37"/>
      <c r="O207" s="38">
        <v>0.82840000000000003</v>
      </c>
      <c r="P207" s="37"/>
      <c r="Q207" s="37"/>
      <c r="R207" s="37"/>
      <c r="S207" s="38">
        <v>0.98299999999999998</v>
      </c>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40" t="s">
        <v>814</v>
      </c>
      <c r="BE207" s="45"/>
      <c r="BF207" s="35" t="s">
        <v>45</v>
      </c>
    </row>
    <row r="208" spans="1:58" ht="15.75" customHeight="1">
      <c r="A208" s="37">
        <v>1880</v>
      </c>
      <c r="B208" s="37" t="s">
        <v>815</v>
      </c>
      <c r="C208" s="37" t="s">
        <v>816</v>
      </c>
      <c r="D208" s="37" t="s">
        <v>42</v>
      </c>
      <c r="E208" s="37"/>
      <c r="F208" s="37">
        <v>4</v>
      </c>
      <c r="G208" s="37"/>
      <c r="H208" s="37"/>
      <c r="I208" s="37"/>
      <c r="J208" s="37" t="s">
        <v>42</v>
      </c>
      <c r="K208" s="76">
        <f>536+75</f>
        <v>611</v>
      </c>
      <c r="L208" s="37"/>
      <c r="M208" s="35">
        <v>523</v>
      </c>
      <c r="N208" s="38">
        <v>0.2135</v>
      </c>
      <c r="O208" s="38">
        <v>0.85599999999999998</v>
      </c>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40" t="s">
        <v>817</v>
      </c>
      <c r="BE208" s="77" t="s">
        <v>818</v>
      </c>
      <c r="BF208" s="35" t="s">
        <v>45</v>
      </c>
    </row>
    <row r="209" spans="1:58" ht="15.75" customHeight="1">
      <c r="A209" s="37">
        <v>1883</v>
      </c>
      <c r="B209" s="37" t="s">
        <v>819</v>
      </c>
      <c r="C209" s="37" t="s">
        <v>820</v>
      </c>
      <c r="D209" s="37">
        <v>431322</v>
      </c>
      <c r="E209" s="37" t="s">
        <v>821</v>
      </c>
      <c r="F209" s="37">
        <v>1</v>
      </c>
      <c r="G209" s="37"/>
      <c r="H209" s="37"/>
      <c r="I209" s="37"/>
      <c r="J209" s="37" t="s">
        <v>42</v>
      </c>
      <c r="K209" s="35">
        <v>10215</v>
      </c>
      <c r="L209" s="37"/>
      <c r="M209" s="35">
        <v>9632</v>
      </c>
      <c r="N209" s="37"/>
      <c r="O209" s="38">
        <v>0.94310000000000005</v>
      </c>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40" t="s">
        <v>822</v>
      </c>
      <c r="BE209" s="45"/>
      <c r="BF209" s="36" t="s">
        <v>46</v>
      </c>
    </row>
    <row r="210" spans="1:58" ht="15.75" customHeight="1">
      <c r="A210" s="37">
        <v>1892</v>
      </c>
      <c r="B210" s="37" t="s">
        <v>823</v>
      </c>
      <c r="C210" s="37" t="s">
        <v>824</v>
      </c>
      <c r="D210" s="37">
        <v>433127</v>
      </c>
      <c r="E210" s="37" t="s">
        <v>825</v>
      </c>
      <c r="F210" s="37">
        <v>1</v>
      </c>
      <c r="G210" s="37"/>
      <c r="H210" s="37"/>
      <c r="I210" s="37"/>
      <c r="J210" s="37" t="s">
        <v>42</v>
      </c>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45"/>
      <c r="BF210" s="35" t="s">
        <v>48</v>
      </c>
    </row>
    <row r="211" spans="1:58" ht="15.75" customHeight="1">
      <c r="A211" s="37">
        <v>1904</v>
      </c>
      <c r="B211" s="37" t="s">
        <v>826</v>
      </c>
      <c r="C211" s="37" t="s">
        <v>827</v>
      </c>
      <c r="D211" s="37">
        <v>440114</v>
      </c>
      <c r="E211" s="37" t="s">
        <v>828</v>
      </c>
      <c r="F211" s="37">
        <v>1</v>
      </c>
      <c r="G211" s="37"/>
      <c r="H211" s="37"/>
      <c r="I211" s="37"/>
      <c r="J211" s="37" t="s">
        <v>42</v>
      </c>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41" t="s">
        <v>437</v>
      </c>
      <c r="BF211" s="35" t="s">
        <v>44</v>
      </c>
    </row>
    <row r="212" spans="1:58" ht="15.75" customHeight="1">
      <c r="A212" s="37">
        <v>1921</v>
      </c>
      <c r="B212" s="37" t="s">
        <v>829</v>
      </c>
      <c r="C212" s="37" t="s">
        <v>830</v>
      </c>
      <c r="D212" s="37">
        <v>440304</v>
      </c>
      <c r="E212" s="37" t="s">
        <v>831</v>
      </c>
      <c r="F212" s="37">
        <v>1</v>
      </c>
      <c r="G212" s="37"/>
      <c r="H212" s="37"/>
      <c r="I212" s="37"/>
      <c r="J212" s="37" t="s">
        <v>42</v>
      </c>
      <c r="K212" s="35">
        <v>111942</v>
      </c>
      <c r="L212" s="38">
        <v>0.69220000000000004</v>
      </c>
      <c r="M212" s="35">
        <v>92244</v>
      </c>
      <c r="N212" s="38">
        <v>0.75160000000000005</v>
      </c>
      <c r="O212" s="48">
        <f>M212/K212</f>
        <v>0.82403387468510481</v>
      </c>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40" t="s">
        <v>832</v>
      </c>
      <c r="BE212" s="41" t="s">
        <v>437</v>
      </c>
      <c r="BF212" s="35" t="s">
        <v>45</v>
      </c>
    </row>
    <row r="213" spans="1:58" ht="15.75" customHeight="1">
      <c r="A213" s="37">
        <v>1925</v>
      </c>
      <c r="B213" s="37" t="s">
        <v>833</v>
      </c>
      <c r="C213" s="37" t="s">
        <v>834</v>
      </c>
      <c r="D213" s="37">
        <v>440308</v>
      </c>
      <c r="E213" s="37" t="s">
        <v>835</v>
      </c>
      <c r="F213" s="37">
        <v>1</v>
      </c>
      <c r="G213" s="37"/>
      <c r="H213" s="37"/>
      <c r="I213" s="37"/>
      <c r="J213" s="37" t="s">
        <v>42</v>
      </c>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41" t="s">
        <v>437</v>
      </c>
      <c r="BF213" s="35" t="s">
        <v>45</v>
      </c>
    </row>
    <row r="214" spans="1:58" ht="15.75" customHeight="1">
      <c r="A214" s="37">
        <v>1945</v>
      </c>
      <c r="B214" s="37" t="s">
        <v>836</v>
      </c>
      <c r="C214" s="37" t="s">
        <v>837</v>
      </c>
      <c r="D214" s="37">
        <v>440703</v>
      </c>
      <c r="E214" s="37" t="s">
        <v>838</v>
      </c>
      <c r="F214" s="37">
        <v>1</v>
      </c>
      <c r="G214" s="37"/>
      <c r="H214" s="37"/>
      <c r="I214" s="37"/>
      <c r="J214" s="37" t="s">
        <v>42</v>
      </c>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45"/>
      <c r="BF214" s="35" t="s">
        <v>43</v>
      </c>
    </row>
    <row r="215" spans="1:58" ht="15.75" customHeight="1">
      <c r="A215" s="37">
        <v>1964</v>
      </c>
      <c r="B215" s="37" t="s">
        <v>839</v>
      </c>
      <c r="C215" s="37" t="s">
        <v>840</v>
      </c>
      <c r="D215" s="37">
        <v>440981</v>
      </c>
      <c r="E215" s="37" t="s">
        <v>841</v>
      </c>
      <c r="F215" s="37">
        <v>1</v>
      </c>
      <c r="G215" s="37"/>
      <c r="H215" s="37"/>
      <c r="I215" s="37"/>
      <c r="J215" s="37" t="s">
        <v>42</v>
      </c>
      <c r="K215" s="35">
        <v>8009</v>
      </c>
      <c r="L215" s="38">
        <v>0.2044</v>
      </c>
      <c r="M215" s="35">
        <v>6866</v>
      </c>
      <c r="N215" s="38">
        <v>0.2525</v>
      </c>
      <c r="O215" s="48">
        <f>M215/K215</f>
        <v>0.85728555375202897</v>
      </c>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40" t="s">
        <v>842</v>
      </c>
      <c r="BE215" s="41" t="s">
        <v>437</v>
      </c>
      <c r="BF215" s="35" t="s">
        <v>45</v>
      </c>
    </row>
    <row r="216" spans="1:58" ht="15.75" customHeight="1">
      <c r="A216" s="37">
        <v>1965</v>
      </c>
      <c r="B216" s="37" t="s">
        <v>843</v>
      </c>
      <c r="C216" s="37" t="s">
        <v>844</v>
      </c>
      <c r="D216" s="37">
        <v>440982</v>
      </c>
      <c r="E216" s="37" t="s">
        <v>845</v>
      </c>
      <c r="F216" s="37">
        <v>1</v>
      </c>
      <c r="G216" s="37"/>
      <c r="H216" s="37"/>
      <c r="I216" s="37"/>
      <c r="J216" s="37" t="s">
        <v>42</v>
      </c>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41" t="s">
        <v>437</v>
      </c>
      <c r="BF216" s="35" t="s">
        <v>45</v>
      </c>
    </row>
    <row r="217" spans="1:58" ht="15.75" customHeight="1">
      <c r="A217" s="37">
        <v>1966</v>
      </c>
      <c r="B217" s="37" t="s">
        <v>846</v>
      </c>
      <c r="C217" s="37" t="s">
        <v>847</v>
      </c>
      <c r="D217" s="37">
        <v>440983</v>
      </c>
      <c r="E217" s="37" t="s">
        <v>848</v>
      </c>
      <c r="F217" s="37">
        <v>1</v>
      </c>
      <c r="G217" s="37"/>
      <c r="H217" s="37"/>
      <c r="I217" s="37"/>
      <c r="J217" s="37" t="s">
        <v>42</v>
      </c>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41" t="s">
        <v>437</v>
      </c>
      <c r="BF217" s="35" t="s">
        <v>45</v>
      </c>
    </row>
    <row r="218" spans="1:58" ht="15.75" customHeight="1">
      <c r="A218" s="37">
        <v>1982</v>
      </c>
      <c r="B218" s="37" t="s">
        <v>849</v>
      </c>
      <c r="C218" s="37" t="s">
        <v>850</v>
      </c>
      <c r="D218" s="37">
        <v>441403</v>
      </c>
      <c r="E218" s="37" t="s">
        <v>851</v>
      </c>
      <c r="F218" s="37">
        <v>1</v>
      </c>
      <c r="G218" s="37"/>
      <c r="H218" s="37"/>
      <c r="I218" s="37"/>
      <c r="J218" s="37" t="s">
        <v>42</v>
      </c>
      <c r="K218" s="35">
        <v>2905</v>
      </c>
      <c r="L218" s="38">
        <v>3.2000000000000001E-2</v>
      </c>
      <c r="M218" s="35">
        <v>2853</v>
      </c>
      <c r="N218" s="37"/>
      <c r="O218" s="38">
        <v>0.98199999999999998</v>
      </c>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40" t="s">
        <v>852</v>
      </c>
      <c r="BE218" s="45"/>
      <c r="BF218" s="35" t="s">
        <v>45</v>
      </c>
    </row>
    <row r="219" spans="1:58" ht="15.75" customHeight="1">
      <c r="A219" s="37">
        <v>1986</v>
      </c>
      <c r="B219" s="37" t="s">
        <v>853</v>
      </c>
      <c r="C219" s="37" t="s">
        <v>854</v>
      </c>
      <c r="D219" s="37">
        <v>441426</v>
      </c>
      <c r="E219" s="37" t="s">
        <v>855</v>
      </c>
      <c r="F219" s="37">
        <v>1</v>
      </c>
      <c r="G219" s="37"/>
      <c r="H219" s="37"/>
      <c r="I219" s="37"/>
      <c r="J219" s="37" t="s">
        <v>42</v>
      </c>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41" t="s">
        <v>437</v>
      </c>
      <c r="BF219" s="35" t="s">
        <v>43</v>
      </c>
    </row>
    <row r="220" spans="1:58" ht="15.75" customHeight="1">
      <c r="A220" s="37">
        <v>2013</v>
      </c>
      <c r="B220" s="37" t="s">
        <v>856</v>
      </c>
      <c r="C220" s="37" t="s">
        <v>857</v>
      </c>
      <c r="D220" s="37" t="s">
        <v>42</v>
      </c>
      <c r="E220" s="37"/>
      <c r="F220" s="37">
        <v>6</v>
      </c>
      <c r="G220" s="37"/>
      <c r="H220" s="37"/>
      <c r="I220" s="37"/>
      <c r="J220" s="37" t="s">
        <v>42</v>
      </c>
      <c r="K220" s="35">
        <v>41385</v>
      </c>
      <c r="L220" s="38">
        <v>8.1500000000000003E-2</v>
      </c>
      <c r="M220" s="35">
        <v>36602</v>
      </c>
      <c r="N220" s="38">
        <v>9.7100000000000006E-2</v>
      </c>
      <c r="O220" s="38">
        <v>0.88439999999999996</v>
      </c>
      <c r="P220" s="38">
        <v>1.26E-2</v>
      </c>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40" t="s">
        <v>858</v>
      </c>
      <c r="BE220" s="45"/>
      <c r="BF220" s="35" t="s">
        <v>44</v>
      </c>
    </row>
    <row r="221" spans="1:58" ht="15.75" customHeight="1">
      <c r="A221" s="37">
        <v>2017</v>
      </c>
      <c r="B221" s="37" t="s">
        <v>859</v>
      </c>
      <c r="C221" s="37" t="s">
        <v>860</v>
      </c>
      <c r="D221" s="37">
        <v>445103</v>
      </c>
      <c r="E221" s="37" t="s">
        <v>861</v>
      </c>
      <c r="F221" s="37">
        <v>1</v>
      </c>
      <c r="G221" s="37"/>
      <c r="H221" s="37"/>
      <c r="I221" s="37"/>
      <c r="J221" s="37" t="s">
        <v>42</v>
      </c>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41" t="s">
        <v>437</v>
      </c>
      <c r="BF221" s="35" t="s">
        <v>43</v>
      </c>
    </row>
    <row r="222" spans="1:58" ht="15.75" customHeight="1">
      <c r="A222" s="37">
        <v>2032</v>
      </c>
      <c r="B222" s="37" t="s">
        <v>862</v>
      </c>
      <c r="C222" s="37" t="s">
        <v>863</v>
      </c>
      <c r="D222" s="37">
        <v>450102</v>
      </c>
      <c r="E222" s="37" t="s">
        <v>864</v>
      </c>
      <c r="F222" s="37">
        <v>1</v>
      </c>
      <c r="G222" s="37"/>
      <c r="H222" s="37"/>
      <c r="I222" s="37"/>
      <c r="J222" s="37" t="s">
        <v>42</v>
      </c>
      <c r="K222" s="35">
        <v>12484</v>
      </c>
      <c r="L222" s="38">
        <v>0.4834</v>
      </c>
      <c r="M222" s="35">
        <v>10880</v>
      </c>
      <c r="N222" s="38">
        <v>0.52659999999999996</v>
      </c>
      <c r="O222" s="38">
        <v>0.87150000000000005</v>
      </c>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40" t="s">
        <v>865</v>
      </c>
      <c r="BE222" s="41" t="s">
        <v>437</v>
      </c>
      <c r="BF222" s="35" t="s">
        <v>44</v>
      </c>
    </row>
    <row r="223" spans="1:58" ht="15.75" customHeight="1">
      <c r="A223" s="37">
        <v>2044</v>
      </c>
      <c r="B223" s="37" t="s">
        <v>866</v>
      </c>
      <c r="C223" s="37" t="s">
        <v>867</v>
      </c>
      <c r="D223" s="37">
        <v>450202</v>
      </c>
      <c r="E223" s="37" t="s">
        <v>868</v>
      </c>
      <c r="F223" s="37">
        <v>1</v>
      </c>
      <c r="G223" s="37"/>
      <c r="H223" s="37"/>
      <c r="I223" s="37"/>
      <c r="J223" s="37" t="s">
        <v>42</v>
      </c>
      <c r="K223" s="35">
        <v>8935</v>
      </c>
      <c r="L223" s="38">
        <v>0.191</v>
      </c>
      <c r="M223" s="35">
        <v>6974</v>
      </c>
      <c r="N223" s="46">
        <v>0.09</v>
      </c>
      <c r="O223" s="48">
        <f>M223/K223</f>
        <v>0.7805260212646894</v>
      </c>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40" t="s">
        <v>869</v>
      </c>
      <c r="BE223" s="45"/>
      <c r="BF223" s="36" t="s">
        <v>46</v>
      </c>
    </row>
    <row r="224" spans="1:58" ht="15.75" customHeight="1">
      <c r="A224" s="37">
        <v>2078</v>
      </c>
      <c r="B224" s="37" t="s">
        <v>870</v>
      </c>
      <c r="C224" s="37" t="s">
        <v>871</v>
      </c>
      <c r="D224" s="37">
        <v>450502</v>
      </c>
      <c r="E224" s="37" t="s">
        <v>872</v>
      </c>
      <c r="F224" s="37">
        <v>1</v>
      </c>
      <c r="G224" s="37"/>
      <c r="H224" s="37"/>
      <c r="I224" s="37"/>
      <c r="J224" s="37" t="s">
        <v>42</v>
      </c>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68"/>
      <c r="BE224" s="45"/>
      <c r="BF224" s="36" t="s">
        <v>46</v>
      </c>
    </row>
    <row r="225" spans="1:58" ht="15.75" customHeight="1">
      <c r="A225" s="37">
        <v>2088</v>
      </c>
      <c r="B225" s="37" t="s">
        <v>873</v>
      </c>
      <c r="C225" s="37" t="s">
        <v>874</v>
      </c>
      <c r="D225" s="37">
        <v>450721</v>
      </c>
      <c r="E225" s="37" t="s">
        <v>875</v>
      </c>
      <c r="F225" s="37">
        <v>1</v>
      </c>
      <c r="G225" s="37"/>
      <c r="H225" s="37"/>
      <c r="I225" s="37"/>
      <c r="J225" s="37" t="s">
        <v>42</v>
      </c>
      <c r="K225" s="35">
        <v>4329</v>
      </c>
      <c r="L225" s="37"/>
      <c r="M225" s="35">
        <v>4224</v>
      </c>
      <c r="N225" s="37"/>
      <c r="O225" s="38">
        <v>0.97570000000000001</v>
      </c>
      <c r="P225" s="37"/>
      <c r="Q225" s="37"/>
      <c r="R225" s="38">
        <v>0.871</v>
      </c>
      <c r="S225" s="46">
        <v>1</v>
      </c>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40" t="s">
        <v>876</v>
      </c>
      <c r="BE225" s="45"/>
      <c r="BF225" s="35" t="s">
        <v>49</v>
      </c>
    </row>
    <row r="226" spans="1:58" ht="15.75" customHeight="1">
      <c r="A226" s="37">
        <v>2090</v>
      </c>
      <c r="B226" s="37" t="s">
        <v>877</v>
      </c>
      <c r="C226" s="37" t="s">
        <v>878</v>
      </c>
      <c r="D226" s="37">
        <v>450802</v>
      </c>
      <c r="E226" s="37" t="s">
        <v>879</v>
      </c>
      <c r="F226" s="37">
        <v>1</v>
      </c>
      <c r="G226" s="37"/>
      <c r="H226" s="37"/>
      <c r="I226" s="37"/>
      <c r="J226" s="37" t="s">
        <v>42</v>
      </c>
      <c r="K226" s="35">
        <v>9790</v>
      </c>
      <c r="L226" s="38">
        <v>7.4800000000000005E-2</v>
      </c>
      <c r="M226" s="35">
        <v>7801</v>
      </c>
      <c r="N226" s="37"/>
      <c r="O226" s="48">
        <f t="shared" ref="O226:O227" si="17">M226/K226</f>
        <v>0.79683350357507665</v>
      </c>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40" t="s">
        <v>880</v>
      </c>
      <c r="BE226" s="77" t="s">
        <v>881</v>
      </c>
      <c r="BF226" s="35" t="s">
        <v>45</v>
      </c>
    </row>
    <row r="227" spans="1:58" ht="15.75" customHeight="1">
      <c r="A227" s="37">
        <v>2095</v>
      </c>
      <c r="B227" s="37" t="s">
        <v>882</v>
      </c>
      <c r="C227" s="37" t="s">
        <v>883</v>
      </c>
      <c r="D227" s="37">
        <v>450902</v>
      </c>
      <c r="E227" s="37" t="s">
        <v>884</v>
      </c>
      <c r="F227" s="37">
        <v>1</v>
      </c>
      <c r="G227" s="37"/>
      <c r="H227" s="37"/>
      <c r="I227" s="37"/>
      <c r="J227" s="37" t="s">
        <v>42</v>
      </c>
      <c r="K227" s="35">
        <v>8945</v>
      </c>
      <c r="L227" s="38">
        <v>0.23480000000000001</v>
      </c>
      <c r="M227" s="35">
        <v>8126</v>
      </c>
      <c r="N227" s="38">
        <v>0.26819999999999999</v>
      </c>
      <c r="O227" s="48">
        <f t="shared" si="17"/>
        <v>0.90844046953605362</v>
      </c>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40" t="s">
        <v>885</v>
      </c>
      <c r="BE227" s="45"/>
      <c r="BF227" s="36" t="s">
        <v>46</v>
      </c>
    </row>
    <row r="228" spans="1:58" ht="15.75" customHeight="1">
      <c r="A228" s="37">
        <v>2098</v>
      </c>
      <c r="B228" s="37" t="s">
        <v>886</v>
      </c>
      <c r="C228" s="37" t="s">
        <v>887</v>
      </c>
      <c r="D228" s="37">
        <v>450922</v>
      </c>
      <c r="E228" s="37" t="s">
        <v>888</v>
      </c>
      <c r="F228" s="37">
        <v>1</v>
      </c>
      <c r="G228" s="37"/>
      <c r="H228" s="37"/>
      <c r="I228" s="37"/>
      <c r="J228" s="37" t="s">
        <v>42</v>
      </c>
      <c r="K228" s="35">
        <v>4648</v>
      </c>
      <c r="L228" s="38">
        <v>7.9699999999999993E-2</v>
      </c>
      <c r="M228" s="35">
        <v>4347</v>
      </c>
      <c r="N228" s="38">
        <v>0.14779999999999999</v>
      </c>
      <c r="O228" s="38">
        <v>0.93520000000000003</v>
      </c>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5">
        <v>3643</v>
      </c>
      <c r="AS228" s="37"/>
      <c r="AT228" s="35">
        <v>3479</v>
      </c>
      <c r="AU228" s="37"/>
      <c r="AV228" s="38">
        <v>0.95499999999999996</v>
      </c>
      <c r="AW228" s="37"/>
      <c r="AX228" s="35">
        <v>1005</v>
      </c>
      <c r="AY228" s="37"/>
      <c r="AZ228" s="35">
        <v>868</v>
      </c>
      <c r="BA228" s="37"/>
      <c r="BB228" s="49">
        <f>AZ228/AX228</f>
        <v>0.86368159203980099</v>
      </c>
      <c r="BC228" s="37"/>
      <c r="BD228" s="40" t="s">
        <v>889</v>
      </c>
      <c r="BE228" s="45"/>
      <c r="BF228" s="36" t="s">
        <v>46</v>
      </c>
    </row>
    <row r="229" spans="1:58" ht="15.75" customHeight="1">
      <c r="A229" s="37">
        <v>2099</v>
      </c>
      <c r="B229" s="37" t="s">
        <v>890</v>
      </c>
      <c r="C229" s="37" t="s">
        <v>891</v>
      </c>
      <c r="D229" s="37">
        <v>450923</v>
      </c>
      <c r="E229" s="37" t="s">
        <v>892</v>
      </c>
      <c r="F229" s="37">
        <v>1</v>
      </c>
      <c r="G229" s="37"/>
      <c r="H229" s="37"/>
      <c r="I229" s="37"/>
      <c r="J229" s="37" t="s">
        <v>42</v>
      </c>
      <c r="K229" s="35">
        <v>4616</v>
      </c>
      <c r="L229" s="37"/>
      <c r="M229" s="35">
        <v>4247</v>
      </c>
      <c r="N229" s="37"/>
      <c r="O229" s="48">
        <f>M229/K229</f>
        <v>0.92006065857885611</v>
      </c>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40" t="s">
        <v>893</v>
      </c>
      <c r="BE229" s="45"/>
      <c r="BF229" s="36" t="s">
        <v>95</v>
      </c>
    </row>
    <row r="230" spans="1:58" ht="15.75" customHeight="1">
      <c r="A230" s="37">
        <v>2140</v>
      </c>
      <c r="B230" s="37" t="s">
        <v>894</v>
      </c>
      <c r="C230" s="37" t="s">
        <v>895</v>
      </c>
      <c r="D230" s="37">
        <v>451424</v>
      </c>
      <c r="E230" s="37" t="s">
        <v>896</v>
      </c>
      <c r="F230" s="37">
        <v>1</v>
      </c>
      <c r="G230" s="37"/>
      <c r="H230" s="37"/>
      <c r="I230" s="37"/>
      <c r="J230" s="37" t="s">
        <v>42</v>
      </c>
      <c r="K230" s="35">
        <v>1746</v>
      </c>
      <c r="L230" s="38">
        <v>6.4000000000000001E-2</v>
      </c>
      <c r="M230" s="35">
        <v>1639</v>
      </c>
      <c r="N230" s="38">
        <v>0.10299999999999999</v>
      </c>
      <c r="O230" s="38">
        <v>0.93600000000000005</v>
      </c>
      <c r="P230" s="38">
        <v>3.3000000000000002E-2</v>
      </c>
      <c r="Q230" s="37"/>
      <c r="R230" s="38">
        <v>0.93959999999999999</v>
      </c>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5">
        <v>406</v>
      </c>
      <c r="AY230" s="38">
        <v>0.26200000000000001</v>
      </c>
      <c r="AZ230" s="35">
        <v>374</v>
      </c>
      <c r="BA230" s="38">
        <v>0.28799999999999998</v>
      </c>
      <c r="BB230" s="38">
        <v>0.92120000000000002</v>
      </c>
      <c r="BC230" s="37"/>
      <c r="BD230" s="40" t="s">
        <v>897</v>
      </c>
      <c r="BE230" s="45"/>
      <c r="BF230" s="35" t="s">
        <v>49</v>
      </c>
    </row>
    <row r="231" spans="1:58" ht="15.75" customHeight="1">
      <c r="A231" s="37">
        <v>2142</v>
      </c>
      <c r="B231" s="37" t="s">
        <v>898</v>
      </c>
      <c r="C231" s="37" t="s">
        <v>899</v>
      </c>
      <c r="D231" s="37">
        <v>451481</v>
      </c>
      <c r="E231" s="37" t="s">
        <v>900</v>
      </c>
      <c r="F231" s="37">
        <v>1</v>
      </c>
      <c r="G231" s="37"/>
      <c r="H231" s="37"/>
      <c r="I231" s="37"/>
      <c r="J231" s="37" t="s">
        <v>42</v>
      </c>
      <c r="K231" s="35">
        <v>2169</v>
      </c>
      <c r="L231" s="38">
        <v>0.78339999999999999</v>
      </c>
      <c r="M231" s="35">
        <v>2217</v>
      </c>
      <c r="N231" s="38">
        <v>0.84099999999999997</v>
      </c>
      <c r="O231" s="48">
        <f>M231/K231</f>
        <v>1.0221300138312586</v>
      </c>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40" t="s">
        <v>901</v>
      </c>
      <c r="BE231" s="45"/>
      <c r="BF231" s="35" t="s">
        <v>48</v>
      </c>
    </row>
    <row r="232" spans="1:58" ht="15.75" customHeight="1">
      <c r="A232" s="37">
        <v>2146</v>
      </c>
      <c r="B232" s="37" t="s">
        <v>902</v>
      </c>
      <c r="C232" s="37" t="s">
        <v>903</v>
      </c>
      <c r="D232" s="37">
        <v>460106</v>
      </c>
      <c r="E232" s="37" t="s">
        <v>904</v>
      </c>
      <c r="F232" s="37">
        <v>1</v>
      </c>
      <c r="G232" s="37"/>
      <c r="H232" s="37"/>
      <c r="I232" s="37"/>
      <c r="J232" s="37" t="s">
        <v>42</v>
      </c>
      <c r="K232" s="35">
        <v>27145</v>
      </c>
      <c r="L232" s="37"/>
      <c r="M232" s="35">
        <v>25551</v>
      </c>
      <c r="N232" s="37"/>
      <c r="O232" s="38">
        <v>0.94130000000000003</v>
      </c>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5">
        <v>7149</v>
      </c>
      <c r="AY232" s="37"/>
      <c r="AZ232" s="35">
        <v>6395</v>
      </c>
      <c r="BA232" s="37"/>
      <c r="BB232" s="38">
        <v>0.89449999999999996</v>
      </c>
      <c r="BC232" s="37"/>
      <c r="BD232" s="78" t="s">
        <v>905</v>
      </c>
      <c r="BE232" s="41" t="s">
        <v>906</v>
      </c>
      <c r="BF232" s="35" t="s">
        <v>43</v>
      </c>
    </row>
    <row r="233" spans="1:58" ht="15.75" customHeight="1">
      <c r="A233" s="37">
        <v>2152</v>
      </c>
      <c r="B233" s="37" t="s">
        <v>907</v>
      </c>
      <c r="C233" s="37" t="s">
        <v>908</v>
      </c>
      <c r="D233" s="37">
        <v>469002</v>
      </c>
      <c r="E233" s="37" t="s">
        <v>909</v>
      </c>
      <c r="F233" s="37">
        <v>1</v>
      </c>
      <c r="G233" s="37"/>
      <c r="H233" s="37"/>
      <c r="I233" s="37"/>
      <c r="J233" s="37" t="s">
        <v>42</v>
      </c>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4"/>
      <c r="BE233" s="45"/>
      <c r="BF233" s="35" t="s">
        <v>44</v>
      </c>
    </row>
    <row r="234" spans="1:58" ht="15.75" customHeight="1">
      <c r="A234" s="37">
        <v>2171</v>
      </c>
      <c r="B234" s="37" t="s">
        <v>910</v>
      </c>
      <c r="C234" s="37" t="s">
        <v>911</v>
      </c>
      <c r="D234" s="37">
        <v>500111</v>
      </c>
      <c r="E234" s="37" t="s">
        <v>912</v>
      </c>
      <c r="F234" s="37">
        <v>1</v>
      </c>
      <c r="G234" s="37"/>
      <c r="H234" s="37"/>
      <c r="I234" s="37"/>
      <c r="J234" s="37" t="s">
        <v>42</v>
      </c>
      <c r="K234" s="35">
        <v>16103</v>
      </c>
      <c r="L234" s="37"/>
      <c r="M234" s="35">
        <v>14882</v>
      </c>
      <c r="N234" s="37"/>
      <c r="O234" s="38">
        <v>0.92420000000000002</v>
      </c>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40" t="s">
        <v>913</v>
      </c>
      <c r="BE234" s="45"/>
      <c r="BF234" s="35" t="s">
        <v>44</v>
      </c>
    </row>
    <row r="235" spans="1:58" ht="15.75" customHeight="1">
      <c r="A235" s="37">
        <v>2174</v>
      </c>
      <c r="B235" s="37" t="s">
        <v>914</v>
      </c>
      <c r="C235" s="37" t="s">
        <v>915</v>
      </c>
      <c r="D235" s="37">
        <v>500117</v>
      </c>
      <c r="E235" s="37" t="s">
        <v>916</v>
      </c>
      <c r="F235" s="37">
        <v>1</v>
      </c>
      <c r="G235" s="37"/>
      <c r="H235" s="37"/>
      <c r="I235" s="37"/>
      <c r="J235" s="37" t="s">
        <v>42</v>
      </c>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41" t="s">
        <v>437</v>
      </c>
      <c r="BF235" s="35" t="s">
        <v>44</v>
      </c>
    </row>
    <row r="236" spans="1:58" ht="15.75" customHeight="1">
      <c r="A236" s="37">
        <v>2176</v>
      </c>
      <c r="B236" s="37" t="s">
        <v>917</v>
      </c>
      <c r="C236" s="37" t="s">
        <v>918</v>
      </c>
      <c r="D236" s="37">
        <v>500151</v>
      </c>
      <c r="E236" s="37" t="s">
        <v>919</v>
      </c>
      <c r="F236" s="37">
        <v>1</v>
      </c>
      <c r="G236" s="37"/>
      <c r="H236" s="37"/>
      <c r="I236" s="37"/>
      <c r="J236" s="37" t="s">
        <v>42</v>
      </c>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41" t="s">
        <v>437</v>
      </c>
      <c r="BF236" s="35" t="s">
        <v>44</v>
      </c>
    </row>
    <row r="237" spans="1:58" ht="15.75" customHeight="1">
      <c r="A237" s="37">
        <v>2209</v>
      </c>
      <c r="B237" s="37" t="s">
        <v>920</v>
      </c>
      <c r="C237" s="37" t="s">
        <v>921</v>
      </c>
      <c r="D237" s="37">
        <v>510107</v>
      </c>
      <c r="E237" s="37" t="s">
        <v>922</v>
      </c>
      <c r="F237" s="37">
        <v>1</v>
      </c>
      <c r="G237" s="37"/>
      <c r="H237" s="37"/>
      <c r="I237" s="37"/>
      <c r="J237" s="37" t="s">
        <v>42</v>
      </c>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40" t="s">
        <v>923</v>
      </c>
      <c r="BE237" s="45"/>
      <c r="BF237" s="35" t="s">
        <v>43</v>
      </c>
    </row>
    <row r="238" spans="1:58" ht="15.75" customHeight="1">
      <c r="A238" s="37">
        <v>2216</v>
      </c>
      <c r="B238" s="37" t="s">
        <v>924</v>
      </c>
      <c r="C238" s="37" t="s">
        <v>925</v>
      </c>
      <c r="D238" s="37">
        <v>510116</v>
      </c>
      <c r="E238" s="37" t="s">
        <v>926</v>
      </c>
      <c r="F238" s="37">
        <v>1</v>
      </c>
      <c r="G238" s="37" t="s">
        <v>927</v>
      </c>
      <c r="H238" s="37" t="s">
        <v>928</v>
      </c>
      <c r="I238" s="37"/>
      <c r="J238" s="37" t="s">
        <v>42</v>
      </c>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45"/>
      <c r="BF238" s="35" t="s">
        <v>43</v>
      </c>
    </row>
    <row r="239" spans="1:58" ht="15.75" customHeight="1">
      <c r="A239" s="37">
        <v>2221</v>
      </c>
      <c r="B239" s="37" t="s">
        <v>929</v>
      </c>
      <c r="C239" s="37" t="s">
        <v>930</v>
      </c>
      <c r="D239" s="37">
        <v>510181</v>
      </c>
      <c r="E239" s="37" t="s">
        <v>931</v>
      </c>
      <c r="F239" s="37">
        <v>1</v>
      </c>
      <c r="G239" s="37"/>
      <c r="H239" s="37"/>
      <c r="I239" s="37"/>
      <c r="J239" s="37" t="s">
        <v>42</v>
      </c>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45"/>
      <c r="BF239" s="35" t="s">
        <v>43</v>
      </c>
    </row>
    <row r="240" spans="1:58" ht="15.75" customHeight="1">
      <c r="A240" s="37">
        <v>2225</v>
      </c>
      <c r="B240" s="37" t="s">
        <v>932</v>
      </c>
      <c r="C240" s="37" t="s">
        <v>933</v>
      </c>
      <c r="D240" s="37" t="s">
        <v>42</v>
      </c>
      <c r="E240" s="37"/>
      <c r="F240" s="37">
        <v>4</v>
      </c>
      <c r="G240" s="37"/>
      <c r="H240" s="37"/>
      <c r="I240" s="37"/>
      <c r="J240" s="37" t="s">
        <v>42</v>
      </c>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45"/>
      <c r="BF240" s="35" t="s">
        <v>44</v>
      </c>
    </row>
    <row r="241" spans="1:58" ht="15.75" customHeight="1">
      <c r="A241" s="37">
        <v>2234</v>
      </c>
      <c r="B241" s="37" t="s">
        <v>934</v>
      </c>
      <c r="C241" s="37" t="s">
        <v>935</v>
      </c>
      <c r="D241" s="37">
        <v>510411</v>
      </c>
      <c r="E241" s="37" t="s">
        <v>936</v>
      </c>
      <c r="F241" s="37">
        <v>1</v>
      </c>
      <c r="G241" s="37"/>
      <c r="H241" s="37"/>
      <c r="I241" s="37"/>
      <c r="J241" s="37" t="s">
        <v>42</v>
      </c>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45"/>
      <c r="BF241" s="35" t="s">
        <v>43</v>
      </c>
    </row>
    <row r="242" spans="1:58" ht="15.75" customHeight="1">
      <c r="A242" s="37">
        <v>2239</v>
      </c>
      <c r="B242" s="37" t="s">
        <v>937</v>
      </c>
      <c r="C242" s="37" t="s">
        <v>938</v>
      </c>
      <c r="D242" s="37">
        <v>510504</v>
      </c>
      <c r="E242" s="37" t="s">
        <v>939</v>
      </c>
      <c r="F242" s="37">
        <v>1</v>
      </c>
      <c r="G242" s="37"/>
      <c r="H242" s="37"/>
      <c r="I242" s="37"/>
      <c r="J242" s="37" t="s">
        <v>42</v>
      </c>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45"/>
      <c r="BF242" s="35" t="s">
        <v>44</v>
      </c>
    </row>
    <row r="243" spans="1:58" ht="15.75" customHeight="1">
      <c r="A243" s="37">
        <v>2243</v>
      </c>
      <c r="B243" s="37" t="s">
        <v>940</v>
      </c>
      <c r="C243" s="37" t="s">
        <v>941</v>
      </c>
      <c r="D243" s="37">
        <v>510525</v>
      </c>
      <c r="E243" s="37" t="s">
        <v>942</v>
      </c>
      <c r="F243" s="37">
        <v>1</v>
      </c>
      <c r="G243" s="37"/>
      <c r="H243" s="37"/>
      <c r="I243" s="37"/>
      <c r="J243" s="37" t="s">
        <v>42</v>
      </c>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45"/>
      <c r="BF243" s="35" t="s">
        <v>44</v>
      </c>
    </row>
    <row r="244" spans="1:58" ht="15.75" customHeight="1">
      <c r="A244" s="37">
        <v>2245</v>
      </c>
      <c r="B244" s="37" t="s">
        <v>943</v>
      </c>
      <c r="C244" s="37" t="s">
        <v>944</v>
      </c>
      <c r="D244" s="37">
        <v>510623</v>
      </c>
      <c r="E244" s="37" t="s">
        <v>945</v>
      </c>
      <c r="F244" s="37">
        <v>1</v>
      </c>
      <c r="G244" s="37"/>
      <c r="H244" s="37"/>
      <c r="I244" s="37"/>
      <c r="J244" s="37" t="s">
        <v>42</v>
      </c>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45"/>
      <c r="BF244" s="35" t="s">
        <v>43</v>
      </c>
    </row>
    <row r="245" spans="1:58" ht="15.75" customHeight="1">
      <c r="A245" s="37">
        <v>2262</v>
      </c>
      <c r="B245" s="37" t="s">
        <v>946</v>
      </c>
      <c r="C245" s="37" t="s">
        <v>947</v>
      </c>
      <c r="D245" s="37">
        <v>510811</v>
      </c>
      <c r="E245" s="37" t="s">
        <v>948</v>
      </c>
      <c r="F245" s="37">
        <v>1</v>
      </c>
      <c r="G245" s="37"/>
      <c r="H245" s="37"/>
      <c r="I245" s="37"/>
      <c r="J245" s="37" t="s">
        <v>42</v>
      </c>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45"/>
      <c r="BF245" s="35" t="s">
        <v>949</v>
      </c>
    </row>
    <row r="246" spans="1:58" ht="15.75" customHeight="1">
      <c r="A246" s="37">
        <v>2263</v>
      </c>
      <c r="B246" s="37" t="s">
        <v>950</v>
      </c>
      <c r="C246" s="37" t="s">
        <v>951</v>
      </c>
      <c r="D246" s="37">
        <v>510812</v>
      </c>
      <c r="E246" s="37" t="s">
        <v>952</v>
      </c>
      <c r="F246" s="37">
        <v>1</v>
      </c>
      <c r="G246" s="37"/>
      <c r="H246" s="37"/>
      <c r="I246" s="37"/>
      <c r="J246" s="37" t="s">
        <v>42</v>
      </c>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45"/>
      <c r="BF246" s="36" t="s">
        <v>95</v>
      </c>
    </row>
    <row r="247" spans="1:58" ht="15.75" customHeight="1">
      <c r="A247" s="37">
        <v>2277</v>
      </c>
      <c r="B247" s="37" t="s">
        <v>953</v>
      </c>
      <c r="C247" s="37" t="s">
        <v>954</v>
      </c>
      <c r="D247" s="37">
        <v>511028</v>
      </c>
      <c r="E247" s="37" t="s">
        <v>955</v>
      </c>
      <c r="F247" s="37">
        <v>1</v>
      </c>
      <c r="G247" s="37"/>
      <c r="H247" s="37"/>
      <c r="I247" s="37" t="s">
        <v>956</v>
      </c>
      <c r="J247" s="37">
        <v>511083</v>
      </c>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45"/>
      <c r="BF247" s="35" t="s">
        <v>949</v>
      </c>
    </row>
    <row r="248" spans="1:58" ht="15.75" customHeight="1">
      <c r="A248" s="37">
        <v>2283</v>
      </c>
      <c r="B248" s="37" t="s">
        <v>957</v>
      </c>
      <c r="C248" s="37" t="s">
        <v>958</v>
      </c>
      <c r="D248" s="37">
        <v>511124</v>
      </c>
      <c r="E248" s="37" t="s">
        <v>959</v>
      </c>
      <c r="F248" s="37">
        <v>1</v>
      </c>
      <c r="G248" s="37"/>
      <c r="H248" s="37"/>
      <c r="I248" s="37"/>
      <c r="J248" s="37" t="s">
        <v>42</v>
      </c>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45"/>
      <c r="BF248" s="35" t="s">
        <v>43</v>
      </c>
    </row>
    <row r="249" spans="1:58" ht="15.75" customHeight="1">
      <c r="A249" s="37">
        <v>2305</v>
      </c>
      <c r="B249" s="37" t="s">
        <v>960</v>
      </c>
      <c r="C249" s="37" t="s">
        <v>961</v>
      </c>
      <c r="D249" s="37">
        <v>511503</v>
      </c>
      <c r="E249" s="37" t="s">
        <v>962</v>
      </c>
      <c r="F249" s="37">
        <v>1</v>
      </c>
      <c r="G249" s="37"/>
      <c r="H249" s="37"/>
      <c r="I249" s="37"/>
      <c r="J249" s="37" t="s">
        <v>42</v>
      </c>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45"/>
      <c r="BF249" s="35" t="s">
        <v>44</v>
      </c>
    </row>
    <row r="250" spans="1:58" ht="15.75" customHeight="1">
      <c r="A250" s="37">
        <v>2312</v>
      </c>
      <c r="B250" s="37" t="s">
        <v>963</v>
      </c>
      <c r="C250" s="37" t="s">
        <v>964</v>
      </c>
      <c r="D250" s="37">
        <v>511528</v>
      </c>
      <c r="E250" s="37" t="s">
        <v>965</v>
      </c>
      <c r="F250" s="37">
        <v>1</v>
      </c>
      <c r="G250" s="37"/>
      <c r="H250" s="37"/>
      <c r="I250" s="37"/>
      <c r="J250" s="37" t="s">
        <v>42</v>
      </c>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40" t="s">
        <v>966</v>
      </c>
      <c r="BE250" s="41" t="s">
        <v>437</v>
      </c>
      <c r="BF250" s="35" t="s">
        <v>44</v>
      </c>
    </row>
    <row r="251" spans="1:58" ht="15.75" customHeight="1">
      <c r="A251" s="37">
        <v>2321</v>
      </c>
      <c r="B251" s="37" t="s">
        <v>967</v>
      </c>
      <c r="C251" s="37" t="s">
        <v>968</v>
      </c>
      <c r="D251" s="37">
        <v>511703</v>
      </c>
      <c r="E251" s="37" t="s">
        <v>969</v>
      </c>
      <c r="F251" s="37">
        <v>1</v>
      </c>
      <c r="G251" s="37"/>
      <c r="H251" s="37"/>
      <c r="I251" s="37"/>
      <c r="J251" s="37" t="s">
        <v>42</v>
      </c>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5">
        <v>330</v>
      </c>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40" t="s">
        <v>970</v>
      </c>
      <c r="BE251" s="45"/>
      <c r="BF251" s="35" t="s">
        <v>44</v>
      </c>
    </row>
    <row r="252" spans="1:58" ht="15.75" customHeight="1">
      <c r="A252" s="37">
        <v>2346</v>
      </c>
      <c r="B252" s="37" t="s">
        <v>971</v>
      </c>
      <c r="C252" s="37" t="s">
        <v>972</v>
      </c>
      <c r="D252" s="37">
        <v>513223</v>
      </c>
      <c r="E252" s="37" t="s">
        <v>973</v>
      </c>
      <c r="F252" s="37">
        <v>1</v>
      </c>
      <c r="G252" s="37"/>
      <c r="H252" s="37"/>
      <c r="I252" s="37"/>
      <c r="J252" s="37" t="s">
        <v>42</v>
      </c>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45"/>
      <c r="BF252" s="35" t="s">
        <v>44</v>
      </c>
    </row>
    <row r="253" spans="1:58" ht="15.75" customHeight="1">
      <c r="A253" s="37">
        <v>2355</v>
      </c>
      <c r="B253" s="37" t="s">
        <v>974</v>
      </c>
      <c r="C253" s="37" t="s">
        <v>975</v>
      </c>
      <c r="D253" s="37">
        <v>513232</v>
      </c>
      <c r="E253" s="37" t="s">
        <v>976</v>
      </c>
      <c r="F253" s="37">
        <v>1</v>
      </c>
      <c r="G253" s="37"/>
      <c r="H253" s="37"/>
      <c r="I253" s="37"/>
      <c r="J253" s="37" t="s">
        <v>42</v>
      </c>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45"/>
      <c r="BF253" s="35" t="s">
        <v>44</v>
      </c>
    </row>
    <row r="254" spans="1:58" ht="15.75" customHeight="1">
      <c r="A254" s="37">
        <v>2374</v>
      </c>
      <c r="B254" s="37" t="s">
        <v>977</v>
      </c>
      <c r="C254" s="37" t="s">
        <v>978</v>
      </c>
      <c r="D254" s="37">
        <v>513338</v>
      </c>
      <c r="E254" s="37" t="s">
        <v>979</v>
      </c>
      <c r="F254" s="37">
        <v>1</v>
      </c>
      <c r="G254" s="37"/>
      <c r="H254" s="37"/>
      <c r="I254" s="37"/>
      <c r="J254" s="37" t="s">
        <v>42</v>
      </c>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45"/>
      <c r="BF254" s="35" t="s">
        <v>170</v>
      </c>
    </row>
    <row r="255" spans="1:58" ht="15.75" customHeight="1">
      <c r="A255" s="37">
        <v>2386</v>
      </c>
      <c r="B255" s="37" t="s">
        <v>980</v>
      </c>
      <c r="C255" s="37" t="s">
        <v>981</v>
      </c>
      <c r="D255" s="37">
        <v>513432</v>
      </c>
      <c r="E255" s="37" t="s">
        <v>982</v>
      </c>
      <c r="F255" s="37">
        <v>1</v>
      </c>
      <c r="G255" s="37"/>
      <c r="H255" s="37"/>
      <c r="I255" s="37"/>
      <c r="J255" s="37" t="s">
        <v>42</v>
      </c>
      <c r="K255" s="35">
        <v>1004</v>
      </c>
      <c r="L255" s="38">
        <v>0.92330000000000001</v>
      </c>
      <c r="M255" s="35">
        <v>993</v>
      </c>
      <c r="N255" s="38">
        <v>0.97799999999999998</v>
      </c>
      <c r="O255" s="38">
        <v>0.98899999999999999</v>
      </c>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40" t="s">
        <v>983</v>
      </c>
      <c r="BE255" s="45"/>
      <c r="BF255" s="36" t="s">
        <v>44</v>
      </c>
    </row>
    <row r="256" spans="1:58" ht="15.75" customHeight="1">
      <c r="A256" s="37">
        <v>2390</v>
      </c>
      <c r="B256" s="37" t="s">
        <v>984</v>
      </c>
      <c r="C256" s="37" t="s">
        <v>985</v>
      </c>
      <c r="D256" s="37">
        <v>513436</v>
      </c>
      <c r="E256" s="37" t="s">
        <v>986</v>
      </c>
      <c r="F256" s="37">
        <v>1</v>
      </c>
      <c r="G256" s="37"/>
      <c r="H256" s="37"/>
      <c r="I256" s="37"/>
      <c r="J256" s="37" t="s">
        <v>42</v>
      </c>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45"/>
      <c r="BF256" s="35" t="s">
        <v>49</v>
      </c>
    </row>
    <row r="257" spans="1:58" ht="15.75" customHeight="1">
      <c r="A257" s="37">
        <v>2397</v>
      </c>
      <c r="B257" s="37" t="s">
        <v>987</v>
      </c>
      <c r="C257" s="37" t="s">
        <v>988</v>
      </c>
      <c r="D257" s="37">
        <v>520112</v>
      </c>
      <c r="E257" s="37" t="s">
        <v>989</v>
      </c>
      <c r="F257" s="37">
        <v>1</v>
      </c>
      <c r="G257" s="37"/>
      <c r="H257" s="37"/>
      <c r="I257" s="37"/>
      <c r="J257" s="37" t="s">
        <v>42</v>
      </c>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45"/>
      <c r="BF257" s="35" t="s">
        <v>45</v>
      </c>
    </row>
    <row r="258" spans="1:58" ht="15.75" customHeight="1">
      <c r="A258" s="37">
        <v>2432</v>
      </c>
      <c r="B258" s="37" t="s">
        <v>990</v>
      </c>
      <c r="C258" s="37" t="s">
        <v>991</v>
      </c>
      <c r="D258" s="37">
        <v>520523</v>
      </c>
      <c r="E258" s="37" t="s">
        <v>992</v>
      </c>
      <c r="F258" s="37">
        <v>1</v>
      </c>
      <c r="G258" s="37"/>
      <c r="H258" s="37"/>
      <c r="I258" s="37"/>
      <c r="J258" s="37" t="s">
        <v>42</v>
      </c>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45"/>
      <c r="BF258" s="35" t="s">
        <v>45</v>
      </c>
    </row>
    <row r="259" spans="1:58" ht="15.75" customHeight="1">
      <c r="A259" s="37">
        <v>2436</v>
      </c>
      <c r="B259" s="37" t="s">
        <v>993</v>
      </c>
      <c r="C259" s="37" t="s">
        <v>994</v>
      </c>
      <c r="D259" s="37">
        <v>520527</v>
      </c>
      <c r="E259" s="37" t="s">
        <v>995</v>
      </c>
      <c r="F259" s="37">
        <v>1</v>
      </c>
      <c r="G259" s="37"/>
      <c r="H259" s="37"/>
      <c r="I259" s="37"/>
      <c r="J259" s="37" t="s">
        <v>42</v>
      </c>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45"/>
      <c r="BF259" s="35" t="s">
        <v>45</v>
      </c>
    </row>
    <row r="260" spans="1:58" ht="15.75" customHeight="1">
      <c r="A260" s="37">
        <v>2441</v>
      </c>
      <c r="B260" s="37" t="s">
        <v>996</v>
      </c>
      <c r="C260" s="37" t="s">
        <v>997</v>
      </c>
      <c r="D260" s="37">
        <v>520623</v>
      </c>
      <c r="E260" s="37" t="s">
        <v>998</v>
      </c>
      <c r="F260" s="37">
        <v>1</v>
      </c>
      <c r="G260" s="37"/>
      <c r="H260" s="37"/>
      <c r="I260" s="37"/>
      <c r="J260" s="37" t="s">
        <v>42</v>
      </c>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45"/>
      <c r="BF260" s="35" t="s">
        <v>45</v>
      </c>
    </row>
    <row r="261" spans="1:58" ht="15.75" customHeight="1">
      <c r="A261" s="37">
        <v>2445</v>
      </c>
      <c r="B261" s="37" t="s">
        <v>999</v>
      </c>
      <c r="C261" s="37" t="s">
        <v>1000</v>
      </c>
      <c r="D261" s="37">
        <v>520627</v>
      </c>
      <c r="E261" s="37" t="s">
        <v>1001</v>
      </c>
      <c r="F261" s="37">
        <v>1</v>
      </c>
      <c r="G261" s="37"/>
      <c r="H261" s="37"/>
      <c r="I261" s="37"/>
      <c r="J261" s="37" t="s">
        <v>42</v>
      </c>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45"/>
      <c r="BF261" s="35" t="s">
        <v>45</v>
      </c>
    </row>
    <row r="262" spans="1:58" ht="15.75" customHeight="1">
      <c r="A262" s="37">
        <v>2454</v>
      </c>
      <c r="B262" s="37" t="s">
        <v>1002</v>
      </c>
      <c r="C262" s="37" t="s">
        <v>1003</v>
      </c>
      <c r="D262" s="37">
        <v>522328</v>
      </c>
      <c r="E262" s="37" t="s">
        <v>1004</v>
      </c>
      <c r="F262" s="37">
        <v>1</v>
      </c>
      <c r="G262" s="37"/>
      <c r="H262" s="37"/>
      <c r="I262" s="37"/>
      <c r="J262" s="37" t="s">
        <v>42</v>
      </c>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45"/>
      <c r="BF262" s="36" t="s">
        <v>45</v>
      </c>
    </row>
    <row r="263" spans="1:58" ht="15.75" customHeight="1">
      <c r="A263" s="37">
        <v>2459</v>
      </c>
      <c r="B263" s="37" t="s">
        <v>1005</v>
      </c>
      <c r="C263" s="37" t="s">
        <v>1006</v>
      </c>
      <c r="D263" s="37">
        <v>522625</v>
      </c>
      <c r="E263" s="37" t="s">
        <v>1007</v>
      </c>
      <c r="F263" s="37">
        <v>1</v>
      </c>
      <c r="G263" s="37"/>
      <c r="H263" s="37"/>
      <c r="I263" s="37"/>
      <c r="J263" s="37" t="s">
        <v>42</v>
      </c>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45"/>
      <c r="BF263" s="35" t="s">
        <v>45</v>
      </c>
    </row>
    <row r="264" spans="1:58" ht="15.75" customHeight="1">
      <c r="A264" s="37">
        <v>2487</v>
      </c>
      <c r="B264" s="37" t="s">
        <v>1008</v>
      </c>
      <c r="C264" s="37" t="s">
        <v>1009</v>
      </c>
      <c r="D264" s="37">
        <v>530113</v>
      </c>
      <c r="E264" s="37" t="s">
        <v>1010</v>
      </c>
      <c r="F264" s="37">
        <v>1</v>
      </c>
      <c r="G264" s="37"/>
      <c r="H264" s="37"/>
      <c r="I264" s="37"/>
      <c r="J264" s="37" t="s">
        <v>42</v>
      </c>
      <c r="K264" s="35">
        <v>3810</v>
      </c>
      <c r="L264" s="38">
        <v>0.12559999999999999</v>
      </c>
      <c r="M264" s="35">
        <v>3632</v>
      </c>
      <c r="N264" s="38">
        <v>0.11269999999999999</v>
      </c>
      <c r="O264" s="38">
        <v>0.95330000000000004</v>
      </c>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40" t="s">
        <v>1011</v>
      </c>
      <c r="BE264" s="45"/>
      <c r="BF264" s="36" t="s">
        <v>44</v>
      </c>
    </row>
    <row r="265" spans="1:58" ht="15.75" customHeight="1">
      <c r="A265" s="37">
        <v>2494</v>
      </c>
      <c r="B265" s="37" t="s">
        <v>1012</v>
      </c>
      <c r="C265" s="37" t="s">
        <v>1013</v>
      </c>
      <c r="D265" s="37">
        <v>530128</v>
      </c>
      <c r="E265" s="37" t="s">
        <v>1014</v>
      </c>
      <c r="F265" s="37">
        <v>1</v>
      </c>
      <c r="G265" s="37"/>
      <c r="H265" s="37"/>
      <c r="I265" s="37"/>
      <c r="J265" s="37" t="s">
        <v>42</v>
      </c>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45"/>
      <c r="BF265" s="36" t="s">
        <v>44</v>
      </c>
    </row>
    <row r="266" spans="1:58" ht="15.75" customHeight="1">
      <c r="A266" s="37">
        <v>2497</v>
      </c>
      <c r="B266" s="37" t="s">
        <v>1015</v>
      </c>
      <c r="C266" s="37" t="s">
        <v>1016</v>
      </c>
      <c r="D266" s="37">
        <v>530302</v>
      </c>
      <c r="E266" s="37" t="s">
        <v>1017</v>
      </c>
      <c r="F266" s="37">
        <v>1</v>
      </c>
      <c r="G266" s="37"/>
      <c r="H266" s="37"/>
      <c r="I266" s="37"/>
      <c r="J266" s="37" t="s">
        <v>42</v>
      </c>
      <c r="K266" s="35">
        <v>14048</v>
      </c>
      <c r="L266" s="38">
        <v>0.38129999999999997</v>
      </c>
      <c r="M266" s="35">
        <v>12208</v>
      </c>
      <c r="N266" s="38">
        <v>0.36880000000000002</v>
      </c>
      <c r="O266" s="48">
        <f>M266/K266</f>
        <v>0.86902050113895213</v>
      </c>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40" t="s">
        <v>1018</v>
      </c>
      <c r="BE266" s="64" t="s">
        <v>458</v>
      </c>
      <c r="BF266" s="36" t="s">
        <v>44</v>
      </c>
    </row>
    <row r="267" spans="1:58" ht="15.75" customHeight="1">
      <c r="A267" s="37">
        <v>2503</v>
      </c>
      <c r="B267" s="37" t="s">
        <v>1019</v>
      </c>
      <c r="C267" s="37" t="s">
        <v>1020</v>
      </c>
      <c r="D267" s="37">
        <v>530326</v>
      </c>
      <c r="E267" s="37" t="s">
        <v>1021</v>
      </c>
      <c r="F267" s="37">
        <v>1</v>
      </c>
      <c r="G267" s="37"/>
      <c r="H267" s="37"/>
      <c r="I267" s="37"/>
      <c r="J267" s="37" t="s">
        <v>42</v>
      </c>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45"/>
      <c r="BF267" s="36" t="s">
        <v>44</v>
      </c>
    </row>
    <row r="268" spans="1:58" ht="15.75" customHeight="1">
      <c r="A268" s="37">
        <v>2508</v>
      </c>
      <c r="B268" s="37" t="s">
        <v>1022</v>
      </c>
      <c r="C268" s="37" t="s">
        <v>1023</v>
      </c>
      <c r="D268" s="37">
        <v>530422</v>
      </c>
      <c r="E268" s="37" t="s">
        <v>1024</v>
      </c>
      <c r="F268" s="37">
        <v>1</v>
      </c>
      <c r="G268" s="37"/>
      <c r="H268" s="37"/>
      <c r="I268" s="37"/>
      <c r="J268" s="37" t="s">
        <v>42</v>
      </c>
      <c r="K268" s="35">
        <v>2325</v>
      </c>
      <c r="L268" s="38">
        <v>0.2888</v>
      </c>
      <c r="M268" s="35">
        <v>1838</v>
      </c>
      <c r="N268" s="38">
        <v>0.2419</v>
      </c>
      <c r="O268" s="48">
        <f>M268/K268</f>
        <v>0.79053763440860214</v>
      </c>
      <c r="P268" s="37"/>
      <c r="Q268" s="37"/>
      <c r="R268" s="38">
        <v>0.92210000000000003</v>
      </c>
      <c r="S268" s="46">
        <v>1</v>
      </c>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40" t="s">
        <v>1025</v>
      </c>
      <c r="BE268" s="45"/>
      <c r="BF268" s="36" t="s">
        <v>44</v>
      </c>
    </row>
    <row r="269" spans="1:58" ht="15.75" customHeight="1">
      <c r="A269" s="37">
        <v>2538</v>
      </c>
      <c r="B269" s="37" t="s">
        <v>1026</v>
      </c>
      <c r="C269" s="37" t="s">
        <v>1027</v>
      </c>
      <c r="D269" s="37">
        <v>530822</v>
      </c>
      <c r="E269" s="37" t="s">
        <v>1028</v>
      </c>
      <c r="F269" s="37">
        <v>1</v>
      </c>
      <c r="G269" s="37"/>
      <c r="H269" s="37"/>
      <c r="I269" s="37"/>
      <c r="J269" s="37" t="s">
        <v>42</v>
      </c>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45"/>
      <c r="BF269" s="36" t="s">
        <v>44</v>
      </c>
    </row>
    <row r="270" spans="1:58" ht="15.75" customHeight="1">
      <c r="A270" s="37">
        <v>2554</v>
      </c>
      <c r="B270" s="37" t="s">
        <v>1029</v>
      </c>
      <c r="C270" s="37" t="s">
        <v>1030</v>
      </c>
      <c r="D270" s="37">
        <v>532301</v>
      </c>
      <c r="E270" s="37" t="s">
        <v>1031</v>
      </c>
      <c r="F270" s="37">
        <v>1</v>
      </c>
      <c r="G270" s="37"/>
      <c r="H270" s="37"/>
      <c r="I270" s="37"/>
      <c r="J270" s="37" t="s">
        <v>42</v>
      </c>
      <c r="K270" s="35">
        <v>11589</v>
      </c>
      <c r="L270" s="38">
        <v>0.38440000000000002</v>
      </c>
      <c r="M270" s="35">
        <v>10184</v>
      </c>
      <c r="N270" s="38">
        <v>0.51229999999999998</v>
      </c>
      <c r="O270" s="38">
        <v>0.87880000000000003</v>
      </c>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40" t="s">
        <v>1032</v>
      </c>
      <c r="BE270" s="45"/>
      <c r="BF270" s="36" t="s">
        <v>44</v>
      </c>
    </row>
    <row r="271" spans="1:58" ht="15.75" customHeight="1">
      <c r="A271" s="37">
        <v>2575</v>
      </c>
      <c r="B271" s="37" t="s">
        <v>1033</v>
      </c>
      <c r="C271" s="37" t="s">
        <v>1034</v>
      </c>
      <c r="D271" s="37">
        <v>532531</v>
      </c>
      <c r="E271" s="37" t="s">
        <v>1035</v>
      </c>
      <c r="F271" s="37">
        <v>1</v>
      </c>
      <c r="G271" s="37"/>
      <c r="H271" s="37"/>
      <c r="I271" s="37"/>
      <c r="J271" s="37" t="s">
        <v>42</v>
      </c>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45"/>
      <c r="BF271" s="36" t="s">
        <v>44</v>
      </c>
    </row>
    <row r="272" spans="1:58" ht="15.75" customHeight="1">
      <c r="A272" s="37">
        <v>2578</v>
      </c>
      <c r="B272" s="37" t="s">
        <v>1036</v>
      </c>
      <c r="C272" s="37" t="s">
        <v>1037</v>
      </c>
      <c r="D272" s="37">
        <v>532622</v>
      </c>
      <c r="E272" s="37" t="s">
        <v>1038</v>
      </c>
      <c r="F272" s="37">
        <v>1</v>
      </c>
      <c r="G272" s="37"/>
      <c r="H272" s="37"/>
      <c r="I272" s="37"/>
      <c r="J272" s="37" t="s">
        <v>42</v>
      </c>
      <c r="K272" s="35">
        <v>3078</v>
      </c>
      <c r="L272" s="37"/>
      <c r="M272" s="35">
        <v>2710</v>
      </c>
      <c r="N272" s="37"/>
      <c r="O272" s="48">
        <f>M272/K272</f>
        <v>0.88044184535412606</v>
      </c>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40" t="s">
        <v>1039</v>
      </c>
      <c r="BE272" s="41" t="s">
        <v>437</v>
      </c>
      <c r="BF272" s="35" t="s">
        <v>48</v>
      </c>
    </row>
    <row r="273" spans="1:58" ht="15.75" customHeight="1">
      <c r="A273" s="37">
        <v>2579</v>
      </c>
      <c r="B273" s="37" t="s">
        <v>1040</v>
      </c>
      <c r="C273" s="37" t="s">
        <v>1041</v>
      </c>
      <c r="D273" s="37">
        <v>532623</v>
      </c>
      <c r="E273" s="37" t="s">
        <v>1042</v>
      </c>
      <c r="F273" s="37">
        <v>1</v>
      </c>
      <c r="G273" s="37"/>
      <c r="H273" s="37"/>
      <c r="I273" s="37"/>
      <c r="J273" s="37" t="s">
        <v>42</v>
      </c>
      <c r="K273" s="35">
        <v>1839</v>
      </c>
      <c r="L273" s="38">
        <v>0.55979999999999996</v>
      </c>
      <c r="M273" s="35">
        <v>1710</v>
      </c>
      <c r="N273" s="38">
        <v>0.54469999999999996</v>
      </c>
      <c r="O273" s="38">
        <v>0.92989999999999995</v>
      </c>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40" t="s">
        <v>1043</v>
      </c>
      <c r="BE273" s="45"/>
      <c r="BF273" s="36" t="s">
        <v>44</v>
      </c>
    </row>
    <row r="274" spans="1:58" ht="15.75" customHeight="1">
      <c r="A274" s="37">
        <v>2586</v>
      </c>
      <c r="B274" s="37" t="s">
        <v>1044</v>
      </c>
      <c r="C274" s="37" t="s">
        <v>1045</v>
      </c>
      <c r="D274" s="37">
        <v>532822</v>
      </c>
      <c r="E274" s="37" t="s">
        <v>1046</v>
      </c>
      <c r="F274" s="37">
        <v>1</v>
      </c>
      <c r="G274" s="37"/>
      <c r="H274" s="37"/>
      <c r="I274" s="37"/>
      <c r="J274" s="37" t="s">
        <v>42</v>
      </c>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45"/>
      <c r="BF274" s="36" t="s">
        <v>44</v>
      </c>
    </row>
    <row r="275" spans="1:58" ht="15.75" customHeight="1">
      <c r="A275" s="37">
        <v>2593</v>
      </c>
      <c r="B275" s="37" t="s">
        <v>1047</v>
      </c>
      <c r="C275" s="37" t="s">
        <v>1048</v>
      </c>
      <c r="D275" s="37">
        <v>532926</v>
      </c>
      <c r="E275" s="37" t="s">
        <v>1049</v>
      </c>
      <c r="F275" s="37">
        <v>1</v>
      </c>
      <c r="G275" s="37"/>
      <c r="H275" s="37"/>
      <c r="I275" s="37"/>
      <c r="J275" s="37" t="s">
        <v>42</v>
      </c>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45"/>
      <c r="BF275" s="36" t="s">
        <v>44</v>
      </c>
    </row>
    <row r="276" spans="1:58" ht="15.75" customHeight="1">
      <c r="A276" s="37">
        <v>2629</v>
      </c>
      <c r="B276" s="37" t="s">
        <v>1050</v>
      </c>
      <c r="C276" s="37" t="s">
        <v>1051</v>
      </c>
      <c r="D276" s="37">
        <v>540227</v>
      </c>
      <c r="E276" s="37" t="s">
        <v>1052</v>
      </c>
      <c r="F276" s="37">
        <v>1</v>
      </c>
      <c r="G276" s="37"/>
      <c r="H276" s="37"/>
      <c r="I276" s="37"/>
      <c r="J276" s="37" t="s">
        <v>42</v>
      </c>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45"/>
      <c r="BF276" s="36" t="s">
        <v>44</v>
      </c>
    </row>
    <row r="277" spans="1:58" ht="15.75" customHeight="1">
      <c r="A277" s="37">
        <v>2663</v>
      </c>
      <c r="B277" s="37" t="s">
        <v>1053</v>
      </c>
      <c r="C277" s="37" t="s">
        <v>1054</v>
      </c>
      <c r="D277" s="37">
        <v>542421</v>
      </c>
      <c r="E277" s="37" t="s">
        <v>1055</v>
      </c>
      <c r="F277" s="37">
        <v>1</v>
      </c>
      <c r="G277" s="37"/>
      <c r="H277" s="37"/>
      <c r="I277" s="37" t="s">
        <v>1056</v>
      </c>
      <c r="J277" s="37">
        <v>540602</v>
      </c>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45"/>
      <c r="BF277" s="35" t="s">
        <v>49</v>
      </c>
    </row>
    <row r="278" spans="1:58" ht="15.75" customHeight="1">
      <c r="A278" s="37">
        <v>2667</v>
      </c>
      <c r="B278" s="37" t="s">
        <v>1057</v>
      </c>
      <c r="C278" s="37" t="s">
        <v>1058</v>
      </c>
      <c r="D278" s="37">
        <v>542425</v>
      </c>
      <c r="E278" s="37" t="s">
        <v>1059</v>
      </c>
      <c r="F278" s="37">
        <v>1</v>
      </c>
      <c r="G278" s="37"/>
      <c r="H278" s="37"/>
      <c r="I278" s="37" t="s">
        <v>1059</v>
      </c>
      <c r="J278" s="37">
        <v>540624</v>
      </c>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45"/>
      <c r="BF278" s="35" t="s">
        <v>49</v>
      </c>
    </row>
    <row r="279" spans="1:58" ht="15.75" customHeight="1">
      <c r="A279" s="37">
        <v>2669</v>
      </c>
      <c r="B279" s="37" t="s">
        <v>1060</v>
      </c>
      <c r="C279" s="37" t="s">
        <v>1061</v>
      </c>
      <c r="D279" s="37">
        <v>542427</v>
      </c>
      <c r="E279" s="37" t="s">
        <v>1062</v>
      </c>
      <c r="F279" s="37">
        <v>1</v>
      </c>
      <c r="G279" s="37"/>
      <c r="H279" s="37"/>
      <c r="I279" s="37" t="s">
        <v>1062</v>
      </c>
      <c r="J279" s="37">
        <v>540626</v>
      </c>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45"/>
      <c r="BF279" s="35" t="s">
        <v>49</v>
      </c>
    </row>
    <row r="280" spans="1:58" ht="15.75" customHeight="1">
      <c r="A280" s="37">
        <v>2673</v>
      </c>
      <c r="B280" s="37" t="s">
        <v>1063</v>
      </c>
      <c r="C280" s="37" t="s">
        <v>1064</v>
      </c>
      <c r="D280" s="37">
        <v>542431</v>
      </c>
      <c r="E280" s="37" t="s">
        <v>1065</v>
      </c>
      <c r="F280" s="37">
        <v>1</v>
      </c>
      <c r="G280" s="37"/>
      <c r="H280" s="37"/>
      <c r="I280" s="37" t="s">
        <v>1065</v>
      </c>
      <c r="J280" s="37">
        <v>540630</v>
      </c>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45"/>
      <c r="BF280" s="35" t="s">
        <v>49</v>
      </c>
    </row>
    <row r="281" spans="1:58" ht="15.75" customHeight="1">
      <c r="A281" s="37">
        <v>2698</v>
      </c>
      <c r="B281" s="37" t="s">
        <v>1066</v>
      </c>
      <c r="C281" s="37" t="s">
        <v>1067</v>
      </c>
      <c r="D281" s="37">
        <v>610122</v>
      </c>
      <c r="E281" s="37" t="s">
        <v>1068</v>
      </c>
      <c r="F281" s="37">
        <v>1</v>
      </c>
      <c r="G281" s="37"/>
      <c r="H281" s="37"/>
      <c r="I281" s="37"/>
      <c r="J281" s="37" t="s">
        <v>42</v>
      </c>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41" t="s">
        <v>458</v>
      </c>
      <c r="BF281" s="36" t="s">
        <v>46</v>
      </c>
    </row>
    <row r="282" spans="1:58" ht="15.75" customHeight="1">
      <c r="A282" s="37">
        <v>2715</v>
      </c>
      <c r="B282" s="37" t="s">
        <v>1069</v>
      </c>
      <c r="C282" s="37" t="s">
        <v>1070</v>
      </c>
      <c r="D282" s="37">
        <v>610330</v>
      </c>
      <c r="E282" s="37" t="s">
        <v>1071</v>
      </c>
      <c r="F282" s="37">
        <v>1</v>
      </c>
      <c r="G282" s="37"/>
      <c r="H282" s="37"/>
      <c r="I282" s="37"/>
      <c r="J282" s="37" t="s">
        <v>42</v>
      </c>
      <c r="K282" s="35">
        <v>866</v>
      </c>
      <c r="L282" s="37"/>
      <c r="M282" s="35">
        <v>850</v>
      </c>
      <c r="N282" s="37"/>
      <c r="O282" s="38">
        <v>0.98199999999999998</v>
      </c>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40" t="s">
        <v>1072</v>
      </c>
      <c r="BE282" s="41" t="s">
        <v>458</v>
      </c>
      <c r="BF282" s="36" t="s">
        <v>46</v>
      </c>
    </row>
    <row r="283" spans="1:58" ht="15.75" customHeight="1">
      <c r="A283" s="37">
        <v>2717</v>
      </c>
      <c r="B283" s="37" t="s">
        <v>1073</v>
      </c>
      <c r="C283" s="37" t="s">
        <v>1074</v>
      </c>
      <c r="D283" s="37">
        <v>610402</v>
      </c>
      <c r="E283" s="37" t="s">
        <v>1075</v>
      </c>
      <c r="F283" s="37">
        <v>1</v>
      </c>
      <c r="G283" s="37"/>
      <c r="H283" s="37"/>
      <c r="I283" s="37"/>
      <c r="J283" s="37" t="s">
        <v>42</v>
      </c>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64" t="s">
        <v>458</v>
      </c>
      <c r="BF283" s="35" t="s">
        <v>45</v>
      </c>
    </row>
    <row r="284" spans="1:58" ht="15.75" customHeight="1">
      <c r="A284" s="37">
        <v>2792</v>
      </c>
      <c r="B284" s="37" t="s">
        <v>1076</v>
      </c>
      <c r="C284" s="37" t="s">
        <v>1077</v>
      </c>
      <c r="D284" s="37">
        <v>611024</v>
      </c>
      <c r="E284" s="37" t="s">
        <v>1078</v>
      </c>
      <c r="F284" s="37">
        <v>1</v>
      </c>
      <c r="G284" s="37"/>
      <c r="H284" s="37"/>
      <c r="I284" s="37"/>
      <c r="J284" s="37" t="s">
        <v>42</v>
      </c>
      <c r="K284" s="35">
        <v>1945</v>
      </c>
      <c r="L284" s="38">
        <v>0.2233</v>
      </c>
      <c r="M284" s="35">
        <v>1891</v>
      </c>
      <c r="N284" s="46">
        <v>0.22</v>
      </c>
      <c r="O284" s="38">
        <v>0.97219999999999995</v>
      </c>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40" t="s">
        <v>1079</v>
      </c>
      <c r="BE284" s="45"/>
      <c r="BF284" s="36" t="s">
        <v>44</v>
      </c>
    </row>
    <row r="285" spans="1:58" ht="15.75" customHeight="1">
      <c r="A285" s="37">
        <v>2795</v>
      </c>
      <c r="B285" s="37" t="s">
        <v>1080</v>
      </c>
      <c r="C285" s="37" t="s">
        <v>1081</v>
      </c>
      <c r="D285" s="37" t="s">
        <v>42</v>
      </c>
      <c r="E285" s="37"/>
      <c r="F285" s="37">
        <v>3</v>
      </c>
      <c r="G285" s="37"/>
      <c r="H285" s="37"/>
      <c r="I285" s="37"/>
      <c r="J285" s="37" t="s">
        <v>42</v>
      </c>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45"/>
      <c r="BF285" s="35" t="s">
        <v>45</v>
      </c>
    </row>
    <row r="286" spans="1:58" ht="15.75" customHeight="1">
      <c r="A286" s="37">
        <v>2819</v>
      </c>
      <c r="B286" s="37" t="s">
        <v>1082</v>
      </c>
      <c r="C286" s="37" t="s">
        <v>1083</v>
      </c>
      <c r="D286" s="37">
        <v>620524</v>
      </c>
      <c r="E286" s="37" t="s">
        <v>1084</v>
      </c>
      <c r="F286" s="37">
        <v>1</v>
      </c>
      <c r="G286" s="37"/>
      <c r="H286" s="37"/>
      <c r="I286" s="37"/>
      <c r="J286" s="37" t="s">
        <v>42</v>
      </c>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45"/>
      <c r="BF286" s="36" t="s">
        <v>45</v>
      </c>
    </row>
    <row r="287" spans="1:58" ht="15.75" customHeight="1">
      <c r="A287" s="37">
        <v>2826</v>
      </c>
      <c r="B287" s="37" t="s">
        <v>1085</v>
      </c>
      <c r="C287" s="37" t="s">
        <v>1086</v>
      </c>
      <c r="D287" s="37">
        <v>620721</v>
      </c>
      <c r="E287" s="37" t="s">
        <v>1087</v>
      </c>
      <c r="F287" s="37">
        <v>1</v>
      </c>
      <c r="G287" s="37"/>
      <c r="H287" s="37"/>
      <c r="I287" s="37"/>
      <c r="J287" s="37" t="s">
        <v>42</v>
      </c>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45"/>
      <c r="BF287" s="35" t="s">
        <v>43</v>
      </c>
    </row>
    <row r="288" spans="1:58" ht="15.75" customHeight="1">
      <c r="A288" s="37">
        <v>2832</v>
      </c>
      <c r="B288" s="37" t="s">
        <v>1088</v>
      </c>
      <c r="C288" s="37" t="s">
        <v>1089</v>
      </c>
      <c r="D288" s="37">
        <v>620821</v>
      </c>
      <c r="E288" s="37" t="s">
        <v>1090</v>
      </c>
      <c r="F288" s="37">
        <v>1</v>
      </c>
      <c r="G288" s="37"/>
      <c r="H288" s="37"/>
      <c r="I288" s="37"/>
      <c r="J288" s="37" t="s">
        <v>42</v>
      </c>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45"/>
      <c r="BF288" s="35" t="s">
        <v>43</v>
      </c>
    </row>
    <row r="289" spans="1:58" ht="15.75" customHeight="1">
      <c r="A289" s="37">
        <v>2871</v>
      </c>
      <c r="B289" s="37" t="s">
        <v>1091</v>
      </c>
      <c r="C289" s="37" t="s">
        <v>1092</v>
      </c>
      <c r="D289" s="37">
        <v>622921</v>
      </c>
      <c r="E289" s="37" t="s">
        <v>1093</v>
      </c>
      <c r="F289" s="37">
        <v>1</v>
      </c>
      <c r="G289" s="37"/>
      <c r="H289" s="37"/>
      <c r="I289" s="37"/>
      <c r="J289" s="37" t="s">
        <v>42</v>
      </c>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45"/>
      <c r="BF289" s="35" t="s">
        <v>43</v>
      </c>
    </row>
    <row r="290" spans="1:58" ht="15.75" customHeight="1">
      <c r="A290" s="37">
        <v>2889</v>
      </c>
      <c r="B290" s="37" t="s">
        <v>1094</v>
      </c>
      <c r="C290" s="37" t="s">
        <v>1095</v>
      </c>
      <c r="D290" s="37" t="s">
        <v>42</v>
      </c>
      <c r="E290" s="37"/>
      <c r="F290" s="37">
        <v>3</v>
      </c>
      <c r="G290" s="37"/>
      <c r="H290" s="37"/>
      <c r="I290" s="37"/>
      <c r="J290" s="37" t="s">
        <v>42</v>
      </c>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45"/>
      <c r="BF290" s="35" t="s">
        <v>49</v>
      </c>
    </row>
    <row r="291" spans="1:58" ht="15.75" customHeight="1">
      <c r="A291" s="37">
        <v>2905</v>
      </c>
      <c r="B291" s="37" t="s">
        <v>1096</v>
      </c>
      <c r="C291" s="37" t="s">
        <v>1097</v>
      </c>
      <c r="D291" s="37">
        <v>632128</v>
      </c>
      <c r="E291" s="37" t="s">
        <v>1098</v>
      </c>
      <c r="F291" s="37">
        <v>1</v>
      </c>
      <c r="G291" s="37"/>
      <c r="H291" s="37"/>
      <c r="I291" s="37"/>
      <c r="J291" s="37" t="s">
        <v>42</v>
      </c>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64" t="s">
        <v>458</v>
      </c>
      <c r="BF291" s="36" t="s">
        <v>95</v>
      </c>
    </row>
    <row r="292" spans="1:58" ht="15.75" customHeight="1">
      <c r="A292" s="37">
        <v>2907</v>
      </c>
      <c r="B292" s="37" t="s">
        <v>1099</v>
      </c>
      <c r="C292" s="37" t="s">
        <v>1100</v>
      </c>
      <c r="D292" s="37">
        <v>632222</v>
      </c>
      <c r="E292" s="37" t="s">
        <v>1101</v>
      </c>
      <c r="F292" s="37">
        <v>1</v>
      </c>
      <c r="G292" s="37"/>
      <c r="H292" s="37"/>
      <c r="I292" s="37"/>
      <c r="J292" s="37" t="s">
        <v>42</v>
      </c>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64" t="s">
        <v>458</v>
      </c>
      <c r="BF292" s="35" t="s">
        <v>45</v>
      </c>
    </row>
    <row r="293" spans="1:58" ht="15.75" customHeight="1">
      <c r="A293" s="37">
        <v>2932</v>
      </c>
      <c r="B293" s="37" t="s">
        <v>1102</v>
      </c>
      <c r="C293" s="37" t="s">
        <v>1103</v>
      </c>
      <c r="D293" s="37">
        <v>632802</v>
      </c>
      <c r="E293" s="37" t="s">
        <v>1104</v>
      </c>
      <c r="F293" s="37">
        <v>1</v>
      </c>
      <c r="G293" s="37"/>
      <c r="H293" s="37"/>
      <c r="I293" s="37"/>
      <c r="J293" s="37" t="s">
        <v>42</v>
      </c>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64" t="s">
        <v>458</v>
      </c>
      <c r="BF293" s="36" t="s">
        <v>170</v>
      </c>
    </row>
    <row r="294" spans="1:58" ht="15.75" customHeight="1">
      <c r="A294" s="37">
        <v>2946</v>
      </c>
      <c r="B294" s="37" t="s">
        <v>1105</v>
      </c>
      <c r="C294" s="37" t="s">
        <v>1106</v>
      </c>
      <c r="D294" s="37">
        <v>640181</v>
      </c>
      <c r="E294" s="37" t="s">
        <v>1107</v>
      </c>
      <c r="F294" s="37">
        <v>1</v>
      </c>
      <c r="G294" s="37"/>
      <c r="H294" s="37"/>
      <c r="I294" s="37"/>
      <c r="J294" s="37" t="s">
        <v>42</v>
      </c>
      <c r="K294" s="35">
        <v>9876</v>
      </c>
      <c r="L294" s="38">
        <v>0.14660000000000001</v>
      </c>
      <c r="M294" s="35">
        <v>8126</v>
      </c>
      <c r="N294" s="38">
        <v>0.2109</v>
      </c>
      <c r="O294" s="38">
        <v>0.82279999999999998</v>
      </c>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40" t="s">
        <v>1108</v>
      </c>
      <c r="BE294" s="45"/>
      <c r="BF294" s="36" t="s">
        <v>44</v>
      </c>
    </row>
    <row r="295" spans="1:58" ht="15.75" customHeight="1">
      <c r="A295" s="37">
        <v>2947</v>
      </c>
      <c r="B295" s="37" t="s">
        <v>1109</v>
      </c>
      <c r="C295" s="37" t="s">
        <v>1110</v>
      </c>
      <c r="D295" s="37">
        <v>640202</v>
      </c>
      <c r="E295" s="37" t="s">
        <v>1111</v>
      </c>
      <c r="F295" s="37">
        <v>1</v>
      </c>
      <c r="G295" s="37"/>
      <c r="H295" s="37"/>
      <c r="I295" s="37"/>
      <c r="J295" s="37" t="s">
        <v>42</v>
      </c>
      <c r="K295" s="35">
        <v>8747</v>
      </c>
      <c r="L295" s="38">
        <v>-4.4299999999999999E-2</v>
      </c>
      <c r="M295" s="35">
        <v>8041</v>
      </c>
      <c r="N295" s="37"/>
      <c r="O295" s="38">
        <v>0.91930000000000001</v>
      </c>
      <c r="P295" s="38">
        <v>2.64E-2</v>
      </c>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40" t="s">
        <v>1112</v>
      </c>
      <c r="BE295" s="41" t="s">
        <v>1113</v>
      </c>
      <c r="BF295" s="36" t="s">
        <v>44</v>
      </c>
    </row>
    <row r="296" spans="1:58" ht="15.75" customHeight="1">
      <c r="A296" s="37">
        <v>2961</v>
      </c>
      <c r="B296" s="37" t="s">
        <v>1114</v>
      </c>
      <c r="C296" s="37" t="s">
        <v>1115</v>
      </c>
      <c r="D296" s="37">
        <v>640521</v>
      </c>
      <c r="E296" s="37" t="s">
        <v>1116</v>
      </c>
      <c r="F296" s="37">
        <v>1</v>
      </c>
      <c r="G296" s="37"/>
      <c r="H296" s="37"/>
      <c r="I296" s="37"/>
      <c r="J296" s="37" t="s">
        <v>42</v>
      </c>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45"/>
      <c r="BF296" s="36" t="s">
        <v>44</v>
      </c>
    </row>
    <row r="297" spans="1:58" ht="15.75" customHeight="1">
      <c r="A297" s="37">
        <v>2970</v>
      </c>
      <c r="B297" s="37" t="s">
        <v>1117</v>
      </c>
      <c r="C297" s="37" t="s">
        <v>1118</v>
      </c>
      <c r="D297" s="37">
        <v>650109</v>
      </c>
      <c r="E297" s="37" t="s">
        <v>1119</v>
      </c>
      <c r="F297" s="37">
        <v>1</v>
      </c>
      <c r="G297" s="37"/>
      <c r="H297" s="37"/>
      <c r="I297" s="37"/>
      <c r="J297" s="37" t="s">
        <v>42</v>
      </c>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45"/>
      <c r="BF297" s="35" t="s">
        <v>45</v>
      </c>
    </row>
    <row r="298" spans="1:58" ht="15.75" customHeight="1">
      <c r="A298" s="37">
        <v>2971</v>
      </c>
      <c r="B298" s="37" t="s">
        <v>1120</v>
      </c>
      <c r="C298" s="37" t="s">
        <v>1121</v>
      </c>
      <c r="D298" s="37">
        <v>650121</v>
      </c>
      <c r="E298" s="37" t="s">
        <v>1122</v>
      </c>
      <c r="F298" s="37">
        <v>1</v>
      </c>
      <c r="G298" s="37"/>
      <c r="H298" s="37"/>
      <c r="I298" s="37"/>
      <c r="J298" s="37" t="s">
        <v>42</v>
      </c>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40" t="s">
        <v>1123</v>
      </c>
      <c r="BE298" s="45"/>
      <c r="BF298" s="35" t="s">
        <v>49</v>
      </c>
    </row>
    <row r="299" spans="1:58" ht="15.75" customHeight="1">
      <c r="A299" s="37">
        <v>2975</v>
      </c>
      <c r="B299" s="37" t="s">
        <v>1124</v>
      </c>
      <c r="C299" s="37" t="s">
        <v>1125</v>
      </c>
      <c r="D299" s="37">
        <v>650205</v>
      </c>
      <c r="E299" s="37" t="s">
        <v>1126</v>
      </c>
      <c r="F299" s="37">
        <v>1</v>
      </c>
      <c r="G299" s="37"/>
      <c r="H299" s="37"/>
      <c r="I299" s="37"/>
      <c r="J299" s="37" t="s">
        <v>42</v>
      </c>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45"/>
      <c r="BF299" s="35" t="s">
        <v>49</v>
      </c>
    </row>
    <row r="300" spans="1:58" ht="15.75" customHeight="1">
      <c r="A300" s="37">
        <v>2982</v>
      </c>
      <c r="B300" s="37" t="s">
        <v>1127</v>
      </c>
      <c r="C300" s="37" t="s">
        <v>1128</v>
      </c>
      <c r="D300" s="37">
        <v>652301</v>
      </c>
      <c r="E300" s="37" t="s">
        <v>1129</v>
      </c>
      <c r="F300" s="37">
        <v>1</v>
      </c>
      <c r="G300" s="37"/>
      <c r="H300" s="37"/>
      <c r="I300" s="37"/>
      <c r="J300" s="37" t="s">
        <v>42</v>
      </c>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45"/>
      <c r="BF300" s="35" t="s">
        <v>49</v>
      </c>
    </row>
    <row r="301" spans="1:58" ht="15.75" customHeight="1">
      <c r="A301" s="37">
        <v>3020</v>
      </c>
      <c r="B301" s="37" t="s">
        <v>1130</v>
      </c>
      <c r="C301" s="37" t="s">
        <v>1131</v>
      </c>
      <c r="D301" s="37">
        <v>653125</v>
      </c>
      <c r="E301" s="37" t="s">
        <v>1132</v>
      </c>
      <c r="F301" s="37">
        <v>1</v>
      </c>
      <c r="G301" s="37"/>
      <c r="H301" s="37"/>
      <c r="I301" s="37"/>
      <c r="J301" s="37" t="s">
        <v>42</v>
      </c>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45"/>
      <c r="BF301" s="35" t="s">
        <v>48</v>
      </c>
    </row>
    <row r="302" spans="1:58" ht="15.75" customHeight="1">
      <c r="A302" s="37">
        <v>3028</v>
      </c>
      <c r="B302" s="37" t="s">
        <v>1133</v>
      </c>
      <c r="C302" s="37" t="s">
        <v>1134</v>
      </c>
      <c r="D302" s="37">
        <v>653221</v>
      </c>
      <c r="E302" s="37" t="s">
        <v>1135</v>
      </c>
      <c r="F302" s="37">
        <v>1</v>
      </c>
      <c r="G302" s="37"/>
      <c r="H302" s="37"/>
      <c r="I302" s="37"/>
      <c r="J302" s="37" t="s">
        <v>42</v>
      </c>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45"/>
      <c r="BF302" s="35" t="s">
        <v>49</v>
      </c>
    </row>
    <row r="303" spans="1:58" ht="15.75" customHeight="1">
      <c r="A303" s="37">
        <v>3036</v>
      </c>
      <c r="B303" s="37" t="s">
        <v>1136</v>
      </c>
      <c r="C303" s="37" t="s">
        <v>1137</v>
      </c>
      <c r="D303" s="37">
        <v>654003</v>
      </c>
      <c r="E303" s="37" t="s">
        <v>1138</v>
      </c>
      <c r="F303" s="37">
        <v>1</v>
      </c>
      <c r="G303" s="37"/>
      <c r="H303" s="37"/>
      <c r="I303" s="37"/>
      <c r="J303" s="37" t="s">
        <v>42</v>
      </c>
      <c r="K303" s="35">
        <v>4422</v>
      </c>
      <c r="L303" s="37"/>
      <c r="M303" s="35">
        <v>4181</v>
      </c>
      <c r="N303" s="37"/>
      <c r="O303" s="38">
        <v>0.94599999999999995</v>
      </c>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40" t="s">
        <v>1139</v>
      </c>
      <c r="BE303" s="45"/>
      <c r="BF303" s="35" t="s">
        <v>49</v>
      </c>
    </row>
    <row r="304" spans="1:58" ht="15.75" customHeight="1">
      <c r="A304" s="37">
        <v>3038</v>
      </c>
      <c r="B304" s="37" t="s">
        <v>1140</v>
      </c>
      <c r="C304" s="37" t="s">
        <v>1141</v>
      </c>
      <c r="D304" s="37">
        <v>654021</v>
      </c>
      <c r="E304" s="37" t="s">
        <v>1142</v>
      </c>
      <c r="F304" s="37">
        <v>1</v>
      </c>
      <c r="G304" s="37"/>
      <c r="H304" s="37"/>
      <c r="I304" s="37"/>
      <c r="J304" s="37" t="s">
        <v>42</v>
      </c>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45"/>
      <c r="BF304" s="35" t="s">
        <v>49</v>
      </c>
    </row>
    <row r="305" spans="1:58" ht="15.75" customHeight="1">
      <c r="A305" s="37">
        <v>3041</v>
      </c>
      <c r="B305" s="37" t="s">
        <v>1143</v>
      </c>
      <c r="C305" s="37" t="s">
        <v>1144</v>
      </c>
      <c r="D305" s="37">
        <v>654024</v>
      </c>
      <c r="E305" s="37" t="s">
        <v>1145</v>
      </c>
      <c r="F305" s="37">
        <v>1</v>
      </c>
      <c r="G305" s="37"/>
      <c r="H305" s="37"/>
      <c r="I305" s="37"/>
      <c r="J305" s="37" t="s">
        <v>42</v>
      </c>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45"/>
      <c r="BF305" s="36" t="s">
        <v>46</v>
      </c>
    </row>
    <row r="306" spans="1:58" ht="15.75" customHeight="1">
      <c r="A306" s="37">
        <v>3047</v>
      </c>
      <c r="B306" s="37" t="s">
        <v>1146</v>
      </c>
      <c r="C306" s="37" t="s">
        <v>1147</v>
      </c>
      <c r="D306" s="37">
        <v>654202</v>
      </c>
      <c r="E306" s="37" t="s">
        <v>1148</v>
      </c>
      <c r="F306" s="37">
        <v>1</v>
      </c>
      <c r="G306" s="37"/>
      <c r="H306" s="37"/>
      <c r="I306" s="37"/>
      <c r="J306" s="37" t="s">
        <v>42</v>
      </c>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45"/>
      <c r="BF306" s="35" t="s">
        <v>49</v>
      </c>
    </row>
    <row r="307" spans="1:58" ht="15.75" customHeight="1">
      <c r="A307" s="37">
        <v>3050</v>
      </c>
      <c r="B307" s="37" t="s">
        <v>1149</v>
      </c>
      <c r="C307" s="37" t="s">
        <v>1150</v>
      </c>
      <c r="D307" s="37">
        <v>654224</v>
      </c>
      <c r="E307" s="37" t="s">
        <v>1151</v>
      </c>
      <c r="F307" s="37">
        <v>1</v>
      </c>
      <c r="G307" s="37"/>
      <c r="H307" s="37"/>
      <c r="I307" s="37"/>
      <c r="J307" s="37" t="s">
        <v>42</v>
      </c>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45"/>
      <c r="BF307" s="35" t="s">
        <v>49</v>
      </c>
    </row>
    <row r="308" spans="1:58" ht="15.75" customHeight="1">
      <c r="A308" s="37">
        <v>3080</v>
      </c>
      <c r="B308" s="37" t="s">
        <v>1152</v>
      </c>
      <c r="C308" s="37" t="s">
        <v>1153</v>
      </c>
      <c r="D308" s="37" t="s">
        <v>42</v>
      </c>
      <c r="E308" s="37"/>
      <c r="F308" s="37">
        <v>7</v>
      </c>
      <c r="G308" s="37"/>
      <c r="H308" s="37"/>
      <c r="I308" s="37"/>
      <c r="J308" s="37" t="s">
        <v>42</v>
      </c>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45"/>
      <c r="BF308" s="35" t="s">
        <v>49</v>
      </c>
    </row>
    <row r="309" spans="1:58" ht="15.75" customHeight="1">
      <c r="A309" s="37">
        <v>3105</v>
      </c>
      <c r="B309" s="37" t="s">
        <v>1154</v>
      </c>
      <c r="C309" s="37" t="s">
        <v>1155</v>
      </c>
      <c r="D309" s="37" t="s">
        <v>42</v>
      </c>
      <c r="E309" s="37"/>
      <c r="F309" s="37" t="s">
        <v>42</v>
      </c>
      <c r="G309" s="37" t="s">
        <v>50</v>
      </c>
      <c r="H309" s="37"/>
      <c r="I309" s="37"/>
      <c r="J309" s="37" t="s">
        <v>42</v>
      </c>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45"/>
      <c r="BF309" s="35" t="s">
        <v>49</v>
      </c>
    </row>
    <row r="310" spans="1:58" ht="15.75" customHeight="1">
      <c r="A310" s="37">
        <v>3108</v>
      </c>
      <c r="B310" s="37" t="s">
        <v>1156</v>
      </c>
      <c r="C310" s="37" t="s">
        <v>1157</v>
      </c>
      <c r="D310" s="37" t="s">
        <v>42</v>
      </c>
      <c r="E310" s="37"/>
      <c r="F310" s="37" t="s">
        <v>42</v>
      </c>
      <c r="G310" s="37" t="s">
        <v>50</v>
      </c>
      <c r="H310" s="37"/>
      <c r="I310" s="37"/>
      <c r="J310" s="37" t="s">
        <v>42</v>
      </c>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45"/>
      <c r="BF310" s="35" t="s">
        <v>49</v>
      </c>
    </row>
    <row r="311" spans="1:58" ht="15.75" customHeight="1">
      <c r="A311" s="37">
        <v>3109</v>
      </c>
      <c r="B311" s="37" t="s">
        <v>1158</v>
      </c>
      <c r="C311" s="37" t="s">
        <v>1159</v>
      </c>
      <c r="D311" s="37" t="s">
        <v>42</v>
      </c>
      <c r="E311" s="37"/>
      <c r="F311" s="37" t="s">
        <v>42</v>
      </c>
      <c r="G311" s="37" t="s">
        <v>50</v>
      </c>
      <c r="H311" s="37"/>
      <c r="I311" s="37"/>
      <c r="J311" s="37" t="s">
        <v>42</v>
      </c>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45"/>
      <c r="BF311" s="35" t="s">
        <v>49</v>
      </c>
    </row>
    <row r="312" spans="1:58" ht="15.75" customHeight="1">
      <c r="A312" s="37">
        <v>3121</v>
      </c>
      <c r="B312" s="37" t="s">
        <v>1160</v>
      </c>
      <c r="C312" s="37" t="s">
        <v>1161</v>
      </c>
      <c r="D312" s="37" t="s">
        <v>42</v>
      </c>
      <c r="E312" s="37"/>
      <c r="F312" s="37" t="s">
        <v>42</v>
      </c>
      <c r="G312" s="37" t="s">
        <v>50</v>
      </c>
      <c r="H312" s="37"/>
      <c r="I312" s="37"/>
      <c r="J312" s="37" t="s">
        <v>42</v>
      </c>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45"/>
      <c r="BF312" s="35" t="s">
        <v>49</v>
      </c>
    </row>
    <row r="313" spans="1:58" ht="15.75" customHeight="1">
      <c r="A313" s="37">
        <v>3123</v>
      </c>
      <c r="B313" s="37" t="s">
        <v>1162</v>
      </c>
      <c r="C313" s="37" t="s">
        <v>1163</v>
      </c>
      <c r="D313" s="37" t="s">
        <v>42</v>
      </c>
      <c r="E313" s="37"/>
      <c r="F313" s="37" t="s">
        <v>42</v>
      </c>
      <c r="G313" s="37" t="s">
        <v>50</v>
      </c>
      <c r="H313" s="37"/>
      <c r="I313" s="37"/>
      <c r="J313" s="37" t="s">
        <v>42</v>
      </c>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45"/>
      <c r="BF313" s="35" t="s">
        <v>49</v>
      </c>
    </row>
    <row r="314" spans="1:58"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45"/>
      <c r="BF314" s="37"/>
    </row>
    <row r="315" spans="1:58"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45"/>
      <c r="BF315" s="37"/>
    </row>
    <row r="316" spans="1:58"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45"/>
      <c r="BF316" s="37"/>
    </row>
    <row r="317" spans="1:58"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45"/>
      <c r="BF317" s="37"/>
    </row>
    <row r="318" spans="1:5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45"/>
      <c r="BF318" s="37"/>
    </row>
    <row r="319" spans="1:58"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45"/>
      <c r="BF319" s="37"/>
    </row>
    <row r="320" spans="1:58"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45"/>
      <c r="BF320" s="37"/>
    </row>
    <row r="321" spans="1:58"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45"/>
      <c r="BF321" s="37"/>
    </row>
    <row r="322" spans="1:58"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45"/>
      <c r="BF322" s="37"/>
    </row>
    <row r="323" spans="1:58"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45"/>
      <c r="BF323" s="37"/>
    </row>
    <row r="324" spans="1:58"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45"/>
      <c r="BF324" s="37"/>
    </row>
    <row r="325" spans="1:58"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45"/>
      <c r="BF325" s="37"/>
    </row>
    <row r="326" spans="1:58"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45"/>
      <c r="BF326" s="37"/>
    </row>
    <row r="327" spans="1:58"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45"/>
      <c r="BF327" s="37"/>
    </row>
    <row r="328" spans="1:5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45"/>
      <c r="BF328" s="37"/>
    </row>
    <row r="329" spans="1:58"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45"/>
      <c r="BF329" s="37"/>
    </row>
    <row r="330" spans="1:58"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45"/>
      <c r="BF330" s="37"/>
    </row>
    <row r="331" spans="1:58"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45"/>
      <c r="BF331" s="37"/>
    </row>
    <row r="332" spans="1:58"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45"/>
      <c r="BF332" s="37"/>
    </row>
    <row r="333" spans="1:58"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45"/>
      <c r="BF333" s="37"/>
    </row>
    <row r="334" spans="1:58"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45"/>
      <c r="BF334" s="37"/>
    </row>
    <row r="335" spans="1:58"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45"/>
      <c r="BF335" s="37"/>
    </row>
    <row r="336" spans="1:58"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45"/>
      <c r="BF336" s="37"/>
    </row>
    <row r="337" spans="1:58"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45"/>
      <c r="BF337" s="37"/>
    </row>
    <row r="338" spans="1:5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c r="BE338" s="45"/>
      <c r="BF338" s="37"/>
    </row>
    <row r="339" spans="1:58"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45"/>
      <c r="BF339" s="37"/>
    </row>
    <row r="340" spans="1:58"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45"/>
      <c r="BF340" s="37"/>
    </row>
    <row r="341" spans="1:58"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45"/>
      <c r="BF341" s="37"/>
    </row>
    <row r="342" spans="1:58"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45"/>
      <c r="BF342" s="37"/>
    </row>
    <row r="343" spans="1:58"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45"/>
      <c r="BF343" s="37"/>
    </row>
    <row r="344" spans="1:58"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45"/>
      <c r="BF344" s="37"/>
    </row>
    <row r="345" spans="1:58"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45"/>
      <c r="BF345" s="37"/>
    </row>
    <row r="346" spans="1:58"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45"/>
      <c r="BF346" s="37"/>
    </row>
    <row r="347" spans="1:58"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45"/>
      <c r="BF347" s="37"/>
    </row>
    <row r="348" spans="1:5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45"/>
      <c r="BF348" s="37"/>
    </row>
    <row r="349" spans="1:58"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45"/>
      <c r="BF349" s="37"/>
    </row>
    <row r="350" spans="1:58"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45"/>
      <c r="BF350" s="37"/>
    </row>
    <row r="351" spans="1:58"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45"/>
      <c r="BF351" s="37"/>
    </row>
    <row r="352" spans="1:58"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45"/>
      <c r="BF352" s="37"/>
    </row>
    <row r="353" spans="1:58"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45"/>
      <c r="BF353" s="37"/>
    </row>
    <row r="354" spans="1:58"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45"/>
      <c r="BF354" s="37"/>
    </row>
    <row r="355" spans="1:58"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45"/>
      <c r="BF355" s="37"/>
    </row>
    <row r="356" spans="1:58"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45"/>
      <c r="BF356" s="37"/>
    </row>
    <row r="357" spans="1:58"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45"/>
      <c r="BF357" s="37"/>
    </row>
    <row r="358" spans="1: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45"/>
      <c r="BF358" s="37"/>
    </row>
    <row r="359" spans="1:58"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45"/>
      <c r="BF359" s="37"/>
    </row>
    <row r="360" spans="1:58"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45"/>
      <c r="BF360" s="37"/>
    </row>
    <row r="361" spans="1:58"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45"/>
      <c r="BF361" s="37"/>
    </row>
    <row r="362" spans="1:58"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45"/>
      <c r="BF362" s="37"/>
    </row>
    <row r="363" spans="1:58"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45"/>
      <c r="BF363" s="37"/>
    </row>
    <row r="364" spans="1:58"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45"/>
      <c r="BF364" s="37"/>
    </row>
    <row r="365" spans="1:58"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45"/>
      <c r="BF365" s="37"/>
    </row>
    <row r="366" spans="1:58"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45"/>
      <c r="BF366" s="37"/>
    </row>
    <row r="367" spans="1:58"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45"/>
      <c r="BF367" s="37"/>
    </row>
    <row r="368" spans="1:5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45"/>
      <c r="BF368" s="37"/>
    </row>
    <row r="369" spans="1:58"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45"/>
      <c r="BF369" s="37"/>
    </row>
    <row r="370" spans="1:58"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45"/>
      <c r="BF370" s="37"/>
    </row>
    <row r="371" spans="1:58"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45"/>
      <c r="BF371" s="37"/>
    </row>
    <row r="372" spans="1:58"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45"/>
      <c r="BF372" s="37"/>
    </row>
    <row r="373" spans="1:58"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45"/>
      <c r="BF373" s="37"/>
    </row>
    <row r="374" spans="1:58"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45"/>
      <c r="BF374" s="37"/>
    </row>
    <row r="375" spans="1:58"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45"/>
      <c r="BF375" s="37"/>
    </row>
    <row r="376" spans="1:58"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45"/>
      <c r="BF376" s="37"/>
    </row>
    <row r="377" spans="1:58"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45"/>
      <c r="BF377" s="37"/>
    </row>
    <row r="378" spans="1:5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45"/>
      <c r="BF378" s="37"/>
    </row>
    <row r="379" spans="1:58"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45"/>
      <c r="BF379" s="37"/>
    </row>
    <row r="380" spans="1:58"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45"/>
      <c r="BF380" s="37"/>
    </row>
    <row r="381" spans="1:58"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45"/>
      <c r="BF381" s="37"/>
    </row>
    <row r="382" spans="1:58"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45"/>
      <c r="BF382" s="37"/>
    </row>
    <row r="383" spans="1:58"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45"/>
      <c r="BF383" s="37"/>
    </row>
    <row r="384" spans="1:58"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45"/>
      <c r="BF384" s="37"/>
    </row>
    <row r="385" spans="1:58"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45"/>
      <c r="BF385" s="37"/>
    </row>
    <row r="386" spans="1:58"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45"/>
      <c r="BF386" s="37"/>
    </row>
    <row r="387" spans="1:58"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45"/>
      <c r="BF387" s="37"/>
    </row>
    <row r="388" spans="1:5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45"/>
      <c r="BF388" s="37"/>
    </row>
    <row r="389" spans="1:58"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45"/>
      <c r="BF389" s="37"/>
    </row>
    <row r="390" spans="1:58"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45"/>
      <c r="BF390" s="37"/>
    </row>
    <row r="391" spans="1:58"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45"/>
      <c r="BF391" s="37"/>
    </row>
    <row r="392" spans="1:58"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45"/>
      <c r="BF392" s="37"/>
    </row>
    <row r="393" spans="1:58"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45"/>
      <c r="BF393" s="37"/>
    </row>
    <row r="394" spans="1:58"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45"/>
      <c r="BF394" s="37"/>
    </row>
    <row r="395" spans="1:58"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45"/>
      <c r="BF395" s="37"/>
    </row>
    <row r="396" spans="1:58"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45"/>
      <c r="BF396" s="37"/>
    </row>
    <row r="397" spans="1:58"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45"/>
      <c r="BF397" s="37"/>
    </row>
    <row r="398" spans="1:5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45"/>
      <c r="BF398" s="37"/>
    </row>
    <row r="399" spans="1:58"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45"/>
      <c r="BF399" s="37"/>
    </row>
    <row r="400" spans="1:58"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45"/>
      <c r="BF400" s="37"/>
    </row>
    <row r="401" spans="1:58"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45"/>
      <c r="BF401" s="37"/>
    </row>
    <row r="402" spans="1:58"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45"/>
      <c r="BF402" s="37"/>
    </row>
    <row r="403" spans="1:58"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45"/>
      <c r="BF403" s="37"/>
    </row>
    <row r="404" spans="1:58"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45"/>
      <c r="BF404" s="37"/>
    </row>
    <row r="405" spans="1:58"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45"/>
      <c r="BF405" s="37"/>
    </row>
    <row r="406" spans="1:58"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45"/>
      <c r="BF406" s="37"/>
    </row>
    <row r="407" spans="1:58"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45"/>
      <c r="BF407" s="37"/>
    </row>
    <row r="408" spans="1:5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45"/>
      <c r="BF408" s="37"/>
    </row>
    <row r="409" spans="1:58"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c r="BE409" s="45"/>
      <c r="BF409" s="37"/>
    </row>
    <row r="410" spans="1:58"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45"/>
      <c r="BF410" s="37"/>
    </row>
    <row r="411" spans="1:58"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45"/>
      <c r="BF411" s="37"/>
    </row>
    <row r="412" spans="1:58"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45"/>
      <c r="BF412" s="37"/>
    </row>
    <row r="413" spans="1:58"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45"/>
      <c r="BF413" s="37"/>
    </row>
    <row r="414" spans="1:58"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45"/>
      <c r="BF414" s="37"/>
    </row>
    <row r="415" spans="1:58"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45"/>
      <c r="BF415" s="37"/>
    </row>
    <row r="416" spans="1:58"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45"/>
      <c r="BF416" s="37"/>
    </row>
    <row r="417" spans="1:58"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45"/>
      <c r="BF417" s="37"/>
    </row>
    <row r="418" spans="1:5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45"/>
      <c r="BF418" s="37"/>
    </row>
    <row r="419" spans="1:58"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45"/>
      <c r="BF419" s="37"/>
    </row>
    <row r="420" spans="1:58"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45"/>
      <c r="BF420" s="37"/>
    </row>
    <row r="421" spans="1:58"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45"/>
      <c r="BF421" s="37"/>
    </row>
    <row r="422" spans="1:58"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45"/>
      <c r="BF422" s="37"/>
    </row>
    <row r="423" spans="1:58"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45"/>
      <c r="BF423" s="37"/>
    </row>
    <row r="424" spans="1:58"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45"/>
      <c r="BF424" s="37"/>
    </row>
    <row r="425" spans="1:58"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45"/>
      <c r="BF425" s="37"/>
    </row>
    <row r="426" spans="1:58"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c r="BE426" s="45"/>
      <c r="BF426" s="37"/>
    </row>
    <row r="427" spans="1:58"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45"/>
      <c r="BF427" s="37"/>
    </row>
    <row r="428" spans="1:5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45"/>
      <c r="BF428" s="37"/>
    </row>
    <row r="429" spans="1:58"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45"/>
      <c r="BF429" s="37"/>
    </row>
    <row r="430" spans="1:58"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45"/>
      <c r="BF430" s="37"/>
    </row>
    <row r="431" spans="1:58"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45"/>
      <c r="BF431" s="37"/>
    </row>
    <row r="432" spans="1:58"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45"/>
      <c r="BF432" s="37"/>
    </row>
    <row r="433" spans="1:58"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45"/>
      <c r="BF433" s="37"/>
    </row>
    <row r="434" spans="1:58"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45"/>
      <c r="BF434" s="37"/>
    </row>
    <row r="435" spans="1:58"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45"/>
      <c r="BF435" s="37"/>
    </row>
    <row r="436" spans="1:58"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45"/>
      <c r="BF436" s="37"/>
    </row>
    <row r="437" spans="1:58"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45"/>
      <c r="BF437" s="37"/>
    </row>
    <row r="438" spans="1:5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45"/>
      <c r="BF438" s="37"/>
    </row>
    <row r="439" spans="1:58"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45"/>
      <c r="BF439" s="37"/>
    </row>
    <row r="440" spans="1:58"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45"/>
      <c r="BF440" s="37"/>
    </row>
    <row r="441" spans="1:58"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45"/>
      <c r="BF441" s="37"/>
    </row>
    <row r="442" spans="1:58"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45"/>
      <c r="BF442" s="37"/>
    </row>
    <row r="443" spans="1:58"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45"/>
      <c r="BF443" s="37"/>
    </row>
    <row r="444" spans="1:58"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45"/>
      <c r="BF444" s="37"/>
    </row>
    <row r="445" spans="1:58"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45"/>
      <c r="BF445" s="37"/>
    </row>
    <row r="446" spans="1:58"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45"/>
      <c r="BF446" s="37"/>
    </row>
    <row r="447" spans="1:58"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45"/>
      <c r="BF447" s="37"/>
    </row>
    <row r="448" spans="1:5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45"/>
      <c r="BF448" s="37"/>
    </row>
    <row r="449" spans="1:58"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45"/>
      <c r="BF449" s="37"/>
    </row>
    <row r="450" spans="1:58"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45"/>
      <c r="BF450" s="37"/>
    </row>
    <row r="451" spans="1:58"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45"/>
      <c r="BF451" s="37"/>
    </row>
    <row r="452" spans="1:58"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45"/>
      <c r="BF452" s="37"/>
    </row>
    <row r="453" spans="1:58"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45"/>
      <c r="BF453" s="37"/>
    </row>
    <row r="454" spans="1:58"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45"/>
      <c r="BF454" s="37"/>
    </row>
    <row r="455" spans="1:58"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45"/>
      <c r="BF455" s="37"/>
    </row>
    <row r="456" spans="1:58"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45"/>
      <c r="BF456" s="37"/>
    </row>
    <row r="457" spans="1:58"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45"/>
      <c r="BF457" s="37"/>
    </row>
    <row r="458" spans="1: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45"/>
      <c r="BF458" s="37"/>
    </row>
    <row r="459" spans="1:58"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45"/>
      <c r="BF459" s="37"/>
    </row>
    <row r="460" spans="1:58"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45"/>
      <c r="BF460" s="37"/>
    </row>
    <row r="461" spans="1:58"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45"/>
      <c r="BF461" s="37"/>
    </row>
    <row r="462" spans="1:58"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45"/>
      <c r="BF462" s="37"/>
    </row>
    <row r="463" spans="1:58"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45"/>
      <c r="BF463" s="37"/>
    </row>
    <row r="464" spans="1:58"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45"/>
      <c r="BF464" s="37"/>
    </row>
    <row r="465" spans="1:58"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45"/>
      <c r="BF465" s="37"/>
    </row>
    <row r="466" spans="1:58"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45"/>
      <c r="BF466" s="37"/>
    </row>
    <row r="467" spans="1:58"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45"/>
      <c r="BF467" s="37"/>
    </row>
    <row r="468" spans="1:5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45"/>
      <c r="BF468" s="37"/>
    </row>
    <row r="469" spans="1:58"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45"/>
      <c r="BF469" s="37"/>
    </row>
    <row r="470" spans="1:58"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45"/>
      <c r="BF470" s="37"/>
    </row>
    <row r="471" spans="1:58"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45"/>
      <c r="BF471" s="37"/>
    </row>
    <row r="472" spans="1:58"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45"/>
      <c r="BF472" s="37"/>
    </row>
    <row r="473" spans="1:58"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45"/>
      <c r="BF473" s="37"/>
    </row>
    <row r="474" spans="1:58"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45"/>
      <c r="BF474" s="37"/>
    </row>
    <row r="475" spans="1:58"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45"/>
      <c r="BF475" s="37"/>
    </row>
    <row r="476" spans="1:58"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45"/>
      <c r="BF476" s="37"/>
    </row>
    <row r="477" spans="1:58"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45"/>
      <c r="BF477" s="37"/>
    </row>
    <row r="478" spans="1:5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45"/>
      <c r="BF478" s="37"/>
    </row>
    <row r="479" spans="1:58"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45"/>
      <c r="BF479" s="37"/>
    </row>
    <row r="480" spans="1:58"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45"/>
      <c r="BF480" s="37"/>
    </row>
    <row r="481" spans="1:58"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45"/>
      <c r="BF481" s="37"/>
    </row>
    <row r="482" spans="1:58"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45"/>
      <c r="BF482" s="37"/>
    </row>
    <row r="483" spans="1:58"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45"/>
      <c r="BF483" s="37"/>
    </row>
    <row r="484" spans="1:58"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45"/>
      <c r="BF484" s="37"/>
    </row>
    <row r="485" spans="1:58"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45"/>
      <c r="BF485" s="37"/>
    </row>
    <row r="486" spans="1:58"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45"/>
      <c r="BF486" s="37"/>
    </row>
    <row r="487" spans="1:58"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45"/>
      <c r="BF487" s="37"/>
    </row>
    <row r="488" spans="1:5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c r="BE488" s="45"/>
      <c r="BF488" s="37"/>
    </row>
    <row r="489" spans="1:58"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c r="BC489" s="37"/>
      <c r="BD489" s="37"/>
      <c r="BE489" s="45"/>
      <c r="BF489" s="37"/>
    </row>
    <row r="490" spans="1:58"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c r="BC490" s="37"/>
      <c r="BD490" s="37"/>
      <c r="BE490" s="45"/>
      <c r="BF490" s="37"/>
    </row>
    <row r="491" spans="1:58"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c r="BE491" s="45"/>
      <c r="BF491" s="37"/>
    </row>
    <row r="492" spans="1:58"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45"/>
      <c r="BF492" s="37"/>
    </row>
    <row r="493" spans="1:58"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45"/>
      <c r="BF493" s="37"/>
    </row>
    <row r="494" spans="1:58"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45"/>
      <c r="BF494" s="37"/>
    </row>
    <row r="495" spans="1:58"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45"/>
      <c r="BF495" s="37"/>
    </row>
    <row r="496" spans="1:58"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45"/>
      <c r="BF496" s="37"/>
    </row>
    <row r="497" spans="1:58"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c r="BE497" s="45"/>
      <c r="BF497" s="37"/>
    </row>
    <row r="498" spans="1:5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c r="BE498" s="45"/>
      <c r="BF498" s="37"/>
    </row>
    <row r="499" spans="1:58"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c r="BE499" s="45"/>
      <c r="BF499" s="37"/>
    </row>
    <row r="500" spans="1:58"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45"/>
      <c r="BF500" s="37"/>
    </row>
    <row r="501" spans="1:58"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45"/>
      <c r="BF501" s="37"/>
    </row>
    <row r="502" spans="1:58"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45"/>
      <c r="BF502" s="37"/>
    </row>
    <row r="503" spans="1:58"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45"/>
      <c r="BF503" s="37"/>
    </row>
    <row r="504" spans="1:58"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45"/>
      <c r="BF504" s="37"/>
    </row>
    <row r="505" spans="1:58"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45"/>
      <c r="BF505" s="37"/>
    </row>
    <row r="506" spans="1:58"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45"/>
      <c r="BF506" s="37"/>
    </row>
    <row r="507" spans="1:58"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45"/>
      <c r="BF507" s="37"/>
    </row>
    <row r="508" spans="1:5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45"/>
      <c r="BF508" s="37"/>
    </row>
    <row r="509" spans="1:58"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45"/>
      <c r="BF509" s="37"/>
    </row>
    <row r="510" spans="1:58"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45"/>
      <c r="BF510" s="37"/>
    </row>
    <row r="511" spans="1:58"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45"/>
      <c r="BF511" s="37"/>
    </row>
    <row r="512" spans="1:58"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45"/>
      <c r="BF512" s="37"/>
    </row>
    <row r="513" spans="1:58"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45"/>
      <c r="BF513" s="37"/>
    </row>
    <row r="514" spans="1:58"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45"/>
      <c r="BF514" s="37"/>
    </row>
    <row r="515" spans="1:58"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45"/>
      <c r="BF515" s="37"/>
    </row>
    <row r="516" spans="1:58"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45"/>
      <c r="BF516" s="37"/>
    </row>
    <row r="517" spans="1:58"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45"/>
      <c r="BF517" s="37"/>
    </row>
    <row r="518" spans="1:5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45"/>
      <c r="BF518" s="37"/>
    </row>
    <row r="519" spans="1:58"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45"/>
      <c r="BF519" s="37"/>
    </row>
    <row r="520" spans="1:58"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45"/>
      <c r="BF520" s="37"/>
    </row>
    <row r="521" spans="1:58"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45"/>
      <c r="BF521" s="37"/>
    </row>
    <row r="522" spans="1:58"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45"/>
      <c r="BF522" s="37"/>
    </row>
    <row r="523" spans="1:58"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45"/>
      <c r="BF523" s="37"/>
    </row>
    <row r="524" spans="1:58"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45"/>
      <c r="BF524" s="37"/>
    </row>
    <row r="525" spans="1:58"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45"/>
      <c r="BF525" s="37"/>
    </row>
    <row r="526" spans="1:58"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45"/>
      <c r="BF526" s="37"/>
    </row>
    <row r="527" spans="1:58"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45"/>
      <c r="BF527" s="37"/>
    </row>
    <row r="528" spans="1:5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45"/>
      <c r="BF528" s="37"/>
    </row>
    <row r="529" spans="1:58"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45"/>
      <c r="BF529" s="37"/>
    </row>
    <row r="530" spans="1:58"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45"/>
      <c r="BF530" s="37"/>
    </row>
    <row r="531" spans="1:58"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45"/>
      <c r="BF531" s="37"/>
    </row>
    <row r="532" spans="1:58"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45"/>
      <c r="BF532" s="37"/>
    </row>
    <row r="533" spans="1:58"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45"/>
      <c r="BF533" s="37"/>
    </row>
    <row r="534" spans="1:58"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45"/>
      <c r="BF534" s="37"/>
    </row>
    <row r="535" spans="1:58"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45"/>
      <c r="BF535" s="37"/>
    </row>
    <row r="536" spans="1:58"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45"/>
      <c r="BF536" s="37"/>
    </row>
    <row r="537" spans="1:58"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45"/>
      <c r="BF537" s="37"/>
    </row>
    <row r="538" spans="1:5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45"/>
      <c r="BF538" s="37"/>
    </row>
    <row r="539" spans="1:58"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45"/>
      <c r="BF539" s="37"/>
    </row>
    <row r="540" spans="1:58"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45"/>
      <c r="BF540" s="37"/>
    </row>
    <row r="541" spans="1:58"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45"/>
      <c r="BF541" s="37"/>
    </row>
    <row r="542" spans="1:58"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45"/>
      <c r="BF542" s="37"/>
    </row>
    <row r="543" spans="1:58"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45"/>
      <c r="BF543" s="37"/>
    </row>
    <row r="544" spans="1:58"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45"/>
      <c r="BF544" s="37"/>
    </row>
    <row r="545" spans="1:58"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45"/>
      <c r="BF545" s="37"/>
    </row>
    <row r="546" spans="1:58"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45"/>
      <c r="BF546" s="37"/>
    </row>
    <row r="547" spans="1:58"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45"/>
      <c r="BF547" s="37"/>
    </row>
    <row r="548" spans="1:5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45"/>
      <c r="BF548" s="37"/>
    </row>
    <row r="549" spans="1:58"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45"/>
      <c r="BF549" s="37"/>
    </row>
    <row r="550" spans="1:58"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45"/>
      <c r="BF550" s="37"/>
    </row>
    <row r="551" spans="1:58"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45"/>
      <c r="BF551" s="37"/>
    </row>
    <row r="552" spans="1:58"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45"/>
      <c r="BF552" s="37"/>
    </row>
    <row r="553" spans="1:58"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45"/>
      <c r="BF553" s="37"/>
    </row>
    <row r="554" spans="1:58"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45"/>
      <c r="BF554" s="37"/>
    </row>
    <row r="555" spans="1:58"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45"/>
      <c r="BF555" s="37"/>
    </row>
    <row r="556" spans="1:58"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45"/>
      <c r="BF556" s="37"/>
    </row>
    <row r="557" spans="1:58"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45"/>
      <c r="BF557" s="37"/>
    </row>
    <row r="558" spans="1: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45"/>
      <c r="BF558" s="37"/>
    </row>
    <row r="559" spans="1:58"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45"/>
      <c r="BF559" s="37"/>
    </row>
    <row r="560" spans="1:58"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45"/>
      <c r="BF560" s="37"/>
    </row>
    <row r="561" spans="1:58"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45"/>
      <c r="BF561" s="37"/>
    </row>
    <row r="562" spans="1:58"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45"/>
      <c r="BF562" s="37"/>
    </row>
    <row r="563" spans="1:58"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45"/>
      <c r="BF563" s="37"/>
    </row>
    <row r="564" spans="1:58"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45"/>
      <c r="BF564" s="37"/>
    </row>
    <row r="565" spans="1:58"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45"/>
      <c r="BF565" s="37"/>
    </row>
    <row r="566" spans="1:58"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45"/>
      <c r="BF566" s="37"/>
    </row>
    <row r="567" spans="1:58"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45"/>
      <c r="BF567" s="37"/>
    </row>
    <row r="568" spans="1:5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45"/>
      <c r="BF568" s="37"/>
    </row>
    <row r="569" spans="1:58"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45"/>
      <c r="BF569" s="37"/>
    </row>
    <row r="570" spans="1:58"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45"/>
      <c r="BF570" s="37"/>
    </row>
    <row r="571" spans="1:58"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45"/>
      <c r="BF571" s="37"/>
    </row>
    <row r="572" spans="1:58"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45"/>
      <c r="BF572" s="37"/>
    </row>
    <row r="573" spans="1:58"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45"/>
      <c r="BF573" s="37"/>
    </row>
    <row r="574" spans="1:58"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45"/>
      <c r="BF574" s="37"/>
    </row>
    <row r="575" spans="1:58"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45"/>
      <c r="BF575" s="37"/>
    </row>
    <row r="576" spans="1:58"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45"/>
      <c r="BF576" s="37"/>
    </row>
    <row r="577" spans="1:58"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45"/>
      <c r="BF577" s="37"/>
    </row>
    <row r="578" spans="1:5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45"/>
      <c r="BF578" s="37"/>
    </row>
    <row r="579" spans="1:58"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45"/>
      <c r="BF579" s="37"/>
    </row>
    <row r="580" spans="1:58"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45"/>
      <c r="BF580" s="37"/>
    </row>
    <row r="581" spans="1:58"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45"/>
      <c r="BF581" s="37"/>
    </row>
    <row r="582" spans="1:58"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45"/>
      <c r="BF582" s="37"/>
    </row>
    <row r="583" spans="1:58"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45"/>
      <c r="BF583" s="37"/>
    </row>
    <row r="584" spans="1:58"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45"/>
      <c r="BF584" s="37"/>
    </row>
    <row r="585" spans="1:58"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45"/>
      <c r="BF585" s="37"/>
    </row>
    <row r="586" spans="1:58"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45"/>
      <c r="BF586" s="37"/>
    </row>
    <row r="587" spans="1:58"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45"/>
      <c r="BF587" s="37"/>
    </row>
    <row r="588" spans="1:5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45"/>
      <c r="BF588" s="37"/>
    </row>
    <row r="589" spans="1:58"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45"/>
      <c r="BF589" s="37"/>
    </row>
    <row r="590" spans="1:58"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45"/>
      <c r="BF590" s="37"/>
    </row>
    <row r="591" spans="1:58"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45"/>
      <c r="BF591" s="37"/>
    </row>
    <row r="592" spans="1:58"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45"/>
      <c r="BF592" s="37"/>
    </row>
    <row r="593" spans="1:58"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45"/>
      <c r="BF593" s="37"/>
    </row>
    <row r="594" spans="1:58"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45"/>
      <c r="BF594" s="37"/>
    </row>
    <row r="595" spans="1:58"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45"/>
      <c r="BF595" s="37"/>
    </row>
    <row r="596" spans="1:58"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45"/>
      <c r="BF596" s="37"/>
    </row>
    <row r="597" spans="1:58"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45"/>
      <c r="BF597" s="37"/>
    </row>
    <row r="598" spans="1:5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45"/>
      <c r="BF598" s="37"/>
    </row>
    <row r="599" spans="1:58"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45"/>
      <c r="BF599" s="37"/>
    </row>
    <row r="600" spans="1:58"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45"/>
      <c r="BF600" s="37"/>
    </row>
    <row r="601" spans="1:58"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45"/>
      <c r="BF601" s="37"/>
    </row>
    <row r="602" spans="1:58"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45"/>
      <c r="BF602" s="37"/>
    </row>
    <row r="603" spans="1:58"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45"/>
      <c r="BF603" s="37"/>
    </row>
    <row r="604" spans="1:58"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45"/>
      <c r="BF604" s="37"/>
    </row>
    <row r="605" spans="1:58"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45"/>
      <c r="BF605" s="37"/>
    </row>
    <row r="606" spans="1:58"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45"/>
      <c r="BF606" s="37"/>
    </row>
    <row r="607" spans="1:58"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45"/>
      <c r="BF607" s="37"/>
    </row>
    <row r="608" spans="1:5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45"/>
      <c r="BF608" s="37"/>
    </row>
    <row r="609" spans="1:58"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45"/>
      <c r="BF609" s="37"/>
    </row>
    <row r="610" spans="1:58"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45"/>
      <c r="BF610" s="37"/>
    </row>
    <row r="611" spans="1:58"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45"/>
      <c r="BF611" s="37"/>
    </row>
    <row r="612" spans="1:58"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45"/>
      <c r="BF612" s="37"/>
    </row>
    <row r="613" spans="1:58"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45"/>
      <c r="BF613" s="37"/>
    </row>
    <row r="614" spans="1:58"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45"/>
      <c r="BF614" s="37"/>
    </row>
    <row r="615" spans="1:58"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45"/>
      <c r="BF615" s="37"/>
    </row>
    <row r="616" spans="1:58"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45"/>
      <c r="BF616" s="37"/>
    </row>
    <row r="617" spans="1:58"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45"/>
      <c r="BF617" s="37"/>
    </row>
    <row r="618" spans="1:5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45"/>
      <c r="BF618" s="37"/>
    </row>
    <row r="619" spans="1:58"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45"/>
      <c r="BF619" s="37"/>
    </row>
    <row r="620" spans="1:58"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45"/>
      <c r="BF620" s="37"/>
    </row>
    <row r="621" spans="1:58"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45"/>
      <c r="BF621" s="37"/>
    </row>
    <row r="622" spans="1:58"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45"/>
      <c r="BF622" s="37"/>
    </row>
    <row r="623" spans="1:58"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45"/>
      <c r="BF623" s="37"/>
    </row>
    <row r="624" spans="1:58"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45"/>
      <c r="BF624" s="37"/>
    </row>
    <row r="625" spans="1:58"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45"/>
      <c r="BF625" s="37"/>
    </row>
    <row r="626" spans="1:58"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45"/>
      <c r="BF626" s="37"/>
    </row>
    <row r="627" spans="1:58"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45"/>
      <c r="BF627" s="37"/>
    </row>
    <row r="628" spans="1:5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45"/>
      <c r="BF628" s="37"/>
    </row>
    <row r="629" spans="1:58"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45"/>
      <c r="BF629" s="37"/>
    </row>
    <row r="630" spans="1:58"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45"/>
      <c r="BF630" s="37"/>
    </row>
    <row r="631" spans="1:58"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45"/>
      <c r="BF631" s="37"/>
    </row>
    <row r="632" spans="1:58"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45"/>
      <c r="BF632" s="37"/>
    </row>
    <row r="633" spans="1:58"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45"/>
      <c r="BF633" s="37"/>
    </row>
    <row r="634" spans="1:58"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45"/>
      <c r="BF634" s="37"/>
    </row>
    <row r="635" spans="1:58"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45"/>
      <c r="BF635" s="37"/>
    </row>
    <row r="636" spans="1:58"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45"/>
      <c r="BF636" s="37"/>
    </row>
    <row r="637" spans="1:58"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45"/>
      <c r="BF637" s="37"/>
    </row>
    <row r="638" spans="1:5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45"/>
      <c r="BF638" s="37"/>
    </row>
    <row r="639" spans="1:58"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45"/>
      <c r="BF639" s="37"/>
    </row>
    <row r="640" spans="1:58"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45"/>
      <c r="BF640" s="37"/>
    </row>
    <row r="641" spans="1:58"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45"/>
      <c r="BF641" s="37"/>
    </row>
    <row r="642" spans="1:58"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45"/>
      <c r="BF642" s="37"/>
    </row>
    <row r="643" spans="1:58"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45"/>
      <c r="BF643" s="37"/>
    </row>
    <row r="644" spans="1:58"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45"/>
      <c r="BF644" s="37"/>
    </row>
    <row r="645" spans="1:58"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45"/>
      <c r="BF645" s="37"/>
    </row>
    <row r="646" spans="1:58"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45"/>
      <c r="BF646" s="37"/>
    </row>
    <row r="647" spans="1:58"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45"/>
      <c r="BF647" s="37"/>
    </row>
    <row r="648" spans="1:5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45"/>
      <c r="BF648" s="37"/>
    </row>
    <row r="649" spans="1:58"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45"/>
      <c r="BF649" s="37"/>
    </row>
    <row r="650" spans="1:58"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45"/>
      <c r="BF650" s="37"/>
    </row>
    <row r="651" spans="1:58"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45"/>
      <c r="BF651" s="37"/>
    </row>
    <row r="652" spans="1:58"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45"/>
      <c r="BF652" s="37"/>
    </row>
    <row r="653" spans="1:58"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45"/>
      <c r="BF653" s="37"/>
    </row>
    <row r="654" spans="1:58"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45"/>
      <c r="BF654" s="37"/>
    </row>
    <row r="655" spans="1:58"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45"/>
      <c r="BF655" s="37"/>
    </row>
    <row r="656" spans="1:58"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45"/>
      <c r="BF656" s="37"/>
    </row>
    <row r="657" spans="1:58"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45"/>
      <c r="BF657" s="37"/>
    </row>
    <row r="658" spans="1: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45"/>
      <c r="BF658" s="37"/>
    </row>
    <row r="659" spans="1:58"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45"/>
      <c r="BF659" s="37"/>
    </row>
    <row r="660" spans="1:58"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45"/>
      <c r="BF660" s="37"/>
    </row>
    <row r="661" spans="1:58"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45"/>
      <c r="BF661" s="37"/>
    </row>
    <row r="662" spans="1:58"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45"/>
      <c r="BF662" s="37"/>
    </row>
    <row r="663" spans="1:58"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45"/>
      <c r="BF663" s="37"/>
    </row>
    <row r="664" spans="1:58"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45"/>
      <c r="BF664" s="37"/>
    </row>
    <row r="665" spans="1:58"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45"/>
      <c r="BF665" s="37"/>
    </row>
    <row r="666" spans="1:58"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45"/>
      <c r="BF666" s="37"/>
    </row>
    <row r="667" spans="1:58"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45"/>
      <c r="BF667" s="37"/>
    </row>
    <row r="668" spans="1:5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45"/>
      <c r="BF668" s="37"/>
    </row>
    <row r="669" spans="1:58"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45"/>
      <c r="BF669" s="37"/>
    </row>
    <row r="670" spans="1:58"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45"/>
      <c r="BF670" s="37"/>
    </row>
    <row r="671" spans="1:58"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45"/>
      <c r="BF671" s="37"/>
    </row>
    <row r="672" spans="1:58"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45"/>
      <c r="BF672" s="37"/>
    </row>
    <row r="673" spans="1:58"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45"/>
      <c r="BF673" s="37"/>
    </row>
    <row r="674" spans="1:58"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45"/>
      <c r="BF674" s="37"/>
    </row>
    <row r="675" spans="1:58"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45"/>
      <c r="BF675" s="37"/>
    </row>
    <row r="676" spans="1:58"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45"/>
      <c r="BF676" s="37"/>
    </row>
    <row r="677" spans="1:58"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45"/>
      <c r="BF677" s="37"/>
    </row>
    <row r="678" spans="1:5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45"/>
      <c r="BF678" s="37"/>
    </row>
    <row r="679" spans="1:58"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45"/>
      <c r="BF679" s="37"/>
    </row>
    <row r="680" spans="1:58"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45"/>
      <c r="BF680" s="37"/>
    </row>
    <row r="681" spans="1:58"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45"/>
      <c r="BF681" s="37"/>
    </row>
    <row r="682" spans="1:58"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45"/>
      <c r="BF682" s="37"/>
    </row>
    <row r="683" spans="1:58"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c r="BE683" s="45"/>
      <c r="BF683" s="37"/>
    </row>
    <row r="684" spans="1:58"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45"/>
      <c r="BF684" s="37"/>
    </row>
    <row r="685" spans="1:58"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45"/>
      <c r="BF685" s="37"/>
    </row>
    <row r="686" spans="1:58"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45"/>
      <c r="BF686" s="37"/>
    </row>
    <row r="687" spans="1:58"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45"/>
      <c r="BF687" s="37"/>
    </row>
    <row r="688" spans="1:5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45"/>
      <c r="BF688" s="37"/>
    </row>
    <row r="689" spans="1:58"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45"/>
      <c r="BF689" s="37"/>
    </row>
    <row r="690" spans="1:58"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45"/>
      <c r="BF690" s="37"/>
    </row>
    <row r="691" spans="1:58"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45"/>
      <c r="BF691" s="37"/>
    </row>
    <row r="692" spans="1:58"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45"/>
      <c r="BF692" s="37"/>
    </row>
    <row r="693" spans="1:58"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45"/>
      <c r="BF693" s="37"/>
    </row>
    <row r="694" spans="1:58"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45"/>
      <c r="BF694" s="37"/>
    </row>
    <row r="695" spans="1:58"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45"/>
      <c r="BF695" s="37"/>
    </row>
    <row r="696" spans="1:58"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45"/>
      <c r="BF696" s="37"/>
    </row>
    <row r="697" spans="1:58"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45"/>
      <c r="BF697" s="37"/>
    </row>
    <row r="698" spans="1:5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45"/>
      <c r="BF698" s="37"/>
    </row>
    <row r="699" spans="1:58"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45"/>
      <c r="BF699" s="37"/>
    </row>
    <row r="700" spans="1:58"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45"/>
      <c r="BF700" s="37"/>
    </row>
    <row r="701" spans="1:58"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45"/>
      <c r="BF701" s="37"/>
    </row>
    <row r="702" spans="1:58"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45"/>
      <c r="BF702" s="37"/>
    </row>
    <row r="703" spans="1:58"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45"/>
      <c r="BF703" s="37"/>
    </row>
    <row r="704" spans="1:58"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45"/>
      <c r="BF704" s="37"/>
    </row>
    <row r="705" spans="1:58"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45"/>
      <c r="BF705" s="37"/>
    </row>
    <row r="706" spans="1:58"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45"/>
      <c r="BF706" s="37"/>
    </row>
    <row r="707" spans="1:58"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45"/>
      <c r="BF707" s="37"/>
    </row>
    <row r="708" spans="1:5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45"/>
      <c r="BF708" s="37"/>
    </row>
    <row r="709" spans="1:58"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45"/>
      <c r="BF709" s="37"/>
    </row>
    <row r="710" spans="1:58"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45"/>
      <c r="BF710" s="37"/>
    </row>
    <row r="711" spans="1:58"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45"/>
      <c r="BF711" s="37"/>
    </row>
    <row r="712" spans="1:58"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45"/>
      <c r="BF712" s="37"/>
    </row>
    <row r="713" spans="1:58"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c r="BC713" s="37"/>
      <c r="BD713" s="37"/>
      <c r="BE713" s="45"/>
      <c r="BF713" s="37"/>
    </row>
    <row r="714" spans="1:58"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c r="BC714" s="37"/>
      <c r="BD714" s="37"/>
      <c r="BE714" s="45"/>
      <c r="BF714" s="37"/>
    </row>
    <row r="715" spans="1:58"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c r="BC715" s="37"/>
      <c r="BD715" s="37"/>
      <c r="BE715" s="45"/>
      <c r="BF715" s="37"/>
    </row>
    <row r="716" spans="1:58"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c r="BC716" s="37"/>
      <c r="BD716" s="37"/>
      <c r="BE716" s="45"/>
      <c r="BF716" s="37"/>
    </row>
    <row r="717" spans="1:58"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c r="BC717" s="37"/>
      <c r="BD717" s="37"/>
      <c r="BE717" s="45"/>
      <c r="BF717" s="37"/>
    </row>
    <row r="718" spans="1:5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c r="BC718" s="37"/>
      <c r="BD718" s="37"/>
      <c r="BE718" s="45"/>
      <c r="BF718" s="37"/>
    </row>
    <row r="719" spans="1:58"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c r="BC719" s="37"/>
      <c r="BD719" s="37"/>
      <c r="BE719" s="45"/>
      <c r="BF719" s="37"/>
    </row>
    <row r="720" spans="1:58"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c r="BC720" s="37"/>
      <c r="BD720" s="37"/>
      <c r="BE720" s="45"/>
      <c r="BF720" s="37"/>
    </row>
    <row r="721" spans="1:58"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c r="BC721" s="37"/>
      <c r="BD721" s="37"/>
      <c r="BE721" s="45"/>
      <c r="BF721" s="37"/>
    </row>
    <row r="722" spans="1:58"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c r="BC722" s="37"/>
      <c r="BD722" s="37"/>
      <c r="BE722" s="45"/>
      <c r="BF722" s="37"/>
    </row>
    <row r="723" spans="1:58"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c r="BC723" s="37"/>
      <c r="BD723" s="37"/>
      <c r="BE723" s="45"/>
      <c r="BF723" s="37"/>
    </row>
    <row r="724" spans="1:58"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c r="BC724" s="37"/>
      <c r="BD724" s="37"/>
      <c r="BE724" s="45"/>
      <c r="BF724" s="37"/>
    </row>
    <row r="725" spans="1:58"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c r="BC725" s="37"/>
      <c r="BD725" s="37"/>
      <c r="BE725" s="45"/>
      <c r="BF725" s="37"/>
    </row>
    <row r="726" spans="1:58"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c r="BC726" s="37"/>
      <c r="BD726" s="37"/>
      <c r="BE726" s="45"/>
      <c r="BF726" s="37"/>
    </row>
    <row r="727" spans="1:58"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45"/>
      <c r="BF727" s="37"/>
    </row>
    <row r="728" spans="1:5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45"/>
      <c r="BF728" s="37"/>
    </row>
    <row r="729" spans="1:58"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45"/>
      <c r="BF729" s="37"/>
    </row>
    <row r="730" spans="1:58"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45"/>
      <c r="BF730" s="37"/>
    </row>
    <row r="731" spans="1:58"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45"/>
      <c r="BF731" s="37"/>
    </row>
    <row r="732" spans="1:58"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45"/>
      <c r="BF732" s="37"/>
    </row>
    <row r="733" spans="1:58"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45"/>
      <c r="BF733" s="37"/>
    </row>
    <row r="734" spans="1:58"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45"/>
      <c r="BF734" s="37"/>
    </row>
    <row r="735" spans="1:58"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45"/>
      <c r="BF735" s="37"/>
    </row>
    <row r="736" spans="1:58"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45"/>
      <c r="BF736" s="37"/>
    </row>
    <row r="737" spans="1:58"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45"/>
      <c r="BF737" s="37"/>
    </row>
    <row r="738" spans="1:5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45"/>
      <c r="BF738" s="37"/>
    </row>
    <row r="739" spans="1:58"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45"/>
      <c r="BF739" s="37"/>
    </row>
    <row r="740" spans="1:58"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45"/>
      <c r="BF740" s="37"/>
    </row>
    <row r="741" spans="1:58"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45"/>
      <c r="BF741" s="37"/>
    </row>
    <row r="742" spans="1:58"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45"/>
      <c r="BF742" s="37"/>
    </row>
    <row r="743" spans="1:58"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45"/>
      <c r="BF743" s="37"/>
    </row>
    <row r="744" spans="1:58"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45"/>
      <c r="BF744" s="37"/>
    </row>
    <row r="745" spans="1:58"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45"/>
      <c r="BF745" s="37"/>
    </row>
    <row r="746" spans="1:58"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45"/>
      <c r="BF746" s="37"/>
    </row>
    <row r="747" spans="1:58"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45"/>
      <c r="BF747" s="37"/>
    </row>
    <row r="748" spans="1:5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45"/>
      <c r="BF748" s="37"/>
    </row>
    <row r="749" spans="1:58"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45"/>
      <c r="BF749" s="37"/>
    </row>
    <row r="750" spans="1:58"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45"/>
      <c r="BF750" s="37"/>
    </row>
    <row r="751" spans="1:58"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45"/>
      <c r="BF751" s="37"/>
    </row>
    <row r="752" spans="1:58"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45"/>
      <c r="BF752" s="37"/>
    </row>
    <row r="753" spans="1:58"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45"/>
      <c r="BF753" s="37"/>
    </row>
    <row r="754" spans="1:58"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45"/>
      <c r="BF754" s="37"/>
    </row>
    <row r="755" spans="1:58"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c r="BE755" s="45"/>
      <c r="BF755" s="37"/>
    </row>
    <row r="756" spans="1:58"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45"/>
      <c r="BF756" s="37"/>
    </row>
    <row r="757" spans="1:58"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45"/>
      <c r="BF757" s="37"/>
    </row>
    <row r="758" spans="1: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45"/>
      <c r="BF758" s="37"/>
    </row>
    <row r="759" spans="1:58"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45"/>
      <c r="BF759" s="37"/>
    </row>
    <row r="760" spans="1:58"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45"/>
      <c r="BF760" s="37"/>
    </row>
    <row r="761" spans="1:58"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45"/>
      <c r="BF761" s="37"/>
    </row>
    <row r="762" spans="1:58"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45"/>
      <c r="BF762" s="37"/>
    </row>
    <row r="763" spans="1:58"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45"/>
      <c r="BF763" s="37"/>
    </row>
    <row r="764" spans="1:58"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45"/>
      <c r="BF764" s="37"/>
    </row>
    <row r="765" spans="1:58"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45"/>
      <c r="BF765" s="37"/>
    </row>
    <row r="766" spans="1:58"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45"/>
      <c r="BF766" s="37"/>
    </row>
    <row r="767" spans="1:58"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45"/>
      <c r="BF767" s="37"/>
    </row>
    <row r="768" spans="1:5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c r="BC768" s="37"/>
      <c r="BD768" s="37"/>
      <c r="BE768" s="45"/>
      <c r="BF768" s="37"/>
    </row>
    <row r="769" spans="1:58"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45"/>
      <c r="BF769" s="37"/>
    </row>
    <row r="770" spans="1:58"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45"/>
      <c r="BF770" s="37"/>
    </row>
    <row r="771" spans="1:58"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45"/>
      <c r="BF771" s="37"/>
    </row>
    <row r="772" spans="1:58"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45"/>
      <c r="BF772" s="37"/>
    </row>
    <row r="773" spans="1:58"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45"/>
      <c r="BF773" s="37"/>
    </row>
    <row r="774" spans="1:58"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45"/>
      <c r="BF774" s="37"/>
    </row>
    <row r="775" spans="1:58"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45"/>
      <c r="BF775" s="37"/>
    </row>
    <row r="776" spans="1:58"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45"/>
      <c r="BF776" s="37"/>
    </row>
    <row r="777" spans="1:58"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45"/>
      <c r="BF777" s="37"/>
    </row>
    <row r="778" spans="1:5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45"/>
      <c r="BF778" s="37"/>
    </row>
    <row r="779" spans="1:58"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45"/>
      <c r="BF779" s="37"/>
    </row>
    <row r="780" spans="1:58"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45"/>
      <c r="BF780" s="37"/>
    </row>
    <row r="781" spans="1:58"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45"/>
      <c r="BF781" s="37"/>
    </row>
    <row r="782" spans="1:58"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45"/>
      <c r="BF782" s="37"/>
    </row>
    <row r="783" spans="1:58"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45"/>
      <c r="BF783" s="37"/>
    </row>
    <row r="784" spans="1:58"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c r="BC784" s="37"/>
      <c r="BD784" s="37"/>
      <c r="BE784" s="45"/>
      <c r="BF784" s="37"/>
    </row>
    <row r="785" spans="1:58"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45"/>
      <c r="BF785" s="37"/>
    </row>
    <row r="786" spans="1:58"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45"/>
      <c r="BF786" s="37"/>
    </row>
    <row r="787" spans="1:58"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45"/>
      <c r="BF787" s="37"/>
    </row>
    <row r="788" spans="1:5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45"/>
      <c r="BF788" s="37"/>
    </row>
    <row r="789" spans="1:58"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45"/>
      <c r="BF789" s="37"/>
    </row>
    <row r="790" spans="1:58"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45"/>
      <c r="BF790" s="37"/>
    </row>
    <row r="791" spans="1:58"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45"/>
      <c r="BF791" s="37"/>
    </row>
    <row r="792" spans="1:58"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45"/>
      <c r="BF792" s="37"/>
    </row>
    <row r="793" spans="1:58"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45"/>
      <c r="BF793" s="37"/>
    </row>
    <row r="794" spans="1:58"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45"/>
      <c r="BF794" s="37"/>
    </row>
    <row r="795" spans="1:58"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45"/>
      <c r="BF795" s="37"/>
    </row>
    <row r="796" spans="1:58"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45"/>
      <c r="BF796" s="37"/>
    </row>
    <row r="797" spans="1:58"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45"/>
      <c r="BF797" s="37"/>
    </row>
    <row r="798" spans="1:5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45"/>
      <c r="BF798" s="37"/>
    </row>
    <row r="799" spans="1:58"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45"/>
      <c r="BF799" s="37"/>
    </row>
    <row r="800" spans="1:58"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45"/>
      <c r="BF800" s="37"/>
    </row>
    <row r="801" spans="1:58"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45"/>
      <c r="BF801" s="37"/>
    </row>
    <row r="802" spans="1:58"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45"/>
      <c r="BF802" s="37"/>
    </row>
    <row r="803" spans="1:58"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45"/>
      <c r="BF803" s="37"/>
    </row>
    <row r="804" spans="1:58"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45"/>
      <c r="BF804" s="37"/>
    </row>
    <row r="805" spans="1:58"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45"/>
      <c r="BF805" s="37"/>
    </row>
    <row r="806" spans="1:58"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45"/>
      <c r="BF806" s="37"/>
    </row>
    <row r="807" spans="1:58"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45"/>
      <c r="BF807" s="37"/>
    </row>
    <row r="808" spans="1:5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45"/>
      <c r="BF808" s="37"/>
    </row>
    <row r="809" spans="1:58"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45"/>
      <c r="BF809" s="37"/>
    </row>
    <row r="810" spans="1:58"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45"/>
      <c r="BF810" s="37"/>
    </row>
    <row r="811" spans="1:58"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45"/>
      <c r="BF811" s="37"/>
    </row>
    <row r="812" spans="1:58"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45"/>
      <c r="BF812" s="37"/>
    </row>
    <row r="813" spans="1:58"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45"/>
      <c r="BF813" s="37"/>
    </row>
    <row r="814" spans="1:58"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45"/>
      <c r="BF814" s="37"/>
    </row>
    <row r="815" spans="1:58"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45"/>
      <c r="BF815" s="37"/>
    </row>
    <row r="816" spans="1:58"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45"/>
      <c r="BF816" s="37"/>
    </row>
    <row r="817" spans="1:58"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45"/>
      <c r="BF817" s="37"/>
    </row>
    <row r="818" spans="1:5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45"/>
      <c r="BF818" s="37"/>
    </row>
    <row r="819" spans="1:58"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45"/>
      <c r="BF819" s="37"/>
    </row>
    <row r="820" spans="1:58"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45"/>
      <c r="BF820" s="37"/>
    </row>
    <row r="821" spans="1:58"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45"/>
      <c r="BF821" s="37"/>
    </row>
    <row r="822" spans="1:58"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45"/>
      <c r="BF822" s="37"/>
    </row>
    <row r="823" spans="1:58"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45"/>
      <c r="BF823" s="37"/>
    </row>
    <row r="824" spans="1:58"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45"/>
      <c r="BF824" s="37"/>
    </row>
    <row r="825" spans="1:58"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45"/>
      <c r="BF825" s="37"/>
    </row>
    <row r="826" spans="1:58"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45"/>
      <c r="BF826" s="37"/>
    </row>
    <row r="827" spans="1:58"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45"/>
      <c r="BF827" s="37"/>
    </row>
    <row r="828" spans="1:5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45"/>
      <c r="BF828" s="37"/>
    </row>
    <row r="829" spans="1:58"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45"/>
      <c r="BF829" s="37"/>
    </row>
    <row r="830" spans="1:58"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45"/>
      <c r="BF830" s="37"/>
    </row>
    <row r="831" spans="1:58"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45"/>
      <c r="BF831" s="37"/>
    </row>
    <row r="832" spans="1:58"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45"/>
      <c r="BF832" s="37"/>
    </row>
    <row r="833" spans="1:58"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45"/>
      <c r="BF833" s="37"/>
    </row>
    <row r="834" spans="1:58"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45"/>
      <c r="BF834" s="37"/>
    </row>
    <row r="835" spans="1:58"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45"/>
      <c r="BF835" s="37"/>
    </row>
    <row r="836" spans="1:58"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45"/>
      <c r="BF836" s="37"/>
    </row>
    <row r="837" spans="1:58"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45"/>
      <c r="BF837" s="37"/>
    </row>
    <row r="838" spans="1:5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45"/>
      <c r="BF838" s="37"/>
    </row>
    <row r="839" spans="1:58"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45"/>
      <c r="BF839" s="37"/>
    </row>
    <row r="840" spans="1:58"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45"/>
      <c r="BF840" s="37"/>
    </row>
    <row r="841" spans="1:58"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c r="BC841" s="37"/>
      <c r="BD841" s="37"/>
      <c r="BE841" s="45"/>
      <c r="BF841" s="37"/>
    </row>
    <row r="842" spans="1:58"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45"/>
      <c r="BF842" s="37"/>
    </row>
    <row r="843" spans="1:58"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45"/>
      <c r="BF843" s="37"/>
    </row>
    <row r="844" spans="1:58"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45"/>
      <c r="BF844" s="37"/>
    </row>
    <row r="845" spans="1:58"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45"/>
      <c r="BF845" s="37"/>
    </row>
    <row r="846" spans="1:58"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45"/>
      <c r="BF846" s="37"/>
    </row>
    <row r="847" spans="1:58"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45"/>
      <c r="BF847" s="37"/>
    </row>
    <row r="848" spans="1:5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45"/>
      <c r="BF848" s="37"/>
    </row>
    <row r="849" spans="1:58"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45"/>
      <c r="BF849" s="37"/>
    </row>
    <row r="850" spans="1:58"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45"/>
      <c r="BF850" s="37"/>
    </row>
    <row r="851" spans="1:58"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45"/>
      <c r="BF851" s="37"/>
    </row>
    <row r="852" spans="1:58"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45"/>
      <c r="BF852" s="37"/>
    </row>
    <row r="853" spans="1:58"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45"/>
      <c r="BF853" s="37"/>
    </row>
    <row r="854" spans="1:58"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45"/>
      <c r="BF854" s="37"/>
    </row>
    <row r="855" spans="1:58"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45"/>
      <c r="BF855" s="37"/>
    </row>
    <row r="856" spans="1:58"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45"/>
      <c r="BF856" s="37"/>
    </row>
    <row r="857" spans="1:58"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45"/>
      <c r="BF857" s="37"/>
    </row>
    <row r="858" spans="1: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45"/>
      <c r="BF858" s="37"/>
    </row>
    <row r="859" spans="1:58"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45"/>
      <c r="BF859" s="37"/>
    </row>
    <row r="860" spans="1:58"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45"/>
      <c r="BF860" s="37"/>
    </row>
    <row r="861" spans="1:58"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45"/>
      <c r="BF861" s="37"/>
    </row>
    <row r="862" spans="1:58"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45"/>
      <c r="BF862" s="37"/>
    </row>
    <row r="863" spans="1:58"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45"/>
      <c r="BF863" s="37"/>
    </row>
    <row r="864" spans="1:58"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45"/>
      <c r="BF864" s="37"/>
    </row>
    <row r="865" spans="1:58"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45"/>
      <c r="BF865" s="37"/>
    </row>
    <row r="866" spans="1:58"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45"/>
      <c r="BF866" s="37"/>
    </row>
    <row r="867" spans="1:58"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45"/>
      <c r="BF867" s="37"/>
    </row>
    <row r="868" spans="1:5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45"/>
      <c r="BF868" s="37"/>
    </row>
    <row r="869" spans="1:58"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45"/>
      <c r="BF869" s="37"/>
    </row>
    <row r="870" spans="1:58"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45"/>
      <c r="BF870" s="37"/>
    </row>
    <row r="871" spans="1:58"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45"/>
      <c r="BF871" s="37"/>
    </row>
    <row r="872" spans="1:58"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45"/>
      <c r="BF872" s="37"/>
    </row>
    <row r="873" spans="1:58"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45"/>
      <c r="BF873" s="37"/>
    </row>
    <row r="874" spans="1:58"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45"/>
      <c r="BF874" s="37"/>
    </row>
    <row r="875" spans="1:58"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45"/>
      <c r="BF875" s="37"/>
    </row>
    <row r="876" spans="1:58"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45"/>
      <c r="BF876" s="37"/>
    </row>
    <row r="877" spans="1:58"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45"/>
      <c r="BF877" s="37"/>
    </row>
    <row r="878" spans="1:5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45"/>
      <c r="BF878" s="37"/>
    </row>
    <row r="879" spans="1:58"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45"/>
      <c r="BF879" s="37"/>
    </row>
    <row r="880" spans="1:58"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45"/>
      <c r="BF880" s="37"/>
    </row>
    <row r="881" spans="1:58"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45"/>
      <c r="BF881" s="37"/>
    </row>
    <row r="882" spans="1:58"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45"/>
      <c r="BF882" s="37"/>
    </row>
    <row r="883" spans="1:58"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45"/>
      <c r="BF883" s="37"/>
    </row>
    <row r="884" spans="1:58"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45"/>
      <c r="BF884" s="37"/>
    </row>
    <row r="885" spans="1:58"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45"/>
      <c r="BF885" s="37"/>
    </row>
    <row r="886" spans="1:58"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45"/>
      <c r="BF886" s="37"/>
    </row>
    <row r="887" spans="1:58"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45"/>
      <c r="BF887" s="37"/>
    </row>
    <row r="888" spans="1:5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45"/>
      <c r="BF888" s="37"/>
    </row>
    <row r="889" spans="1:58"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45"/>
      <c r="BF889" s="37"/>
    </row>
    <row r="890" spans="1:58"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45"/>
      <c r="BF890" s="37"/>
    </row>
    <row r="891" spans="1:58"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45"/>
      <c r="BF891" s="37"/>
    </row>
    <row r="892" spans="1:58"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45"/>
      <c r="BF892" s="37"/>
    </row>
    <row r="893" spans="1:58"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45"/>
      <c r="BF893" s="37"/>
    </row>
    <row r="894" spans="1:58"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45"/>
      <c r="BF894" s="37"/>
    </row>
    <row r="895" spans="1:58"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45"/>
      <c r="BF895" s="37"/>
    </row>
    <row r="896" spans="1:58"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45"/>
      <c r="BF896" s="37"/>
    </row>
    <row r="897" spans="1:58"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45"/>
      <c r="BF897" s="37"/>
    </row>
    <row r="898" spans="1:5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45"/>
      <c r="BF898" s="37"/>
    </row>
    <row r="899" spans="1:58"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45"/>
      <c r="BF899" s="37"/>
    </row>
    <row r="900" spans="1:58"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45"/>
      <c r="BF900" s="37"/>
    </row>
    <row r="901" spans="1:58"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45"/>
      <c r="BF901" s="37"/>
    </row>
    <row r="902" spans="1:58"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45"/>
      <c r="BF902" s="37"/>
    </row>
    <row r="903" spans="1:58"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45"/>
      <c r="BF903" s="37"/>
    </row>
    <row r="904" spans="1:58"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45"/>
      <c r="BF904" s="37"/>
    </row>
    <row r="905" spans="1:58"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45"/>
      <c r="BF905" s="37"/>
    </row>
    <row r="906" spans="1:58"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45"/>
      <c r="BF906" s="37"/>
    </row>
    <row r="907" spans="1:58"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45"/>
      <c r="BF907" s="37"/>
    </row>
    <row r="908" spans="1:5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45"/>
      <c r="BF908" s="37"/>
    </row>
    <row r="909" spans="1:58"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45"/>
      <c r="BF909" s="37"/>
    </row>
    <row r="910" spans="1:58"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45"/>
      <c r="BF910" s="37"/>
    </row>
    <row r="911" spans="1:58"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45"/>
      <c r="BF911" s="37"/>
    </row>
    <row r="912" spans="1:58"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45"/>
      <c r="BF912" s="37"/>
    </row>
    <row r="913" spans="1:58"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45"/>
      <c r="BF913" s="37"/>
    </row>
    <row r="914" spans="1:58"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45"/>
      <c r="BF914" s="37"/>
    </row>
    <row r="915" spans="1:58"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45"/>
      <c r="BF915" s="37"/>
    </row>
    <row r="916" spans="1:58"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45"/>
      <c r="BF916" s="37"/>
    </row>
    <row r="917" spans="1:58"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45"/>
      <c r="BF917" s="37"/>
    </row>
    <row r="918" spans="1:5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45"/>
      <c r="BF918" s="37"/>
    </row>
    <row r="919" spans="1:58"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45"/>
      <c r="BF919" s="37"/>
    </row>
    <row r="920" spans="1:58"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45"/>
      <c r="BF920" s="37"/>
    </row>
    <row r="921" spans="1:58"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45"/>
      <c r="BF921" s="37"/>
    </row>
    <row r="922" spans="1:58"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45"/>
      <c r="BF922" s="37"/>
    </row>
    <row r="923" spans="1:58"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45"/>
      <c r="BF923" s="37"/>
    </row>
    <row r="924" spans="1:58"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45"/>
      <c r="BF924" s="37"/>
    </row>
    <row r="925" spans="1:58"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45"/>
      <c r="BF925" s="37"/>
    </row>
    <row r="926" spans="1:58"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45"/>
      <c r="BF926" s="37"/>
    </row>
    <row r="927" spans="1:58"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45"/>
      <c r="BF927" s="37"/>
    </row>
    <row r="928" spans="1:5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45"/>
      <c r="BF928" s="37"/>
    </row>
    <row r="929" spans="1:58"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45"/>
      <c r="BF929" s="37"/>
    </row>
    <row r="930" spans="1:58"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45"/>
      <c r="BF930" s="37"/>
    </row>
    <row r="931" spans="1:58"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45"/>
      <c r="BF931" s="37"/>
    </row>
    <row r="932" spans="1:58"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45"/>
      <c r="BF932" s="37"/>
    </row>
    <row r="933" spans="1:58"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45"/>
      <c r="BF933" s="37"/>
    </row>
    <row r="934" spans="1:58"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45"/>
      <c r="BF934" s="37"/>
    </row>
    <row r="935" spans="1:58"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45"/>
      <c r="BF935" s="37"/>
    </row>
    <row r="936" spans="1:58"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45"/>
      <c r="BF936" s="37"/>
    </row>
    <row r="937" spans="1:58"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45"/>
      <c r="BF937" s="37"/>
    </row>
    <row r="938" spans="1:5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45"/>
      <c r="BF938" s="37"/>
    </row>
    <row r="939" spans="1:58"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45"/>
      <c r="BF939" s="37"/>
    </row>
    <row r="940" spans="1:58"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45"/>
      <c r="BF940" s="37"/>
    </row>
    <row r="941" spans="1:58"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45"/>
      <c r="BF941" s="37"/>
    </row>
    <row r="942" spans="1:58"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45"/>
      <c r="BF942" s="37"/>
    </row>
    <row r="943" spans="1:58"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45"/>
      <c r="BF943" s="37"/>
    </row>
    <row r="944" spans="1:58"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45"/>
      <c r="BF944" s="37"/>
    </row>
    <row r="945" spans="1:58"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45"/>
      <c r="BF945" s="37"/>
    </row>
    <row r="946" spans="1:58"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45"/>
      <c r="BF946" s="37"/>
    </row>
    <row r="947" spans="1:58"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45"/>
      <c r="BF947" s="37"/>
    </row>
    <row r="948" spans="1:5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45"/>
      <c r="BF948" s="37"/>
    </row>
    <row r="949" spans="1:58"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45"/>
      <c r="BF949" s="37"/>
    </row>
    <row r="950" spans="1:58"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45"/>
      <c r="BF950" s="37"/>
    </row>
    <row r="951" spans="1:58"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45"/>
      <c r="BF951" s="37"/>
    </row>
    <row r="952" spans="1:58"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c r="BE952" s="45"/>
      <c r="BF952" s="37"/>
    </row>
    <row r="953" spans="1:58"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c r="BE953" s="45"/>
      <c r="BF953" s="37"/>
    </row>
    <row r="954" spans="1:58"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c r="BE954" s="45"/>
      <c r="BF954" s="37"/>
    </row>
    <row r="955" spans="1:58"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c r="BE955" s="45"/>
      <c r="BF955" s="37"/>
    </row>
    <row r="956" spans="1:58"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c r="BE956" s="45"/>
      <c r="BF956" s="37"/>
    </row>
    <row r="957" spans="1:58"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c r="BE957" s="45"/>
      <c r="BF957" s="37"/>
    </row>
    <row r="958" spans="1: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c r="BE958" s="45"/>
      <c r="BF958" s="37"/>
    </row>
    <row r="959" spans="1:58"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c r="BE959" s="45"/>
      <c r="BF959" s="37"/>
    </row>
    <row r="960" spans="1:58"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c r="BE960" s="45"/>
      <c r="BF960" s="37"/>
    </row>
    <row r="961" spans="1:58"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c r="BE961" s="45"/>
      <c r="BF961" s="37"/>
    </row>
    <row r="962" spans="1:58"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c r="BE962" s="45"/>
      <c r="BF962" s="37"/>
    </row>
    <row r="963" spans="1:58"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c r="BE963" s="45"/>
      <c r="BF963" s="37"/>
    </row>
    <row r="964" spans="1:58"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c r="BE964" s="45"/>
      <c r="BF964" s="37"/>
    </row>
    <row r="965" spans="1:58"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c r="BE965" s="45"/>
      <c r="BF965" s="37"/>
    </row>
    <row r="966" spans="1:58"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c r="BE966" s="45"/>
      <c r="BF966" s="37"/>
    </row>
    <row r="967" spans="1:58"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c r="BE967" s="45"/>
      <c r="BF967" s="37"/>
    </row>
    <row r="968" spans="1:5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c r="BE968" s="45"/>
      <c r="BF968" s="37"/>
    </row>
    <row r="969" spans="1:58"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c r="BE969" s="45"/>
      <c r="BF969" s="37"/>
    </row>
    <row r="970" spans="1:58"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c r="BE970" s="45"/>
      <c r="BF970" s="37"/>
    </row>
    <row r="971" spans="1:58"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c r="BE971" s="45"/>
      <c r="BF971" s="37"/>
    </row>
    <row r="972" spans="1:58"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c r="BE972" s="45"/>
      <c r="BF972" s="37"/>
    </row>
    <row r="973" spans="1:58"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c r="BE973" s="45"/>
      <c r="BF973" s="37"/>
    </row>
    <row r="974" spans="1:58"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c r="BE974" s="45"/>
      <c r="BF974" s="37"/>
    </row>
    <row r="975" spans="1:58"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c r="BE975" s="45"/>
      <c r="BF975" s="37"/>
    </row>
    <row r="976" spans="1:58"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c r="BE976" s="45"/>
      <c r="BF976" s="37"/>
    </row>
    <row r="977" spans="1:58"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c r="BE977" s="45"/>
      <c r="BF977" s="37"/>
    </row>
    <row r="978" spans="1:5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c r="BE978" s="45"/>
      <c r="BF978" s="37"/>
    </row>
    <row r="979" spans="1:58"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c r="BE979" s="45"/>
      <c r="BF979" s="37"/>
    </row>
    <row r="980" spans="1:58"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c r="BE980" s="45"/>
      <c r="BF980" s="37"/>
    </row>
    <row r="981" spans="1:58"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c r="BE981" s="45"/>
      <c r="BF981" s="37"/>
    </row>
    <row r="982" spans="1:58"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c r="BE982" s="45"/>
      <c r="BF982" s="37"/>
    </row>
    <row r="983" spans="1:58"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c r="BE983" s="45"/>
      <c r="BF983" s="37"/>
    </row>
    <row r="984" spans="1:58"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c r="BE984" s="45"/>
      <c r="BF984" s="37"/>
    </row>
    <row r="985" spans="1:58"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c r="BE985" s="45"/>
      <c r="BF985" s="37"/>
    </row>
    <row r="986" spans="1:58"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c r="BE986" s="45"/>
      <c r="BF986" s="37"/>
    </row>
    <row r="987" spans="1:58"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c r="BE987" s="45"/>
      <c r="BF987" s="37"/>
    </row>
    <row r="988" spans="1:5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c r="BE988" s="45"/>
      <c r="BF988" s="37"/>
    </row>
    <row r="989" spans="1:58"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c r="BE989" s="45"/>
      <c r="BF989" s="37"/>
    </row>
    <row r="990" spans="1:58"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c r="BE990" s="45"/>
      <c r="BF990" s="37"/>
    </row>
    <row r="991" spans="1:58"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c r="BE991" s="45"/>
      <c r="BF991" s="37"/>
    </row>
    <row r="992" spans="1:58"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c r="BE992" s="45"/>
      <c r="BF992" s="37"/>
    </row>
    <row r="993" spans="1:58"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c r="BE993" s="45"/>
      <c r="BF993" s="37"/>
    </row>
    <row r="994" spans="1:58"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c r="BE994" s="45"/>
      <c r="BF994" s="37"/>
    </row>
    <row r="995" spans="1:58"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c r="BE995" s="45"/>
      <c r="BF995" s="37"/>
    </row>
    <row r="996" spans="1:58"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c r="BE996" s="45"/>
      <c r="BF996" s="37"/>
    </row>
    <row r="997" spans="1:58"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c r="BE997" s="45"/>
      <c r="BF997" s="37"/>
    </row>
    <row r="998" spans="1:5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c r="BE998" s="45"/>
      <c r="BF998" s="37"/>
    </row>
    <row r="999" spans="1:58"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c r="BE999" s="45"/>
      <c r="BF999" s="37"/>
    </row>
    <row r="1000" spans="1:58"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c r="BE1000" s="45"/>
      <c r="BF1000" s="37"/>
    </row>
  </sheetData>
  <hyperlinks>
    <hyperlink ref="BD2" r:id="rId1" xr:uid="{00000000-0004-0000-0200-000000000000}"/>
    <hyperlink ref="BD3" r:id="rId2" xr:uid="{00000000-0004-0000-0200-000001000000}"/>
    <hyperlink ref="BD4" r:id="rId3" xr:uid="{00000000-0004-0000-0200-000002000000}"/>
    <hyperlink ref="BD5" r:id="rId4" xr:uid="{00000000-0004-0000-0200-000003000000}"/>
    <hyperlink ref="BD6" r:id="rId5" xr:uid="{00000000-0004-0000-0200-000004000000}"/>
    <hyperlink ref="BD7" r:id="rId6" xr:uid="{00000000-0004-0000-0200-000005000000}"/>
    <hyperlink ref="BD8" r:id="rId7" xr:uid="{00000000-0004-0000-0200-000006000000}"/>
    <hyperlink ref="BD9" r:id="rId8" xr:uid="{00000000-0004-0000-0200-000007000000}"/>
    <hyperlink ref="BD10" r:id="rId9" xr:uid="{00000000-0004-0000-0200-000008000000}"/>
    <hyperlink ref="BD11" r:id="rId10" xr:uid="{00000000-0004-0000-0200-000009000000}"/>
    <hyperlink ref="BD12" r:id="rId11" xr:uid="{00000000-0004-0000-0200-00000A000000}"/>
    <hyperlink ref="BD13" r:id="rId12" xr:uid="{00000000-0004-0000-0200-00000B000000}"/>
    <hyperlink ref="BD14" r:id="rId13" xr:uid="{00000000-0004-0000-0200-00000C000000}"/>
    <hyperlink ref="BD15" r:id="rId14" xr:uid="{00000000-0004-0000-0200-00000D000000}"/>
    <hyperlink ref="BD16" r:id="rId15" xr:uid="{00000000-0004-0000-0200-00000E000000}"/>
    <hyperlink ref="BD17" r:id="rId16" xr:uid="{00000000-0004-0000-0200-00000F000000}"/>
    <hyperlink ref="BD18" r:id="rId17" xr:uid="{00000000-0004-0000-0200-000010000000}"/>
    <hyperlink ref="BD19" r:id="rId18" xr:uid="{00000000-0004-0000-0200-000011000000}"/>
    <hyperlink ref="BD20" r:id="rId19" xr:uid="{00000000-0004-0000-0200-000012000000}"/>
    <hyperlink ref="BD21" r:id="rId20" xr:uid="{00000000-0004-0000-0200-000013000000}"/>
    <hyperlink ref="BD22" r:id="rId21" xr:uid="{00000000-0004-0000-0200-000014000000}"/>
    <hyperlink ref="BD23" r:id="rId22" xr:uid="{00000000-0004-0000-0200-000015000000}"/>
    <hyperlink ref="BD24" r:id="rId23" xr:uid="{00000000-0004-0000-0200-000016000000}"/>
    <hyperlink ref="BD25" r:id="rId24" xr:uid="{00000000-0004-0000-0200-000017000000}"/>
    <hyperlink ref="BD26" r:id="rId25" xr:uid="{00000000-0004-0000-0200-000018000000}"/>
    <hyperlink ref="BD27" r:id="rId26" xr:uid="{00000000-0004-0000-0200-000019000000}"/>
    <hyperlink ref="BD28" r:id="rId27" xr:uid="{00000000-0004-0000-0200-00001A000000}"/>
    <hyperlink ref="BD29" r:id="rId28" xr:uid="{00000000-0004-0000-0200-00001B000000}"/>
    <hyperlink ref="BD30" r:id="rId29" xr:uid="{00000000-0004-0000-0200-00001C000000}"/>
    <hyperlink ref="BD31" r:id="rId30" xr:uid="{00000000-0004-0000-0200-00001D000000}"/>
    <hyperlink ref="BD32" r:id="rId31" xr:uid="{00000000-0004-0000-0200-00001E000000}"/>
    <hyperlink ref="BD33" r:id="rId32" xr:uid="{00000000-0004-0000-0200-00001F000000}"/>
    <hyperlink ref="BD34" r:id="rId33" xr:uid="{00000000-0004-0000-0200-000020000000}"/>
    <hyperlink ref="BD35" r:id="rId34" xr:uid="{00000000-0004-0000-0200-000021000000}"/>
    <hyperlink ref="BD36" r:id="rId35" xr:uid="{00000000-0004-0000-0200-000022000000}"/>
    <hyperlink ref="BD38" r:id="rId36" xr:uid="{00000000-0004-0000-0200-000023000000}"/>
    <hyperlink ref="BD40" r:id="rId37" xr:uid="{00000000-0004-0000-0200-000024000000}"/>
    <hyperlink ref="BD43" r:id="rId38" xr:uid="{00000000-0004-0000-0200-000025000000}"/>
    <hyperlink ref="BD46" r:id="rId39" xr:uid="{00000000-0004-0000-0200-000026000000}"/>
    <hyperlink ref="BD47" r:id="rId40" xr:uid="{00000000-0004-0000-0200-000027000000}"/>
    <hyperlink ref="BD53" r:id="rId41" xr:uid="{00000000-0004-0000-0200-000028000000}"/>
    <hyperlink ref="BD55" r:id="rId42" xr:uid="{00000000-0004-0000-0200-000029000000}"/>
    <hyperlink ref="BD57" r:id="rId43" xr:uid="{00000000-0004-0000-0200-00002A000000}"/>
    <hyperlink ref="BD60" r:id="rId44" xr:uid="{00000000-0004-0000-0200-00002B000000}"/>
    <hyperlink ref="BD61" r:id="rId45" xr:uid="{00000000-0004-0000-0200-00002C000000}"/>
    <hyperlink ref="BD65" r:id="rId46" xr:uid="{00000000-0004-0000-0200-00002D000000}"/>
    <hyperlink ref="BD69" r:id="rId47" xr:uid="{00000000-0004-0000-0200-00002E000000}"/>
    <hyperlink ref="BD70" r:id="rId48" xr:uid="{00000000-0004-0000-0200-00002F000000}"/>
    <hyperlink ref="BD77" r:id="rId49" xr:uid="{00000000-0004-0000-0200-000030000000}"/>
    <hyperlink ref="BD82" r:id="rId50" xr:uid="{00000000-0004-0000-0200-000031000000}"/>
    <hyperlink ref="BD84" r:id="rId51" xr:uid="{00000000-0004-0000-0200-000032000000}"/>
    <hyperlink ref="BD87" r:id="rId52" xr:uid="{00000000-0004-0000-0200-000033000000}"/>
    <hyperlink ref="BD97" r:id="rId53" xr:uid="{00000000-0004-0000-0200-000034000000}"/>
    <hyperlink ref="BD99" r:id="rId54" xr:uid="{00000000-0004-0000-0200-000035000000}"/>
    <hyperlink ref="BD101" r:id="rId55" xr:uid="{00000000-0004-0000-0200-000036000000}"/>
    <hyperlink ref="BD105" r:id="rId56" xr:uid="{00000000-0004-0000-0200-000037000000}"/>
    <hyperlink ref="BD107" r:id="rId57" xr:uid="{00000000-0004-0000-0200-000038000000}"/>
    <hyperlink ref="BD111" r:id="rId58" xr:uid="{00000000-0004-0000-0200-000039000000}"/>
    <hyperlink ref="BD116" r:id="rId59" xr:uid="{00000000-0004-0000-0200-00003A000000}"/>
    <hyperlink ref="BD118" r:id="rId60" xr:uid="{00000000-0004-0000-0200-00003B000000}"/>
    <hyperlink ref="BD120" r:id="rId61" xr:uid="{00000000-0004-0000-0200-00003C000000}"/>
    <hyperlink ref="BD122" r:id="rId62" xr:uid="{00000000-0004-0000-0200-00003D000000}"/>
    <hyperlink ref="BD123" r:id="rId63" xr:uid="{00000000-0004-0000-0200-00003E000000}"/>
    <hyperlink ref="BD124" r:id="rId64" xr:uid="{00000000-0004-0000-0200-00003F000000}"/>
    <hyperlink ref="BD127" r:id="rId65" xr:uid="{00000000-0004-0000-0200-000040000000}"/>
    <hyperlink ref="BD131" r:id="rId66" xr:uid="{00000000-0004-0000-0200-000041000000}"/>
    <hyperlink ref="BD133" r:id="rId67" xr:uid="{00000000-0004-0000-0200-000042000000}"/>
    <hyperlink ref="BD134" r:id="rId68" xr:uid="{00000000-0004-0000-0200-000043000000}"/>
    <hyperlink ref="BD135" r:id="rId69" xr:uid="{00000000-0004-0000-0200-000044000000}"/>
    <hyperlink ref="BD137" r:id="rId70" xr:uid="{00000000-0004-0000-0200-000045000000}"/>
    <hyperlink ref="BD138" r:id="rId71" xr:uid="{00000000-0004-0000-0200-000046000000}"/>
    <hyperlink ref="BD139" r:id="rId72" xr:uid="{00000000-0004-0000-0200-000047000000}"/>
    <hyperlink ref="BD141" r:id="rId73" xr:uid="{00000000-0004-0000-0200-000048000000}"/>
    <hyperlink ref="BD142" r:id="rId74" xr:uid="{00000000-0004-0000-0200-000049000000}"/>
    <hyperlink ref="BD143" r:id="rId75" xr:uid="{00000000-0004-0000-0200-00004A000000}"/>
    <hyperlink ref="BD148" r:id="rId76" xr:uid="{00000000-0004-0000-0200-00004B000000}"/>
    <hyperlink ref="BD149" r:id="rId77" xr:uid="{00000000-0004-0000-0200-00004C000000}"/>
    <hyperlink ref="BD151" r:id="rId78" xr:uid="{00000000-0004-0000-0200-00004D000000}"/>
    <hyperlink ref="BD153" r:id="rId79" xr:uid="{00000000-0004-0000-0200-00004E000000}"/>
    <hyperlink ref="BD156" r:id="rId80" xr:uid="{00000000-0004-0000-0200-00004F000000}"/>
    <hyperlink ref="BD157" r:id="rId81" xr:uid="{00000000-0004-0000-0200-000050000000}"/>
    <hyperlink ref="BD162" r:id="rId82" xr:uid="{00000000-0004-0000-0200-000051000000}"/>
    <hyperlink ref="BD167" r:id="rId83" xr:uid="{00000000-0004-0000-0200-000052000000}"/>
    <hyperlink ref="BD168" r:id="rId84" xr:uid="{00000000-0004-0000-0200-000053000000}"/>
    <hyperlink ref="BD169" r:id="rId85" xr:uid="{00000000-0004-0000-0200-000054000000}"/>
    <hyperlink ref="BD172" r:id="rId86" xr:uid="{00000000-0004-0000-0200-000055000000}"/>
    <hyperlink ref="BD174" r:id="rId87" xr:uid="{00000000-0004-0000-0200-000056000000}"/>
    <hyperlink ref="BD175" r:id="rId88" xr:uid="{00000000-0004-0000-0200-000057000000}"/>
    <hyperlink ref="BD178" r:id="rId89" xr:uid="{00000000-0004-0000-0200-000058000000}"/>
    <hyperlink ref="BD179" r:id="rId90" xr:uid="{00000000-0004-0000-0200-000059000000}"/>
    <hyperlink ref="BD182" r:id="rId91" xr:uid="{00000000-0004-0000-0200-00005A000000}"/>
    <hyperlink ref="BD183" r:id="rId92" xr:uid="{00000000-0004-0000-0200-00005B000000}"/>
    <hyperlink ref="BD184" r:id="rId93" xr:uid="{00000000-0004-0000-0200-00005C000000}"/>
    <hyperlink ref="BD185" r:id="rId94" xr:uid="{00000000-0004-0000-0200-00005D000000}"/>
    <hyperlink ref="BD186" r:id="rId95" xr:uid="{00000000-0004-0000-0200-00005E000000}"/>
    <hyperlink ref="BD187" r:id="rId96" xr:uid="{00000000-0004-0000-0200-00005F000000}"/>
    <hyperlink ref="BD188" r:id="rId97" xr:uid="{00000000-0004-0000-0200-000060000000}"/>
    <hyperlink ref="BD189" r:id="rId98" xr:uid="{00000000-0004-0000-0200-000061000000}"/>
    <hyperlink ref="BD192" r:id="rId99" xr:uid="{00000000-0004-0000-0200-000062000000}"/>
    <hyperlink ref="BD194" r:id="rId100" xr:uid="{00000000-0004-0000-0200-000063000000}"/>
    <hyperlink ref="BD197" r:id="rId101" xr:uid="{00000000-0004-0000-0200-000064000000}"/>
    <hyperlink ref="BD198" r:id="rId102" xr:uid="{00000000-0004-0000-0200-000065000000}"/>
    <hyperlink ref="BD200" r:id="rId103" xr:uid="{00000000-0004-0000-0200-000066000000}"/>
    <hyperlink ref="BD201" r:id="rId104" xr:uid="{00000000-0004-0000-0200-000067000000}"/>
    <hyperlink ref="BD202" r:id="rId105" xr:uid="{00000000-0004-0000-0200-000068000000}"/>
    <hyperlink ref="BD203" r:id="rId106" xr:uid="{00000000-0004-0000-0200-000069000000}"/>
    <hyperlink ref="BD204" r:id="rId107" xr:uid="{00000000-0004-0000-0200-00006A000000}"/>
    <hyperlink ref="BD205" r:id="rId108" xr:uid="{00000000-0004-0000-0200-00006B000000}"/>
    <hyperlink ref="BD207" r:id="rId109" xr:uid="{00000000-0004-0000-0200-00006C000000}"/>
    <hyperlink ref="BD208" r:id="rId110" xr:uid="{00000000-0004-0000-0200-00006D000000}"/>
    <hyperlink ref="BD209" r:id="rId111" xr:uid="{00000000-0004-0000-0200-00006E000000}"/>
    <hyperlink ref="BD212" r:id="rId112" xr:uid="{00000000-0004-0000-0200-00006F000000}"/>
    <hyperlink ref="BD215" r:id="rId113" xr:uid="{00000000-0004-0000-0200-000070000000}"/>
    <hyperlink ref="BD218" r:id="rId114" xr:uid="{00000000-0004-0000-0200-000071000000}"/>
    <hyperlink ref="BD220" r:id="rId115" xr:uid="{00000000-0004-0000-0200-000072000000}"/>
    <hyperlink ref="BD222" r:id="rId116" xr:uid="{00000000-0004-0000-0200-000073000000}"/>
    <hyperlink ref="BD223" r:id="rId117" xr:uid="{00000000-0004-0000-0200-000074000000}"/>
    <hyperlink ref="BD225" r:id="rId118" xr:uid="{00000000-0004-0000-0200-000075000000}"/>
    <hyperlink ref="BD226" r:id="rId119" xr:uid="{00000000-0004-0000-0200-000076000000}"/>
    <hyperlink ref="BD227" r:id="rId120" xr:uid="{00000000-0004-0000-0200-000077000000}"/>
    <hyperlink ref="BD228" r:id="rId121" xr:uid="{00000000-0004-0000-0200-000078000000}"/>
    <hyperlink ref="BD229" r:id="rId122" xr:uid="{00000000-0004-0000-0200-000079000000}"/>
    <hyperlink ref="BD230" r:id="rId123" xr:uid="{00000000-0004-0000-0200-00007A000000}"/>
    <hyperlink ref="BD231" r:id="rId124" xr:uid="{00000000-0004-0000-0200-00007B000000}"/>
    <hyperlink ref="BD232" r:id="rId125" xr:uid="{00000000-0004-0000-0200-00007C000000}"/>
    <hyperlink ref="BD234" r:id="rId126" xr:uid="{00000000-0004-0000-0200-00007D000000}"/>
    <hyperlink ref="BD237" r:id="rId127" xr:uid="{00000000-0004-0000-0200-00007E000000}"/>
    <hyperlink ref="BD250" r:id="rId128" xr:uid="{00000000-0004-0000-0200-00007F000000}"/>
    <hyperlink ref="BD251" r:id="rId129" xr:uid="{00000000-0004-0000-0200-000080000000}"/>
    <hyperlink ref="BD255" r:id="rId130" xr:uid="{00000000-0004-0000-0200-000081000000}"/>
    <hyperlink ref="BD264" r:id="rId131" xr:uid="{00000000-0004-0000-0200-000082000000}"/>
    <hyperlink ref="BD266" r:id="rId132" xr:uid="{00000000-0004-0000-0200-000083000000}"/>
    <hyperlink ref="BD268" r:id="rId133" xr:uid="{00000000-0004-0000-0200-000084000000}"/>
    <hyperlink ref="BD270" r:id="rId134" xr:uid="{00000000-0004-0000-0200-000085000000}"/>
    <hyperlink ref="BD272" r:id="rId135" xr:uid="{00000000-0004-0000-0200-000086000000}"/>
    <hyperlink ref="BD273" r:id="rId136" xr:uid="{00000000-0004-0000-0200-000087000000}"/>
    <hyperlink ref="BD282" r:id="rId137" xr:uid="{00000000-0004-0000-0200-000088000000}"/>
    <hyperlink ref="BD284" r:id="rId138" xr:uid="{00000000-0004-0000-0200-000089000000}"/>
    <hyperlink ref="BD294" r:id="rId139" xr:uid="{00000000-0004-0000-0200-00008A000000}"/>
    <hyperlink ref="BD295" r:id="rId140" xr:uid="{00000000-0004-0000-0200-00008B000000}"/>
    <hyperlink ref="BD298" r:id="rId141" xr:uid="{00000000-0004-0000-0200-00008C000000}"/>
    <hyperlink ref="BD303" r:id="rId142" xr:uid="{00000000-0004-0000-0200-00008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Basic Sample</vt:lpstr>
      <vt:lpstr>'Basic Sample'!ChineseCourts_Basic_Sample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Xiaohan Wu</cp:lastModifiedBy>
  <dcterms:modified xsi:type="dcterms:W3CDTF">2021-10-19T02:05:37Z</dcterms:modified>
</cp:coreProperties>
</file>