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7300" tabRatio="500"/>
  </bookViews>
  <sheets>
    <sheet name="7月份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E70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E52" i="1"/>
  <c r="F52" i="1"/>
  <c r="E51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E26" i="1"/>
  <c r="F26" i="1"/>
  <c r="F25" i="1"/>
  <c r="F24" i="1"/>
  <c r="E23" i="1"/>
  <c r="F23" i="1"/>
  <c r="E22" i="1"/>
  <c r="F22" i="1"/>
  <c r="F21" i="1"/>
  <c r="F20" i="1"/>
  <c r="F19" i="1"/>
  <c r="F18" i="1"/>
  <c r="F17" i="1"/>
  <c r="F16" i="1"/>
  <c r="F15" i="1"/>
  <c r="F14" i="1"/>
  <c r="F13" i="1"/>
  <c r="F12" i="1"/>
  <c r="F11" i="1"/>
  <c r="E10" i="1"/>
  <c r="F10" i="1"/>
  <c r="E9" i="1"/>
  <c r="F9" i="1"/>
  <c r="E8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<sst xmlns="http://schemas.openxmlformats.org/spreadsheetml/2006/main" count="158" uniqueCount="100">
  <si>
    <t>日期</t>
  </si>
  <si>
    <t>入库单号</t>
  </si>
  <si>
    <t>产品名称(全称)</t>
  </si>
  <si>
    <t>数量</t>
  </si>
  <si>
    <t>单价</t>
  </si>
  <si>
    <t>金额</t>
  </si>
  <si>
    <t>备注</t>
  </si>
  <si>
    <r>
      <rPr>
        <sz val="10"/>
        <color rgb="FF000000"/>
        <rFont val="Tahoma"/>
        <charset val="134"/>
      </rPr>
      <t>ADM-1319</t>
    </r>
    <r>
      <rPr>
        <sz val="10"/>
        <color rgb="FF000000"/>
        <rFont val="宋体"/>
        <charset val="134"/>
      </rPr>
      <t>胶乳</t>
    </r>
  </si>
  <si>
    <t>山东奥德美</t>
  </si>
  <si>
    <r>
      <rPr>
        <sz val="10"/>
        <color rgb="FF000000"/>
        <rFont val="Tahoma"/>
        <charset val="134"/>
      </rPr>
      <t>ADM-1699</t>
    </r>
    <r>
      <rPr>
        <sz val="10"/>
        <color rgb="FF000000"/>
        <rFont val="宋体"/>
        <charset val="134"/>
      </rPr>
      <t>胶乳</t>
    </r>
  </si>
  <si>
    <t>山东奥德美（样品免费）</t>
  </si>
  <si>
    <r>
      <rPr>
        <sz val="10"/>
        <color rgb="FF000000"/>
        <rFont val="Tahoma"/>
        <charset val="134"/>
      </rPr>
      <t>BYK378</t>
    </r>
    <r>
      <rPr>
        <sz val="10"/>
        <color rgb="FF000000"/>
        <rFont val="宋体"/>
        <charset val="134"/>
      </rPr>
      <t>助剂昆鹏</t>
    </r>
    <r>
      <rPr>
        <sz val="10"/>
        <color rgb="FF000000"/>
        <rFont val="Tahoma"/>
        <charset val="134"/>
      </rPr>
      <t>(W670)</t>
    </r>
  </si>
  <si>
    <t>上海羚睿</t>
  </si>
  <si>
    <t>410助剂</t>
  </si>
  <si>
    <t>南京利东</t>
  </si>
  <si>
    <r>
      <rPr>
        <sz val="10"/>
        <color indexed="8"/>
        <rFont val="宋体"/>
        <charset val="134"/>
      </rPr>
      <t>450</t>
    </r>
    <r>
      <rPr>
        <sz val="10"/>
        <color rgb="FF000000"/>
        <rFont val="宋体"/>
        <charset val="134"/>
      </rPr>
      <t>助剂</t>
    </r>
  </si>
  <si>
    <r>
      <rPr>
        <sz val="10"/>
        <color rgb="FF000000"/>
        <rFont val="Tahoma"/>
        <charset val="134"/>
      </rPr>
      <t>SD8758</t>
    </r>
    <r>
      <rPr>
        <sz val="10"/>
        <color rgb="FF000000"/>
        <rFont val="宋体"/>
        <charset val="134"/>
      </rPr>
      <t>胶水</t>
    </r>
  </si>
  <si>
    <t>巴斯夫</t>
  </si>
  <si>
    <t>302G胶乳</t>
  </si>
  <si>
    <t>300D胶乳</t>
  </si>
  <si>
    <r>
      <rPr>
        <sz val="10"/>
        <color rgb="FF000000"/>
        <rFont val="Tahoma"/>
        <charset val="134"/>
      </rPr>
      <t>HZ-616S</t>
    </r>
    <r>
      <rPr>
        <sz val="10"/>
        <color rgb="FF000000"/>
        <rFont val="宋体"/>
        <charset val="134"/>
      </rPr>
      <t>胶乳（高）</t>
    </r>
    <r>
      <rPr>
        <sz val="10"/>
        <color rgb="FF000000"/>
        <rFont val="Tahoma"/>
        <charset val="134"/>
      </rPr>
      <t>,HZ-616S</t>
    </r>
  </si>
  <si>
    <t>河北昊泽</t>
  </si>
  <si>
    <r>
      <rPr>
        <sz val="10"/>
        <color rgb="FF000000"/>
        <rFont val="Tahoma"/>
        <charset val="134"/>
      </rPr>
      <t>HZ-6510S</t>
    </r>
    <r>
      <rPr>
        <sz val="10"/>
        <color rgb="FF000000"/>
        <rFont val="宋体"/>
        <charset val="134"/>
      </rPr>
      <t>胶乳</t>
    </r>
  </si>
  <si>
    <t>HZ-6522</t>
  </si>
  <si>
    <r>
      <rPr>
        <sz val="10"/>
        <color rgb="FF000000"/>
        <rFont val="Tahoma"/>
        <charset val="134"/>
      </rPr>
      <t>内胆</t>
    </r>
    <r>
      <rPr>
        <sz val="10"/>
        <color rgb="FF000000"/>
        <rFont val="Tahoma"/>
        <charset val="134"/>
      </rPr>
      <t>1000L</t>
    </r>
  </si>
  <si>
    <t>镇江润卅</t>
  </si>
  <si>
    <t>内胆（无阀门）1000L</t>
  </si>
  <si>
    <t>吨桶内衬袋</t>
  </si>
  <si>
    <t>吴江科技包装</t>
  </si>
  <si>
    <t>丙二醇甲醚（PM）</t>
  </si>
  <si>
    <t>群升国际</t>
  </si>
  <si>
    <r>
      <rPr>
        <sz val="10"/>
        <color rgb="FF000000"/>
        <rFont val="Tahoma"/>
        <charset val="134"/>
      </rPr>
      <t>B-817</t>
    </r>
    <r>
      <rPr>
        <sz val="10"/>
        <color indexed="8"/>
        <rFont val="宋体"/>
        <charset val="134"/>
      </rPr>
      <t>树脂</t>
    </r>
  </si>
  <si>
    <t>上海迪墨</t>
  </si>
  <si>
    <t>B-814</t>
  </si>
  <si>
    <t>CAP-482-0.5</t>
  </si>
  <si>
    <t>氨水（1,2车间）</t>
  </si>
  <si>
    <t>上海富畦</t>
  </si>
  <si>
    <r>
      <rPr>
        <sz val="10"/>
        <color rgb="FF000000"/>
        <rFont val="Tahoma"/>
        <charset val="134"/>
      </rPr>
      <t>7996G</t>
    </r>
    <r>
      <rPr>
        <sz val="10"/>
        <color indexed="8"/>
        <rFont val="宋体"/>
        <charset val="134"/>
      </rPr>
      <t>胶水</t>
    </r>
  </si>
  <si>
    <t>710瓦克增稠剂</t>
  </si>
  <si>
    <t>南京合鸣</t>
  </si>
  <si>
    <r>
      <rPr>
        <sz val="10"/>
        <color rgb="FF000000"/>
        <rFont val="Tahoma"/>
        <charset val="134"/>
      </rPr>
      <t>106</t>
    </r>
    <r>
      <rPr>
        <sz val="10"/>
        <color rgb="FF000000"/>
        <rFont val="宋体"/>
        <charset val="134"/>
      </rPr>
      <t>助剂</t>
    </r>
  </si>
  <si>
    <t>苏州集信</t>
  </si>
  <si>
    <t>246C胶乳</t>
  </si>
  <si>
    <t>淄博齐翔</t>
  </si>
  <si>
    <r>
      <rPr>
        <sz val="10"/>
        <color indexed="8"/>
        <rFont val="Tahoma"/>
        <charset val="134"/>
      </rPr>
      <t>CZ-833</t>
    </r>
    <r>
      <rPr>
        <sz val="10"/>
        <color indexed="8"/>
        <rFont val="宋体"/>
        <charset val="134"/>
      </rPr>
      <t>胶水</t>
    </r>
  </si>
  <si>
    <t>常州天南</t>
  </si>
  <si>
    <r>
      <rPr>
        <sz val="10"/>
        <color rgb="FF000000"/>
        <rFont val="Tahoma"/>
        <charset val="134"/>
      </rPr>
      <t>RXG-3312</t>
    </r>
    <r>
      <rPr>
        <sz val="10"/>
        <color rgb="FF000000"/>
        <rFont val="宋体"/>
        <charset val="134"/>
      </rPr>
      <t>树脂</t>
    </r>
  </si>
  <si>
    <t>上海隆介（样品免费）</t>
  </si>
  <si>
    <r>
      <rPr>
        <sz val="10"/>
        <color rgb="FF000000"/>
        <rFont val="Tahoma"/>
        <charset val="134"/>
      </rPr>
      <t>RXG-3314</t>
    </r>
    <r>
      <rPr>
        <sz val="10"/>
        <color rgb="FF000000"/>
        <rFont val="宋体"/>
        <charset val="134"/>
      </rPr>
      <t>树脂</t>
    </r>
  </si>
  <si>
    <t>丁酮(稀释剂10)</t>
  </si>
  <si>
    <t>苏州德熙</t>
  </si>
  <si>
    <t>678树脂</t>
  </si>
  <si>
    <t>甲甲脂（MMA）</t>
  </si>
  <si>
    <t>南京浩宸茂</t>
  </si>
  <si>
    <t>醋酸乙脂</t>
  </si>
  <si>
    <t>九江长丰化工</t>
  </si>
  <si>
    <t>过硫酸铵</t>
  </si>
  <si>
    <t>南昌蓝翔</t>
  </si>
  <si>
    <t>苯乙烯</t>
  </si>
  <si>
    <t>南通同泰</t>
  </si>
  <si>
    <t>异辛脂</t>
  </si>
  <si>
    <t>YS-8715</t>
  </si>
  <si>
    <t>YS-8713</t>
  </si>
  <si>
    <t>CZ-826</t>
  </si>
  <si>
    <t>DC-51</t>
  </si>
  <si>
    <t>苏州爱华</t>
  </si>
  <si>
    <r>
      <rPr>
        <sz val="10"/>
        <color rgb="FF000000"/>
        <rFont val="Tahoma"/>
        <charset val="134"/>
      </rPr>
      <t>S-3280</t>
    </r>
    <r>
      <rPr>
        <sz val="10"/>
        <color indexed="8"/>
        <rFont val="宋体"/>
        <charset val="134"/>
      </rPr>
      <t>树脂顺泓达</t>
    </r>
  </si>
  <si>
    <t>上海顺泓达</t>
  </si>
  <si>
    <t>S-8006树脂</t>
  </si>
  <si>
    <t>ME91240</t>
  </si>
  <si>
    <t>公耀国际</t>
  </si>
  <si>
    <r>
      <rPr>
        <sz val="10"/>
        <color rgb="FF000000"/>
        <rFont val="Tahoma"/>
        <charset val="134"/>
      </rPr>
      <t>LP51-03</t>
    </r>
    <r>
      <rPr>
        <sz val="10"/>
        <color indexed="8"/>
        <rFont val="宋体"/>
        <charset val="134"/>
      </rPr>
      <t>树脂</t>
    </r>
  </si>
  <si>
    <t>上海海逸</t>
  </si>
  <si>
    <t>蓝色塑料桶</t>
  </si>
  <si>
    <t>江西汇融</t>
  </si>
  <si>
    <t>酒精</t>
  </si>
  <si>
    <t>AMP-95助剂</t>
  </si>
  <si>
    <t>无锡汉德森</t>
  </si>
  <si>
    <r>
      <rPr>
        <sz val="10"/>
        <color indexed="8"/>
        <rFont val="Tahoma"/>
        <charset val="134"/>
      </rPr>
      <t>BP-17</t>
    </r>
    <r>
      <rPr>
        <sz val="10"/>
        <color indexed="8"/>
        <rFont val="宋体"/>
        <charset val="134"/>
      </rPr>
      <t>聚乙烯醇</t>
    </r>
  </si>
  <si>
    <t>长春化工</t>
  </si>
  <si>
    <r>
      <rPr>
        <sz val="10"/>
        <color indexed="8"/>
        <rFont val="Tahoma"/>
        <charset val="134"/>
      </rPr>
      <t>25L</t>
    </r>
    <r>
      <rPr>
        <sz val="10"/>
        <color indexed="8"/>
        <rFont val="宋体"/>
        <charset val="134"/>
      </rPr>
      <t>方塑料桶</t>
    </r>
  </si>
  <si>
    <r>
      <rPr>
        <sz val="10"/>
        <color rgb="FF000000"/>
        <rFont val="Tahoma"/>
        <charset val="134"/>
      </rPr>
      <t>CZ-818</t>
    </r>
    <r>
      <rPr>
        <sz val="10"/>
        <color rgb="FF000000"/>
        <rFont val="宋体"/>
        <charset val="134"/>
      </rPr>
      <t>复合胶</t>
    </r>
  </si>
  <si>
    <t>常州天南（样品免费）</t>
  </si>
  <si>
    <t>丙烯酸丁脂</t>
  </si>
  <si>
    <t>ZY-01橙色浆</t>
  </si>
  <si>
    <t>中山博海</t>
  </si>
  <si>
    <t>ZY-02黄色浆</t>
  </si>
  <si>
    <r>
      <rPr>
        <sz val="10"/>
        <color rgb="FF000000"/>
        <rFont val="Tahoma"/>
        <charset val="134"/>
      </rPr>
      <t>FH</t>
    </r>
    <r>
      <rPr>
        <sz val="10"/>
        <color rgb="FF000000"/>
        <rFont val="宋体"/>
        <charset val="134"/>
      </rPr>
      <t>—</t>
    </r>
    <r>
      <rPr>
        <sz val="10"/>
        <color rgb="FF000000"/>
        <rFont val="Tahoma"/>
        <charset val="134"/>
      </rPr>
      <t>9100</t>
    </r>
    <r>
      <rPr>
        <sz val="10"/>
        <color rgb="FF000000"/>
        <rFont val="宋体"/>
        <charset val="134"/>
      </rPr>
      <t>防腐剂</t>
    </r>
  </si>
  <si>
    <t>上海跃万</t>
  </si>
  <si>
    <t>塑料袋</t>
  </si>
  <si>
    <t>丹阳金太阳塑业</t>
  </si>
  <si>
    <t>苏烟水性光油</t>
  </si>
  <si>
    <t>安徽安泰（乐通直发）</t>
  </si>
  <si>
    <t>660树脂</t>
  </si>
  <si>
    <t>内胆1000L</t>
  </si>
  <si>
    <t>吴江科欣</t>
  </si>
  <si>
    <r>
      <rPr>
        <sz val="10"/>
        <color indexed="8"/>
        <rFont val="Tahoma"/>
        <charset val="134"/>
      </rPr>
      <t>760</t>
    </r>
    <r>
      <rPr>
        <sz val="10"/>
        <color indexed="8"/>
        <rFont val="宋体"/>
        <charset val="134"/>
      </rPr>
      <t>分散剂</t>
    </r>
  </si>
  <si>
    <r>
      <rPr>
        <sz val="10"/>
        <color rgb="FF000000"/>
        <rFont val="Tahoma"/>
        <charset val="134"/>
      </rPr>
      <t>HS-800</t>
    </r>
    <r>
      <rPr>
        <sz val="10"/>
        <color rgb="FF000000"/>
        <rFont val="宋体"/>
        <charset val="134"/>
      </rPr>
      <t>滑爽剂</t>
    </r>
  </si>
  <si>
    <r>
      <rPr>
        <sz val="10"/>
        <color indexed="8"/>
        <rFont val="宋体"/>
        <charset val="134"/>
      </rPr>
      <t>CZ-818</t>
    </r>
    <r>
      <rPr>
        <sz val="10"/>
        <color rgb="FF000000"/>
        <rFont val="宋体"/>
        <charset val="134"/>
      </rPr>
      <t>复合胶</t>
    </r>
  </si>
  <si>
    <t>江西辙炜2019年7月份材料入库汇总明细表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</si>
</sst>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#,##0.00_ "/>
    <numFmt numFmtId="178" formatCode="0.00_);[Red]\(0.00\)"/>
  </numFmts>
  <fonts count="10" x14ac:knownFonts="1">
    <font>
      <sz val="12"/>
      <color theme="1"/>
      <name val="宋体"/>
      <family val="2"/>
      <charset val="134"/>
      <scheme val="minor"/>
    </font>
    <font>
      <sz val="24"/>
      <name val="宋体"/>
      <charset val="134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1"/>
      <color indexed="8"/>
      <name val="Tahoma"/>
      <charset val="134"/>
    </font>
    <font>
      <sz val="10"/>
      <color rgb="FF000000"/>
      <name val="Tahoma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0"/>
      <color indexed="8"/>
      <name val="Tahoma"/>
      <charset val="134"/>
    </font>
    <font>
      <sz val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5" fillId="2" borderId="1" xfId="1" applyFont="1" applyFill="1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5" fillId="0" borderId="1" xfId="1" applyFont="1" applyFill="1" applyBorder="1" applyAlignment="1">
      <alignment wrapText="1"/>
    </xf>
    <xf numFmtId="0" fontId="5" fillId="2" borderId="1" xfId="1" applyFont="1" applyFill="1" applyBorder="1" applyAlignment="1">
      <alignment horizontal="left" wrapText="1"/>
    </xf>
    <xf numFmtId="0" fontId="7" fillId="2" borderId="1" xfId="1" applyNumberFormat="1" applyFont="1" applyFill="1" applyBorder="1" applyAlignment="1">
      <alignment wrapText="1"/>
    </xf>
    <xf numFmtId="0" fontId="7" fillId="2" borderId="1" xfId="1" applyFont="1" applyFill="1" applyBorder="1" applyAlignment="1">
      <alignment wrapText="1"/>
    </xf>
    <xf numFmtId="0" fontId="8" fillId="2" borderId="1" xfId="1" applyFont="1" applyFill="1" applyBorder="1" applyAlignment="1">
      <alignment wrapText="1"/>
    </xf>
    <xf numFmtId="0" fontId="5" fillId="0" borderId="1" xfId="1" applyFont="1" applyFill="1" applyBorder="1" applyAlignment="1">
      <alignment horizontal="left" wrapText="1"/>
    </xf>
    <xf numFmtId="0" fontId="8" fillId="2" borderId="1" xfId="1" applyFont="1" applyFill="1" applyBorder="1" applyAlignment="1">
      <alignment horizontal="left" wrapText="1"/>
    </xf>
    <xf numFmtId="0" fontId="0" fillId="0" borderId="1" xfId="0" applyNumberFormat="1" applyFill="1" applyBorder="1" applyAlignment="1">
      <alignment horizontal="center" vertical="center"/>
    </xf>
    <xf numFmtId="0" fontId="8" fillId="0" borderId="1" xfId="1" applyFont="1" applyFill="1" applyBorder="1" applyAlignment="1">
      <alignment wrapText="1"/>
    </xf>
    <xf numFmtId="58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8" fontId="9" fillId="3" borderId="1" xfId="0" applyNumberFormat="1" applyFont="1" applyFill="1" applyBorder="1" applyAlignment="1" applyProtection="1">
      <alignment horizontal="left" wrapText="1"/>
      <protection locked="0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8" fontId="7" fillId="3" borderId="1" xfId="0" applyNumberFormat="1" applyFont="1" applyFill="1" applyBorder="1" applyAlignment="1" applyProtection="1">
      <alignment horizontal="left" wrapText="1"/>
      <protection locked="0"/>
    </xf>
    <xf numFmtId="0" fontId="7" fillId="0" borderId="1" xfId="1" applyFont="1" applyFill="1" applyBorder="1" applyAlignment="1">
      <alignment wrapText="1"/>
    </xf>
    <xf numFmtId="178" fontId="9" fillId="3" borderId="1" xfId="0" applyNumberFormat="1" applyFont="1" applyFill="1" applyBorder="1" applyAlignment="1" applyProtection="1">
      <alignment horizontal="left"/>
      <protection locked="0"/>
    </xf>
  </cellXfs>
  <cellStyles count="2">
    <cellStyle name="常规_Sheet1" xfId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activeCell="E12" sqref="E12"/>
    </sheetView>
  </sheetViews>
  <sheetFormatPr baseColWidth="10" defaultRowHeight="15" x14ac:dyDescent="0"/>
  <cols>
    <col min="3" max="3" width="22.33203125" customWidth="1"/>
    <col min="4" max="4" width="18" customWidth="1"/>
    <col min="5" max="5" width="17" customWidth="1"/>
    <col min="6" max="6" width="20.1640625" customWidth="1"/>
    <col min="7" max="7" width="24.6640625" customWidth="1"/>
  </cols>
  <sheetData>
    <row r="1" spans="1:7" ht="27">
      <c r="A1" s="1" t="s">
        <v>99</v>
      </c>
      <c r="B1" s="2"/>
      <c r="C1" s="1"/>
      <c r="D1" s="1"/>
      <c r="E1" s="3"/>
      <c r="F1" s="3"/>
      <c r="G1" s="1"/>
    </row>
    <row r="2" spans="1:7">
      <c r="A2" s="4" t="s">
        <v>0</v>
      </c>
      <c r="B2" s="5" t="s">
        <v>1</v>
      </c>
      <c r="C2" s="4" t="s">
        <v>2</v>
      </c>
      <c r="D2" s="4" t="s">
        <v>3</v>
      </c>
      <c r="E2" s="6" t="s">
        <v>4</v>
      </c>
      <c r="F2" s="6" t="s">
        <v>5</v>
      </c>
      <c r="G2" s="4" t="s">
        <v>6</v>
      </c>
    </row>
    <row r="3" spans="1:7" ht="27">
      <c r="A3" s="7">
        <v>43647</v>
      </c>
      <c r="B3" s="8">
        <v>5551</v>
      </c>
      <c r="C3" s="9" t="s">
        <v>7</v>
      </c>
      <c r="D3" s="10">
        <v>9000</v>
      </c>
      <c r="E3" s="11">
        <v>14.5</v>
      </c>
      <c r="F3" s="11">
        <f>E3*D3</f>
        <v>130500</v>
      </c>
      <c r="G3" s="10" t="s">
        <v>8</v>
      </c>
    </row>
    <row r="4" spans="1:7" ht="27">
      <c r="A4" s="7">
        <v>43647</v>
      </c>
      <c r="B4" s="8">
        <v>5551</v>
      </c>
      <c r="C4" s="12" t="s">
        <v>9</v>
      </c>
      <c r="D4" s="10">
        <v>50</v>
      </c>
      <c r="E4" s="11">
        <v>0</v>
      </c>
      <c r="F4" s="11">
        <f>E4*D4</f>
        <v>0</v>
      </c>
      <c r="G4" s="10" t="s">
        <v>10</v>
      </c>
    </row>
    <row r="5" spans="1:7" ht="27">
      <c r="A5" s="7">
        <v>43648</v>
      </c>
      <c r="B5" s="8">
        <v>1895</v>
      </c>
      <c r="C5" s="9" t="s">
        <v>11</v>
      </c>
      <c r="D5" s="10">
        <v>50</v>
      </c>
      <c r="E5" s="11">
        <v>320</v>
      </c>
      <c r="F5" s="11">
        <f>E5*D5</f>
        <v>16000</v>
      </c>
      <c r="G5" s="10" t="s">
        <v>12</v>
      </c>
    </row>
    <row r="6" spans="1:7">
      <c r="A6" s="7">
        <v>43649</v>
      </c>
      <c r="B6" s="8">
        <v>1896</v>
      </c>
      <c r="C6" s="13" t="s">
        <v>13</v>
      </c>
      <c r="D6" s="10">
        <v>1</v>
      </c>
      <c r="E6" s="11">
        <v>250</v>
      </c>
      <c r="F6" s="11">
        <f>E6*D6</f>
        <v>250</v>
      </c>
      <c r="G6" s="10" t="s">
        <v>14</v>
      </c>
    </row>
    <row r="7" spans="1:7">
      <c r="A7" s="7">
        <v>43649</v>
      </c>
      <c r="B7" s="8">
        <v>1896</v>
      </c>
      <c r="C7" s="13" t="s">
        <v>15</v>
      </c>
      <c r="D7" s="10">
        <v>1</v>
      </c>
      <c r="E7" s="11">
        <v>275</v>
      </c>
      <c r="F7" s="11">
        <f>E7*D7</f>
        <v>275</v>
      </c>
      <c r="G7" s="10" t="s">
        <v>14</v>
      </c>
    </row>
    <row r="8" spans="1:7">
      <c r="A8" s="7">
        <v>43649</v>
      </c>
      <c r="B8" s="8">
        <v>5552</v>
      </c>
      <c r="C8" s="13" t="s">
        <v>16</v>
      </c>
      <c r="D8" s="10">
        <v>4000</v>
      </c>
      <c r="E8" s="11">
        <f>11.42*1.03</f>
        <v>11.762600000000001</v>
      </c>
      <c r="F8" s="11">
        <f t="shared" ref="F8:F20" si="0">E8*D8</f>
        <v>47050.400000000001</v>
      </c>
      <c r="G8" s="10" t="s">
        <v>17</v>
      </c>
    </row>
    <row r="9" spans="1:7">
      <c r="A9" s="7">
        <v>43649</v>
      </c>
      <c r="B9" s="8">
        <v>5552</v>
      </c>
      <c r="C9" s="13" t="s">
        <v>18</v>
      </c>
      <c r="D9" s="10">
        <v>7000</v>
      </c>
      <c r="E9" s="11">
        <f>8.46*1.03</f>
        <v>8.7138000000000009</v>
      </c>
      <c r="F9" s="11">
        <f t="shared" si="0"/>
        <v>60996.600000000006</v>
      </c>
      <c r="G9" s="10" t="s">
        <v>17</v>
      </c>
    </row>
    <row r="10" spans="1:7">
      <c r="A10" s="7">
        <v>43649</v>
      </c>
      <c r="B10" s="8">
        <v>5552</v>
      </c>
      <c r="C10" s="13" t="s">
        <v>19</v>
      </c>
      <c r="D10" s="10">
        <v>5000</v>
      </c>
      <c r="E10" s="11">
        <f>8.46*1.03</f>
        <v>8.7138000000000009</v>
      </c>
      <c r="F10" s="11">
        <f t="shared" si="0"/>
        <v>43569.000000000007</v>
      </c>
      <c r="G10" s="10" t="s">
        <v>17</v>
      </c>
    </row>
    <row r="11" spans="1:7" ht="40">
      <c r="A11" s="7">
        <v>43649</v>
      </c>
      <c r="B11" s="8">
        <v>5553</v>
      </c>
      <c r="C11" s="9" t="s">
        <v>20</v>
      </c>
      <c r="D11" s="10">
        <v>20000</v>
      </c>
      <c r="E11" s="11">
        <v>7.75</v>
      </c>
      <c r="F11" s="11">
        <f t="shared" si="0"/>
        <v>155000</v>
      </c>
      <c r="G11" s="10" t="s">
        <v>21</v>
      </c>
    </row>
    <row r="12" spans="1:7" ht="27">
      <c r="A12" s="7">
        <v>43649</v>
      </c>
      <c r="B12" s="8">
        <v>5553</v>
      </c>
      <c r="C12" s="9" t="s">
        <v>22</v>
      </c>
      <c r="D12" s="10">
        <v>1000</v>
      </c>
      <c r="E12" s="11">
        <v>7.75</v>
      </c>
      <c r="F12" s="11">
        <f t="shared" si="0"/>
        <v>7750</v>
      </c>
      <c r="G12" s="10" t="s">
        <v>21</v>
      </c>
    </row>
    <row r="13" spans="1:7">
      <c r="A13" s="7">
        <v>43649</v>
      </c>
      <c r="B13" s="8">
        <v>5553</v>
      </c>
      <c r="C13" s="9" t="s">
        <v>23</v>
      </c>
      <c r="D13" s="10">
        <v>9000</v>
      </c>
      <c r="E13" s="11">
        <v>8.1</v>
      </c>
      <c r="F13" s="11">
        <f t="shared" si="0"/>
        <v>72900</v>
      </c>
      <c r="G13" s="10" t="s">
        <v>21</v>
      </c>
    </row>
    <row r="14" spans="1:7">
      <c r="A14" s="7">
        <v>43650</v>
      </c>
      <c r="B14" s="8">
        <v>5555</v>
      </c>
      <c r="C14" s="13" t="s">
        <v>24</v>
      </c>
      <c r="D14" s="10">
        <v>100</v>
      </c>
      <c r="E14" s="11">
        <v>325</v>
      </c>
      <c r="F14" s="11">
        <f t="shared" si="0"/>
        <v>32500</v>
      </c>
      <c r="G14" s="10" t="s">
        <v>25</v>
      </c>
    </row>
    <row r="15" spans="1:7" ht="27">
      <c r="A15" s="7">
        <v>43650</v>
      </c>
      <c r="B15" s="8">
        <v>5555</v>
      </c>
      <c r="C15" s="14" t="s">
        <v>26</v>
      </c>
      <c r="D15" s="10">
        <v>20</v>
      </c>
      <c r="E15" s="11">
        <v>305</v>
      </c>
      <c r="F15" s="11">
        <f t="shared" si="0"/>
        <v>6100</v>
      </c>
      <c r="G15" s="10" t="s">
        <v>25</v>
      </c>
    </row>
    <row r="16" spans="1:7">
      <c r="A16" s="7">
        <v>43651</v>
      </c>
      <c r="B16" s="8">
        <v>1897</v>
      </c>
      <c r="C16" s="14" t="s">
        <v>27</v>
      </c>
      <c r="D16" s="10">
        <v>20</v>
      </c>
      <c r="E16" s="11">
        <v>80</v>
      </c>
      <c r="F16" s="11">
        <f t="shared" si="0"/>
        <v>1600</v>
      </c>
      <c r="G16" s="10" t="s">
        <v>28</v>
      </c>
    </row>
    <row r="17" spans="1:7" ht="27">
      <c r="A17" s="7">
        <v>43652</v>
      </c>
      <c r="B17" s="8">
        <v>1900</v>
      </c>
      <c r="C17" s="15" t="s">
        <v>29</v>
      </c>
      <c r="D17" s="10">
        <v>5700</v>
      </c>
      <c r="E17" s="11">
        <v>10.1</v>
      </c>
      <c r="F17" s="11">
        <f>E17*D17+3400</f>
        <v>60970</v>
      </c>
      <c r="G17" s="10" t="s">
        <v>30</v>
      </c>
    </row>
    <row r="18" spans="1:7">
      <c r="A18" s="7">
        <v>43652</v>
      </c>
      <c r="B18" s="8">
        <v>1898</v>
      </c>
      <c r="C18" s="9" t="s">
        <v>31</v>
      </c>
      <c r="D18" s="10">
        <v>275</v>
      </c>
      <c r="E18" s="11">
        <v>56</v>
      </c>
      <c r="F18" s="11">
        <f t="shared" si="0"/>
        <v>15400</v>
      </c>
      <c r="G18" s="10" t="s">
        <v>32</v>
      </c>
    </row>
    <row r="19" spans="1:7">
      <c r="A19" s="7">
        <v>43652</v>
      </c>
      <c r="B19" s="8">
        <v>1898</v>
      </c>
      <c r="C19" s="13" t="s">
        <v>33</v>
      </c>
      <c r="D19" s="10">
        <v>150</v>
      </c>
      <c r="E19" s="11">
        <v>54</v>
      </c>
      <c r="F19" s="11">
        <f t="shared" si="0"/>
        <v>8100</v>
      </c>
      <c r="G19" s="10" t="s">
        <v>32</v>
      </c>
    </row>
    <row r="20" spans="1:7">
      <c r="A20" s="7">
        <v>43652</v>
      </c>
      <c r="B20" s="8">
        <v>1899</v>
      </c>
      <c r="C20" s="16" t="s">
        <v>34</v>
      </c>
      <c r="D20" s="10">
        <v>1200</v>
      </c>
      <c r="E20" s="11">
        <v>100.3</v>
      </c>
      <c r="F20" s="11">
        <f t="shared" si="0"/>
        <v>120360</v>
      </c>
      <c r="G20" s="10" t="s">
        <v>30</v>
      </c>
    </row>
    <row r="21" spans="1:7" ht="27">
      <c r="A21" s="7">
        <v>43654</v>
      </c>
      <c r="B21" s="8">
        <v>9152</v>
      </c>
      <c r="C21" s="15" t="s">
        <v>35</v>
      </c>
      <c r="D21" s="10">
        <v>400</v>
      </c>
      <c r="E21" s="11">
        <v>3.5</v>
      </c>
      <c r="F21" s="11">
        <f>E21*D21+410</f>
        <v>1810</v>
      </c>
      <c r="G21" s="10" t="s">
        <v>36</v>
      </c>
    </row>
    <row r="22" spans="1:7">
      <c r="A22" s="7">
        <v>43651</v>
      </c>
      <c r="B22" s="8">
        <v>5563</v>
      </c>
      <c r="C22" s="13" t="s">
        <v>37</v>
      </c>
      <c r="D22" s="10">
        <v>9000</v>
      </c>
      <c r="E22" s="11">
        <f>11.57*1.03</f>
        <v>11.917100000000001</v>
      </c>
      <c r="F22" s="11">
        <f>D22*E22</f>
        <v>107253.90000000001</v>
      </c>
      <c r="G22" s="10" t="s">
        <v>17</v>
      </c>
    </row>
    <row r="23" spans="1:7">
      <c r="A23" s="7">
        <v>43651</v>
      </c>
      <c r="B23" s="8">
        <v>5563</v>
      </c>
      <c r="C23" s="17" t="s">
        <v>16</v>
      </c>
      <c r="D23" s="10">
        <v>1000</v>
      </c>
      <c r="E23" s="11">
        <f>11.62*1.03</f>
        <v>11.9686</v>
      </c>
      <c r="F23" s="11">
        <f>D23*E23</f>
        <v>11968.6</v>
      </c>
      <c r="G23" s="10" t="s">
        <v>17</v>
      </c>
    </row>
    <row r="24" spans="1:7" ht="27">
      <c r="A24" s="7">
        <v>43651</v>
      </c>
      <c r="B24" s="8">
        <v>5562</v>
      </c>
      <c r="C24" s="13" t="s">
        <v>38</v>
      </c>
      <c r="D24" s="10">
        <v>2000</v>
      </c>
      <c r="E24" s="11">
        <v>8.6</v>
      </c>
      <c r="F24" s="11">
        <f t="shared" ref="F24:F77" si="1">D24*E24</f>
        <v>17200</v>
      </c>
      <c r="G24" s="10" t="s">
        <v>39</v>
      </c>
    </row>
    <row r="25" spans="1:7">
      <c r="A25" s="7">
        <v>43651</v>
      </c>
      <c r="B25" s="8">
        <v>5560</v>
      </c>
      <c r="C25" s="13" t="s">
        <v>40</v>
      </c>
      <c r="D25" s="10">
        <v>120</v>
      </c>
      <c r="E25" s="11">
        <v>90</v>
      </c>
      <c r="F25" s="11">
        <f t="shared" si="1"/>
        <v>10800</v>
      </c>
      <c r="G25" s="10" t="s">
        <v>41</v>
      </c>
    </row>
    <row r="26" spans="1:7">
      <c r="A26" s="7">
        <v>43651</v>
      </c>
      <c r="B26" s="8">
        <v>5559</v>
      </c>
      <c r="C26" s="13" t="s">
        <v>42</v>
      </c>
      <c r="D26" s="10">
        <v>4000</v>
      </c>
      <c r="E26" s="11">
        <f>8*1.03</f>
        <v>8.24</v>
      </c>
      <c r="F26" s="11">
        <f t="shared" si="1"/>
        <v>32960</v>
      </c>
      <c r="G26" s="10" t="s">
        <v>43</v>
      </c>
    </row>
    <row r="27" spans="1:7">
      <c r="A27" s="7">
        <v>43652</v>
      </c>
      <c r="B27" s="8">
        <v>5569</v>
      </c>
      <c r="C27" s="18" t="s">
        <v>44</v>
      </c>
      <c r="D27" s="10">
        <v>5000</v>
      </c>
      <c r="E27" s="11">
        <v>11.3</v>
      </c>
      <c r="F27" s="11">
        <f t="shared" si="1"/>
        <v>56500</v>
      </c>
      <c r="G27" s="10" t="s">
        <v>45</v>
      </c>
    </row>
    <row r="28" spans="1:7" ht="27">
      <c r="A28" s="7">
        <v>43654</v>
      </c>
      <c r="B28" s="8">
        <v>9562</v>
      </c>
      <c r="C28" s="9" t="s">
        <v>46</v>
      </c>
      <c r="D28" s="10">
        <v>225</v>
      </c>
      <c r="E28" s="11">
        <v>0</v>
      </c>
      <c r="F28" s="11">
        <f t="shared" si="1"/>
        <v>0</v>
      </c>
      <c r="G28" s="10" t="s">
        <v>47</v>
      </c>
    </row>
    <row r="29" spans="1:7" ht="27">
      <c r="A29" s="7">
        <v>43654</v>
      </c>
      <c r="B29" s="8">
        <v>9562</v>
      </c>
      <c r="C29" s="9" t="s">
        <v>48</v>
      </c>
      <c r="D29" s="10">
        <v>100</v>
      </c>
      <c r="E29" s="11">
        <v>0</v>
      </c>
      <c r="F29" s="11">
        <f t="shared" si="1"/>
        <v>0</v>
      </c>
      <c r="G29" s="10" t="s">
        <v>47</v>
      </c>
    </row>
    <row r="30" spans="1:7" ht="27">
      <c r="A30" s="7">
        <v>43654</v>
      </c>
      <c r="B30" s="8">
        <v>9561</v>
      </c>
      <c r="C30" s="15" t="s">
        <v>49</v>
      </c>
      <c r="D30" s="10">
        <v>14350</v>
      </c>
      <c r="E30" s="11">
        <v>7</v>
      </c>
      <c r="F30" s="11">
        <f t="shared" si="1"/>
        <v>100450</v>
      </c>
      <c r="G30" s="10" t="s">
        <v>50</v>
      </c>
    </row>
    <row r="31" spans="1:7">
      <c r="A31" s="7">
        <v>43654</v>
      </c>
      <c r="B31" s="8">
        <v>9154</v>
      </c>
      <c r="C31" s="13" t="s">
        <v>51</v>
      </c>
      <c r="D31" s="10">
        <v>500</v>
      </c>
      <c r="E31" s="11">
        <v>23.5</v>
      </c>
      <c r="F31" s="11">
        <f t="shared" si="1"/>
        <v>11750</v>
      </c>
      <c r="G31" s="10" t="s">
        <v>32</v>
      </c>
    </row>
    <row r="32" spans="1:7" ht="27">
      <c r="A32" s="7">
        <v>43654</v>
      </c>
      <c r="B32" s="8">
        <v>9153</v>
      </c>
      <c r="C32" s="14" t="s">
        <v>52</v>
      </c>
      <c r="D32" s="10">
        <v>1140</v>
      </c>
      <c r="E32" s="11">
        <v>13.2</v>
      </c>
      <c r="F32" s="11">
        <f t="shared" si="1"/>
        <v>15048</v>
      </c>
      <c r="G32" s="10" t="s">
        <v>53</v>
      </c>
    </row>
    <row r="33" spans="1:7">
      <c r="A33" s="7">
        <v>43655</v>
      </c>
      <c r="B33" s="8">
        <v>9564</v>
      </c>
      <c r="C33" s="15" t="s">
        <v>54</v>
      </c>
      <c r="D33" s="10">
        <v>11040</v>
      </c>
      <c r="E33" s="11">
        <v>5.64</v>
      </c>
      <c r="F33" s="11">
        <f t="shared" si="1"/>
        <v>62265.599999999999</v>
      </c>
      <c r="G33" s="10" t="s">
        <v>55</v>
      </c>
    </row>
    <row r="34" spans="1:7">
      <c r="A34" s="7">
        <v>43656</v>
      </c>
      <c r="B34" s="8">
        <v>9156</v>
      </c>
      <c r="C34" s="14" t="s">
        <v>56</v>
      </c>
      <c r="D34" s="10">
        <v>200</v>
      </c>
      <c r="E34" s="11">
        <v>8</v>
      </c>
      <c r="F34" s="11">
        <f t="shared" si="1"/>
        <v>1600</v>
      </c>
      <c r="G34" s="19" t="s">
        <v>57</v>
      </c>
    </row>
    <row r="35" spans="1:7">
      <c r="A35" s="7">
        <v>43656</v>
      </c>
      <c r="B35" s="8">
        <v>9155</v>
      </c>
      <c r="C35" s="14" t="s">
        <v>58</v>
      </c>
      <c r="D35" s="10">
        <v>1080</v>
      </c>
      <c r="E35" s="11">
        <v>12</v>
      </c>
      <c r="F35" s="11">
        <f t="shared" si="1"/>
        <v>12960</v>
      </c>
      <c r="G35" s="10" t="s">
        <v>59</v>
      </c>
    </row>
    <row r="36" spans="1:7">
      <c r="A36" s="7">
        <v>43656</v>
      </c>
      <c r="B36" s="8">
        <v>9155</v>
      </c>
      <c r="C36" s="14" t="s">
        <v>60</v>
      </c>
      <c r="D36" s="10">
        <v>540</v>
      </c>
      <c r="E36" s="11">
        <v>12.7</v>
      </c>
      <c r="F36" s="11">
        <f t="shared" si="1"/>
        <v>6858</v>
      </c>
      <c r="G36" s="10" t="s">
        <v>59</v>
      </c>
    </row>
    <row r="37" spans="1:7">
      <c r="A37" s="7">
        <v>43655</v>
      </c>
      <c r="B37" s="8">
        <v>9282</v>
      </c>
      <c r="C37" s="13" t="s">
        <v>61</v>
      </c>
      <c r="D37" s="10">
        <v>5000</v>
      </c>
      <c r="E37" s="11">
        <v>12.5</v>
      </c>
      <c r="F37" s="11">
        <f t="shared" si="1"/>
        <v>62500</v>
      </c>
      <c r="G37" s="10" t="s">
        <v>12</v>
      </c>
    </row>
    <row r="38" spans="1:7">
      <c r="A38" s="7">
        <v>43655</v>
      </c>
      <c r="B38" s="8">
        <v>9282</v>
      </c>
      <c r="C38" s="13" t="s">
        <v>62</v>
      </c>
      <c r="D38" s="10">
        <v>5000</v>
      </c>
      <c r="E38" s="11">
        <v>11.5</v>
      </c>
      <c r="F38" s="11">
        <f t="shared" si="1"/>
        <v>57500</v>
      </c>
      <c r="G38" s="10" t="s">
        <v>12</v>
      </c>
    </row>
    <row r="39" spans="1:7">
      <c r="A39" s="7">
        <v>43656</v>
      </c>
      <c r="B39" s="8">
        <v>9563</v>
      </c>
      <c r="C39" s="9" t="s">
        <v>31</v>
      </c>
      <c r="D39" s="10">
        <v>125</v>
      </c>
      <c r="E39" s="11">
        <v>56</v>
      </c>
      <c r="F39" s="11">
        <f t="shared" si="1"/>
        <v>7000</v>
      </c>
      <c r="G39" s="10" t="s">
        <v>32</v>
      </c>
    </row>
    <row r="40" spans="1:7">
      <c r="A40" s="7">
        <v>43655</v>
      </c>
      <c r="B40" s="8">
        <v>9281</v>
      </c>
      <c r="C40" s="18" t="s">
        <v>63</v>
      </c>
      <c r="D40" s="10">
        <v>3000</v>
      </c>
      <c r="E40" s="11">
        <v>11.3</v>
      </c>
      <c r="F40" s="11">
        <f t="shared" si="1"/>
        <v>33900</v>
      </c>
      <c r="G40" s="10" t="s">
        <v>45</v>
      </c>
    </row>
    <row r="41" spans="1:7">
      <c r="A41" s="7">
        <v>43656</v>
      </c>
      <c r="B41" s="8">
        <v>9283</v>
      </c>
      <c r="C41" s="16" t="s">
        <v>64</v>
      </c>
      <c r="D41" s="10">
        <v>20</v>
      </c>
      <c r="E41" s="11">
        <v>190</v>
      </c>
      <c r="F41" s="11">
        <f t="shared" si="1"/>
        <v>3800</v>
      </c>
      <c r="G41" s="10" t="s">
        <v>65</v>
      </c>
    </row>
    <row r="42" spans="1:7" ht="27">
      <c r="A42" s="7">
        <v>43657</v>
      </c>
      <c r="B42" s="8">
        <v>9565</v>
      </c>
      <c r="C42" s="9" t="s">
        <v>66</v>
      </c>
      <c r="D42" s="10">
        <v>5000</v>
      </c>
      <c r="E42" s="11">
        <v>20</v>
      </c>
      <c r="F42" s="11">
        <f>D42*E42+1750</f>
        <v>101750</v>
      </c>
      <c r="G42" s="10" t="s">
        <v>67</v>
      </c>
    </row>
    <row r="43" spans="1:7">
      <c r="A43" s="7">
        <v>43657</v>
      </c>
      <c r="B43" s="8">
        <v>9565</v>
      </c>
      <c r="C43" s="13" t="s">
        <v>68</v>
      </c>
      <c r="D43" s="10">
        <v>5000</v>
      </c>
      <c r="E43" s="11">
        <v>20</v>
      </c>
      <c r="F43" s="11">
        <f>D43*E43+1750</f>
        <v>101750</v>
      </c>
      <c r="G43" s="10" t="s">
        <v>67</v>
      </c>
    </row>
    <row r="44" spans="1:7">
      <c r="A44" s="7">
        <v>43657</v>
      </c>
      <c r="B44" s="8">
        <v>9284</v>
      </c>
      <c r="C44" s="16" t="s">
        <v>69</v>
      </c>
      <c r="D44" s="10">
        <v>400</v>
      </c>
      <c r="E44" s="11">
        <v>25.33</v>
      </c>
      <c r="F44" s="11">
        <f t="shared" si="1"/>
        <v>10132</v>
      </c>
      <c r="G44" s="10" t="s">
        <v>70</v>
      </c>
    </row>
    <row r="45" spans="1:7">
      <c r="A45" s="7">
        <v>43658</v>
      </c>
      <c r="B45" s="8">
        <v>9566</v>
      </c>
      <c r="C45" s="9" t="s">
        <v>71</v>
      </c>
      <c r="D45" s="10">
        <v>3400</v>
      </c>
      <c r="E45" s="11">
        <v>39</v>
      </c>
      <c r="F45" s="11">
        <f t="shared" si="1"/>
        <v>132600</v>
      </c>
      <c r="G45" s="10" t="s">
        <v>72</v>
      </c>
    </row>
    <row r="46" spans="1:7">
      <c r="A46" s="7">
        <v>43659</v>
      </c>
      <c r="B46" s="8">
        <v>9287</v>
      </c>
      <c r="C46" s="9" t="s">
        <v>73</v>
      </c>
      <c r="D46" s="10">
        <v>403</v>
      </c>
      <c r="E46" s="11">
        <v>28</v>
      </c>
      <c r="F46" s="11">
        <f t="shared" si="1"/>
        <v>11284</v>
      </c>
      <c r="G46" s="10" t="s">
        <v>74</v>
      </c>
    </row>
    <row r="47" spans="1:7">
      <c r="A47" s="7">
        <v>43659</v>
      </c>
      <c r="B47" s="8">
        <v>9289</v>
      </c>
      <c r="C47" s="9" t="s">
        <v>75</v>
      </c>
      <c r="D47" s="10">
        <v>2980</v>
      </c>
      <c r="E47" s="11">
        <v>6.9</v>
      </c>
      <c r="F47" s="11">
        <f>D47*E47+600</f>
        <v>21162</v>
      </c>
      <c r="G47" s="10" t="s">
        <v>55</v>
      </c>
    </row>
    <row r="48" spans="1:7">
      <c r="A48" s="7">
        <v>43659</v>
      </c>
      <c r="B48" s="8">
        <v>9290</v>
      </c>
      <c r="C48" s="13" t="s">
        <v>76</v>
      </c>
      <c r="D48" s="10">
        <v>50</v>
      </c>
      <c r="E48" s="11">
        <v>50</v>
      </c>
      <c r="F48" s="11">
        <f t="shared" si="1"/>
        <v>2500</v>
      </c>
      <c r="G48" s="10" t="s">
        <v>77</v>
      </c>
    </row>
    <row r="49" spans="1:7" ht="27">
      <c r="A49" s="7">
        <v>43659</v>
      </c>
      <c r="B49" s="8">
        <v>9291</v>
      </c>
      <c r="C49" s="16" t="s">
        <v>78</v>
      </c>
      <c r="D49" s="10">
        <v>21000</v>
      </c>
      <c r="E49" s="11">
        <v>14.4</v>
      </c>
      <c r="F49" s="11">
        <f t="shared" si="1"/>
        <v>302400</v>
      </c>
      <c r="G49" s="10" t="s">
        <v>79</v>
      </c>
    </row>
    <row r="50" spans="1:7">
      <c r="A50" s="7">
        <v>43659</v>
      </c>
      <c r="B50" s="8">
        <v>9567</v>
      </c>
      <c r="C50" s="20" t="s">
        <v>80</v>
      </c>
      <c r="D50" s="10">
        <v>384</v>
      </c>
      <c r="E50" s="11">
        <v>19</v>
      </c>
      <c r="F50" s="11">
        <f t="shared" si="1"/>
        <v>7296</v>
      </c>
      <c r="G50" s="10" t="s">
        <v>74</v>
      </c>
    </row>
    <row r="51" spans="1:7">
      <c r="A51" s="7">
        <v>43659</v>
      </c>
      <c r="B51" s="8">
        <v>9292</v>
      </c>
      <c r="C51" s="13" t="s">
        <v>18</v>
      </c>
      <c r="D51" s="10">
        <v>8000</v>
      </c>
      <c r="E51" s="11">
        <f>8.66*1.03</f>
        <v>8.9198000000000004</v>
      </c>
      <c r="F51" s="11">
        <f t="shared" si="1"/>
        <v>71358.400000000009</v>
      </c>
      <c r="G51" s="10" t="s">
        <v>17</v>
      </c>
    </row>
    <row r="52" spans="1:7">
      <c r="A52" s="7">
        <v>43659</v>
      </c>
      <c r="B52" s="8">
        <v>9292</v>
      </c>
      <c r="C52" s="13" t="s">
        <v>19</v>
      </c>
      <c r="D52" s="10">
        <v>5000</v>
      </c>
      <c r="E52" s="11">
        <f>8.66*1.03</f>
        <v>8.9198000000000004</v>
      </c>
      <c r="F52" s="11">
        <f t="shared" si="1"/>
        <v>44599</v>
      </c>
      <c r="G52" s="10" t="s">
        <v>17</v>
      </c>
    </row>
    <row r="53" spans="1:7" ht="40">
      <c r="A53" s="7">
        <v>43663</v>
      </c>
      <c r="B53" s="8">
        <v>9295</v>
      </c>
      <c r="C53" s="9" t="s">
        <v>20</v>
      </c>
      <c r="D53" s="10">
        <v>30000</v>
      </c>
      <c r="E53" s="11">
        <v>7.75</v>
      </c>
      <c r="F53" s="11">
        <f t="shared" si="1"/>
        <v>232500</v>
      </c>
      <c r="G53" s="10" t="s">
        <v>21</v>
      </c>
    </row>
    <row r="54" spans="1:7" ht="40">
      <c r="A54" s="7">
        <v>43663</v>
      </c>
      <c r="B54" s="8">
        <v>9295</v>
      </c>
      <c r="C54" s="9" t="s">
        <v>20</v>
      </c>
      <c r="D54" s="10">
        <v>18000</v>
      </c>
      <c r="E54" s="11">
        <v>7.75</v>
      </c>
      <c r="F54" s="11">
        <f t="shared" si="1"/>
        <v>139500</v>
      </c>
      <c r="G54" s="10" t="s">
        <v>21</v>
      </c>
    </row>
    <row r="55" spans="1:7" ht="27">
      <c r="A55" s="7">
        <v>43663</v>
      </c>
      <c r="B55" s="8">
        <v>9295</v>
      </c>
      <c r="C55" s="9" t="s">
        <v>22</v>
      </c>
      <c r="D55" s="10">
        <v>5000</v>
      </c>
      <c r="E55" s="11">
        <v>7.75</v>
      </c>
      <c r="F55" s="11">
        <f t="shared" si="1"/>
        <v>38750</v>
      </c>
      <c r="G55" s="10" t="s">
        <v>21</v>
      </c>
    </row>
    <row r="56" spans="1:7">
      <c r="A56" s="7">
        <v>43663</v>
      </c>
      <c r="B56" s="8">
        <v>9295</v>
      </c>
      <c r="C56" s="9" t="s">
        <v>23</v>
      </c>
      <c r="D56" s="10">
        <v>7000</v>
      </c>
      <c r="E56" s="11">
        <v>8.1</v>
      </c>
      <c r="F56" s="11">
        <f t="shared" si="1"/>
        <v>56700</v>
      </c>
      <c r="G56" s="10" t="s">
        <v>21</v>
      </c>
    </row>
    <row r="57" spans="1:7">
      <c r="A57" s="7">
        <v>43665</v>
      </c>
      <c r="B57" s="8">
        <v>9568</v>
      </c>
      <c r="C57" s="9" t="s">
        <v>33</v>
      </c>
      <c r="D57" s="10">
        <v>625</v>
      </c>
      <c r="E57" s="11">
        <v>54</v>
      </c>
      <c r="F57" s="11">
        <f t="shared" si="1"/>
        <v>33750</v>
      </c>
      <c r="G57" s="10" t="s">
        <v>32</v>
      </c>
    </row>
    <row r="58" spans="1:7" ht="27">
      <c r="A58" s="7">
        <v>43665</v>
      </c>
      <c r="B58" s="8">
        <v>9296</v>
      </c>
      <c r="C58" s="9" t="s">
        <v>81</v>
      </c>
      <c r="D58" s="10">
        <v>50</v>
      </c>
      <c r="E58" s="11">
        <v>0</v>
      </c>
      <c r="F58" s="11">
        <f t="shared" si="1"/>
        <v>0</v>
      </c>
      <c r="G58" s="10" t="s">
        <v>82</v>
      </c>
    </row>
    <row r="59" spans="1:7">
      <c r="A59" s="7">
        <v>43665</v>
      </c>
      <c r="B59" s="8">
        <v>9158</v>
      </c>
      <c r="C59" s="14" t="s">
        <v>83</v>
      </c>
      <c r="D59" s="10">
        <v>900</v>
      </c>
      <c r="E59" s="11">
        <v>12.2</v>
      </c>
      <c r="F59" s="11">
        <f t="shared" si="1"/>
        <v>10980</v>
      </c>
      <c r="G59" s="10" t="s">
        <v>59</v>
      </c>
    </row>
    <row r="60" spans="1:7" ht="27">
      <c r="A60" s="7">
        <v>43667</v>
      </c>
      <c r="B60" s="8">
        <v>9297</v>
      </c>
      <c r="C60" s="9" t="s">
        <v>22</v>
      </c>
      <c r="D60" s="10">
        <v>5000</v>
      </c>
      <c r="E60" s="11">
        <v>7.75</v>
      </c>
      <c r="F60" s="11">
        <f t="shared" si="1"/>
        <v>38750</v>
      </c>
      <c r="G60" s="10" t="s">
        <v>21</v>
      </c>
    </row>
    <row r="61" spans="1:7" ht="40">
      <c r="A61" s="7">
        <v>43667</v>
      </c>
      <c r="B61" s="8">
        <v>9297</v>
      </c>
      <c r="C61" s="9" t="s">
        <v>20</v>
      </c>
      <c r="D61" s="10">
        <v>25000</v>
      </c>
      <c r="E61" s="11">
        <v>7.75</v>
      </c>
      <c r="F61" s="11">
        <f t="shared" si="1"/>
        <v>193750</v>
      </c>
      <c r="G61" s="10" t="s">
        <v>21</v>
      </c>
    </row>
    <row r="62" spans="1:7">
      <c r="A62" s="21">
        <v>43668</v>
      </c>
      <c r="B62" s="22">
        <v>9298</v>
      </c>
      <c r="C62" s="23" t="s">
        <v>84</v>
      </c>
      <c r="D62" s="24">
        <v>400</v>
      </c>
      <c r="E62" s="25">
        <v>85</v>
      </c>
      <c r="F62" s="25">
        <f t="shared" si="1"/>
        <v>34000</v>
      </c>
      <c r="G62" s="24" t="s">
        <v>85</v>
      </c>
    </row>
    <row r="63" spans="1:7">
      <c r="A63" s="21">
        <v>43668</v>
      </c>
      <c r="B63" s="22">
        <v>9298</v>
      </c>
      <c r="C63" s="26" t="s">
        <v>86</v>
      </c>
      <c r="D63" s="24">
        <v>350</v>
      </c>
      <c r="E63" s="25">
        <v>85</v>
      </c>
      <c r="F63" s="25">
        <f t="shared" si="1"/>
        <v>29750</v>
      </c>
      <c r="G63" s="24" t="s">
        <v>85</v>
      </c>
    </row>
    <row r="64" spans="1:7" ht="27">
      <c r="A64" s="7">
        <v>43668</v>
      </c>
      <c r="B64" s="8">
        <v>9300</v>
      </c>
      <c r="C64" s="9" t="s">
        <v>87</v>
      </c>
      <c r="D64" s="10">
        <v>100</v>
      </c>
      <c r="E64" s="11">
        <v>37</v>
      </c>
      <c r="F64" s="11">
        <f t="shared" si="1"/>
        <v>3700</v>
      </c>
      <c r="G64" s="10" t="s">
        <v>88</v>
      </c>
    </row>
    <row r="65" spans="1:7">
      <c r="A65" s="7">
        <v>43668</v>
      </c>
      <c r="B65" s="8">
        <v>9301</v>
      </c>
      <c r="C65" s="27" t="s">
        <v>89</v>
      </c>
      <c r="D65" s="10">
        <v>15150</v>
      </c>
      <c r="E65" s="11">
        <v>1.1499999999999999</v>
      </c>
      <c r="F65" s="11">
        <f t="shared" si="1"/>
        <v>17422.5</v>
      </c>
      <c r="G65" s="10" t="s">
        <v>90</v>
      </c>
    </row>
    <row r="66" spans="1:7">
      <c r="A66" s="21">
        <v>43668</v>
      </c>
      <c r="B66" s="22">
        <v>9302</v>
      </c>
      <c r="C66" s="28" t="s">
        <v>91</v>
      </c>
      <c r="D66" s="24">
        <v>306</v>
      </c>
      <c r="E66" s="25">
        <v>23.3</v>
      </c>
      <c r="F66" s="25">
        <f t="shared" si="1"/>
        <v>7129.8</v>
      </c>
      <c r="G66" s="24" t="s">
        <v>92</v>
      </c>
    </row>
    <row r="67" spans="1:7">
      <c r="A67" s="7">
        <v>43670</v>
      </c>
      <c r="B67" s="8">
        <v>9569</v>
      </c>
      <c r="C67" s="16" t="s">
        <v>34</v>
      </c>
      <c r="D67" s="10">
        <v>1200</v>
      </c>
      <c r="E67" s="11">
        <v>100.3</v>
      </c>
      <c r="F67" s="11">
        <f t="shared" si="1"/>
        <v>120360</v>
      </c>
      <c r="G67" s="10" t="s">
        <v>30</v>
      </c>
    </row>
    <row r="68" spans="1:7">
      <c r="A68" s="7">
        <v>43672</v>
      </c>
      <c r="B68" s="8">
        <v>9570</v>
      </c>
      <c r="C68" s="16" t="s">
        <v>93</v>
      </c>
      <c r="D68" s="10">
        <v>85</v>
      </c>
      <c r="E68" s="11">
        <v>20</v>
      </c>
      <c r="F68" s="11">
        <f t="shared" si="1"/>
        <v>1700</v>
      </c>
      <c r="G68" s="10" t="s">
        <v>67</v>
      </c>
    </row>
    <row r="69" spans="1:7">
      <c r="A69" s="7">
        <v>43672</v>
      </c>
      <c r="B69" s="8">
        <v>9573</v>
      </c>
      <c r="C69" s="16" t="s">
        <v>93</v>
      </c>
      <c r="D69" s="10">
        <v>15</v>
      </c>
      <c r="E69" s="11">
        <v>20</v>
      </c>
      <c r="F69" s="11">
        <f t="shared" si="1"/>
        <v>300</v>
      </c>
      <c r="G69" s="10" t="s">
        <v>67</v>
      </c>
    </row>
    <row r="70" spans="1:7">
      <c r="A70" s="7">
        <v>43675</v>
      </c>
      <c r="B70" s="8">
        <v>9304</v>
      </c>
      <c r="C70" s="16" t="s">
        <v>18</v>
      </c>
      <c r="D70" s="10">
        <v>10000</v>
      </c>
      <c r="E70" s="11">
        <f>8.66*1.03</f>
        <v>8.9198000000000004</v>
      </c>
      <c r="F70" s="11">
        <f t="shared" si="1"/>
        <v>89198</v>
      </c>
      <c r="G70" s="10" t="s">
        <v>17</v>
      </c>
    </row>
    <row r="71" spans="1:7">
      <c r="A71" s="7">
        <v>43675</v>
      </c>
      <c r="B71" s="8">
        <v>9572</v>
      </c>
      <c r="C71" s="14" t="s">
        <v>94</v>
      </c>
      <c r="D71" s="10">
        <v>20</v>
      </c>
      <c r="E71" s="11">
        <v>315</v>
      </c>
      <c r="F71" s="11">
        <f t="shared" si="1"/>
        <v>6300</v>
      </c>
      <c r="G71" s="10" t="s">
        <v>25</v>
      </c>
    </row>
    <row r="72" spans="1:7">
      <c r="A72" s="7">
        <v>43675</v>
      </c>
      <c r="B72" s="8">
        <v>9571</v>
      </c>
      <c r="C72" s="14" t="s">
        <v>27</v>
      </c>
      <c r="D72" s="10">
        <v>50</v>
      </c>
      <c r="E72" s="11">
        <v>77</v>
      </c>
      <c r="F72" s="11">
        <f t="shared" si="1"/>
        <v>3850</v>
      </c>
      <c r="G72" s="10" t="s">
        <v>95</v>
      </c>
    </row>
    <row r="73" spans="1:7">
      <c r="A73" s="7">
        <v>43676</v>
      </c>
      <c r="B73" s="8">
        <v>9308</v>
      </c>
      <c r="C73" s="16" t="s">
        <v>96</v>
      </c>
      <c r="D73" s="10">
        <v>200</v>
      </c>
      <c r="E73" s="11">
        <v>58</v>
      </c>
      <c r="F73" s="11">
        <f t="shared" si="1"/>
        <v>11600</v>
      </c>
      <c r="G73" s="10" t="s">
        <v>14</v>
      </c>
    </row>
    <row r="74" spans="1:7" ht="27">
      <c r="A74" s="7">
        <v>43677</v>
      </c>
      <c r="B74" s="8">
        <v>9311</v>
      </c>
      <c r="C74" s="9" t="s">
        <v>97</v>
      </c>
      <c r="D74" s="10">
        <v>100</v>
      </c>
      <c r="E74" s="11">
        <v>90</v>
      </c>
      <c r="F74" s="11">
        <f t="shared" si="1"/>
        <v>9000</v>
      </c>
      <c r="G74" s="10" t="s">
        <v>88</v>
      </c>
    </row>
    <row r="75" spans="1:7">
      <c r="A75" s="7">
        <v>43675</v>
      </c>
      <c r="B75" s="8">
        <v>9306</v>
      </c>
      <c r="C75" s="18" t="s">
        <v>44</v>
      </c>
      <c r="D75" s="10">
        <v>50</v>
      </c>
      <c r="E75" s="11">
        <v>0</v>
      </c>
      <c r="F75" s="11">
        <f t="shared" si="1"/>
        <v>0</v>
      </c>
      <c r="G75" s="10" t="s">
        <v>45</v>
      </c>
    </row>
    <row r="76" spans="1:7" ht="27">
      <c r="A76" s="7">
        <v>43675</v>
      </c>
      <c r="B76" s="8">
        <v>9306</v>
      </c>
      <c r="C76" s="18" t="s">
        <v>98</v>
      </c>
      <c r="D76" s="10">
        <v>50</v>
      </c>
      <c r="E76" s="11"/>
      <c r="F76" s="11">
        <f t="shared" si="1"/>
        <v>0</v>
      </c>
      <c r="G76" s="10" t="s">
        <v>45</v>
      </c>
    </row>
    <row r="77" spans="1:7">
      <c r="A77" s="21">
        <v>43676</v>
      </c>
      <c r="B77" s="22">
        <v>9310</v>
      </c>
      <c r="C77" s="28" t="s">
        <v>91</v>
      </c>
      <c r="D77" s="24">
        <v>216</v>
      </c>
      <c r="E77" s="25">
        <v>23.3</v>
      </c>
      <c r="F77" s="25">
        <f t="shared" si="1"/>
        <v>5032.8</v>
      </c>
      <c r="G77" s="24" t="s">
        <v>92</v>
      </c>
    </row>
  </sheetData>
  <mergeCells count="1">
    <mergeCell ref="A1:G1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Chunlong Wu</dc:creator>
  <cp:lastModifiedBy>Chunlong Wu</cp:lastModifiedBy>
  <dcterms:created xsi:type="dcterms:W3CDTF">2019-11-02T03:23:54Z</dcterms:created>
  <dcterms:modified xsi:type="dcterms:W3CDTF">2019-11-02T03:25:28Z</dcterms:modified>
</cp:coreProperties>
</file>