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iyun7time201701010846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L22" i="1" l="1"/>
  <c r="L18" i="1"/>
  <c r="L17" i="1"/>
  <c r="L16" i="1"/>
  <c r="L15" i="1"/>
  <c r="S6" i="2" l="1"/>
  <c r="T3" i="2" l="1"/>
  <c r="S3" i="2"/>
  <c r="T2" i="2"/>
  <c r="S2" i="2"/>
  <c r="Q3" i="2"/>
  <c r="R3" i="2" s="1"/>
  <c r="Q2" i="2"/>
  <c r="R4" i="2"/>
  <c r="Q4" i="2"/>
  <c r="R2" i="2"/>
  <c r="K10" i="2"/>
  <c r="K4" i="2"/>
</calcChain>
</file>

<file path=xl/sharedStrings.xml><?xml version="1.0" encoding="utf-8"?>
<sst xmlns="http://schemas.openxmlformats.org/spreadsheetml/2006/main" count="84" uniqueCount="22">
  <si>
    <t>DSW2ATM</t>
  </si>
  <si>
    <t>DL9Line.fasta</t>
  </si>
  <si>
    <t>D9L392N40</t>
  </si>
  <si>
    <t>BLOSUM62</t>
  </si>
  <si>
    <t>/xubo/project/SparkSW/output/time/20161231224342922DSW2ATM_queryFile_D9L392N40_dbFile_DL9Line.fasta_splitNum_256_taskNum_1_topK_5</t>
  </si>
  <si>
    <t>/xubo/project/SparkSW/output/time/20161231233636530DSW2ATM_queryFile_D9L392N40_dbFile_DL9Line.fasta_splitNum_256_taskNum_1_topK_5</t>
  </si>
  <si>
    <t>/xubo/project/SparkSW/output/time/20170101004706714DSW2ATM_queryFile_D9L392N40_dbFile_DL9Line.fasta_splitNum_256_taskNum_1_topK_5</t>
  </si>
  <si>
    <t>/xubo/project/SparkSW/output/time/20170101014756978DSW2ATM_queryFile_D9L392N40_dbFile_DL9Line.fasta_splitNum_256_taskNum_1_topK_5</t>
  </si>
  <si>
    <t>D9L10240N4</t>
  </si>
  <si>
    <t>D9L10240N1</t>
  </si>
  <si>
    <t>/xubo/project/SparkSW/output/time/20170101034306370DSW2ATM_queryFile_D9L10240N1_dbFile_D9L10240N4_splitNum_256_taskNum_1_topK_5</t>
  </si>
  <si>
    <t>/xubo/project/SparkSW/output/time/20170101034349152DSW2ATM_queryFile_D9L10240N1_dbFile_D9L10240N4_splitNum_256_taskNum_1_topK_5</t>
  </si>
  <si>
    <t>/xubo/project/SparkSW/output/time/20170101034423563DSW2ATM_queryFile_D9L10240N1_dbFile_D9L10240N4_splitNum_256_taskNum_1_topK_5</t>
  </si>
  <si>
    <t>/xubo/project/SparkSW/output/time/20170101034814834DSW2ATM_queryFile_D9L10240N4_dbFile_DL9Line.fasta_splitNum_256_taskNum_1_topK_5</t>
  </si>
  <si>
    <t>/xubo/project/SparkSW/output/time/20170101052520154DSW2ATM_queryFile_D9L10240N4_dbFile_DL9Line.fasta_splitNum_256_taskNum_1_topK_5</t>
  </si>
  <si>
    <t>/xubo/project/SparkSW/output/time/20170101070154334DSW2ATM_queryFile_D9L10240N4_dbFile_DL9Line.fasta_splitNum_256_taskNum_1_topK_5</t>
  </si>
  <si>
    <t>D9</t>
    <phoneticPr fontId="2" type="noConversion"/>
  </si>
  <si>
    <t>querySum</t>
    <phoneticPr fontId="2" type="noConversion"/>
  </si>
  <si>
    <t>queryAvg</t>
    <phoneticPr fontId="2" type="noConversion"/>
  </si>
  <si>
    <t>num</t>
    <phoneticPr fontId="2" type="noConversion"/>
  </si>
  <si>
    <t>product</t>
    <phoneticPr fontId="2" type="noConversion"/>
  </si>
  <si>
    <t>GCUPS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</si>
</sst>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76" fontId="0" fillId="0" borderId="1" xfId="0" applyNumberFormat="1" applyBorder="1"/>
  </cellXfs>
  <cellStyles count="49">
    <cellStyle name="20% - 着色 1" xfId="24" builtinId="30"/>
    <cellStyle name="20% - 着色 2" xfId="28" builtinId="34"/>
    <cellStyle name="20% - 着色 3" xfId="32" builtinId="38"/>
    <cellStyle name="20% - 着色 4" xfId="36" builtinId="42"/>
    <cellStyle name="20% - 着色 5" xfId="40" builtinId="46"/>
    <cellStyle name="20% - 着色 6" xfId="44" builtinId="50"/>
    <cellStyle name="40% - 着色 1" xfId="25" builtinId="31"/>
    <cellStyle name="40% - 着色 2" xfId="29" builtinId="35"/>
    <cellStyle name="40% - 着色 3" xfId="33" builtinId="39"/>
    <cellStyle name="40% - 着色 4" xfId="37" builtinId="43"/>
    <cellStyle name="40% - 着色 5" xfId="41" builtinId="47"/>
    <cellStyle name="40% - 着色 6" xfId="45" builtinId="51"/>
    <cellStyle name="60% - 着色 1" xfId="26" builtinId="32"/>
    <cellStyle name="60% - 着色 2" xfId="30" builtinId="36"/>
    <cellStyle name="60% - 着色 3" xfId="34" builtinId="40"/>
    <cellStyle name="60% - 着色 4" xfId="38" builtinId="44"/>
    <cellStyle name="60% - 着色 5" xfId="42" builtinId="48"/>
    <cellStyle name="60% - 着色 6" xfId="46" builtinId="52"/>
    <cellStyle name="百分比" xfId="5" builtinId="5"/>
    <cellStyle name="标题" xfId="6" builtinId="15"/>
    <cellStyle name="标题 1" xfId="7" builtinId="16"/>
    <cellStyle name="标题 2" xfId="8" builtinId="17"/>
    <cellStyle name="标题 3" xfId="9" builtinId="18"/>
    <cellStyle name="标题 4" xfId="10" builtinId="19"/>
    <cellStyle name="差" xfId="12" builtinId="27"/>
    <cellStyle name="常规" xfId="0" builtinId="0"/>
    <cellStyle name="超链接" xfId="47" builtinId="8"/>
    <cellStyle name="好" xfId="11" builtinId="26"/>
    <cellStyle name="汇总" xfId="22" builtinId="25"/>
    <cellStyle name="货币" xfId="3" builtinId="4"/>
    <cellStyle name="货币[0]" xfId="4" builtinId="7"/>
    <cellStyle name="计算" xfId="16" builtinId="22"/>
    <cellStyle name="检查单元格" xfId="18" builtinId="23"/>
    <cellStyle name="解释性文本" xfId="21" builtinId="53"/>
    <cellStyle name="警告文本" xfId="19" builtinId="11"/>
    <cellStyle name="链接单元格" xfId="17" builtinId="24"/>
    <cellStyle name="千位分隔" xfId="1" builtinId="3"/>
    <cellStyle name="千位分隔[0]" xfId="2" builtinId="6"/>
    <cellStyle name="适中" xfId="13" builtinId="28"/>
    <cellStyle name="输出" xfId="15" builtinId="21"/>
    <cellStyle name="输入" xfId="14" builtinId="20"/>
    <cellStyle name="已访问的超链接" xfId="48" builtinId="9"/>
    <cellStyle name="着色 1" xfId="23" builtinId="29"/>
    <cellStyle name="着色 2" xfId="27" builtinId="33"/>
    <cellStyle name="着色 3" xfId="31" builtinId="37"/>
    <cellStyle name="着色 4" xfId="35" builtinId="41"/>
    <cellStyle name="着色 5" xfId="39" builtinId="45"/>
    <cellStyle name="着色 6" xfId="43" builtinId="49"/>
    <cellStyle name="注释" xfId="20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23" sqref="L23"/>
    </sheetView>
  </sheetViews>
  <sheetFormatPr defaultRowHeight="13.5" x14ac:dyDescent="0.15"/>
  <cols>
    <col min="12" max="12" width="128.625" customWidth="1"/>
  </cols>
  <sheetData>
    <row r="1" spans="1:12" x14ac:dyDescent="0.15">
      <c r="A1">
        <v>2.01612312243429E+16</v>
      </c>
      <c r="B1" t="s">
        <v>0</v>
      </c>
      <c r="C1" t="s">
        <v>1</v>
      </c>
      <c r="D1" t="s">
        <v>2</v>
      </c>
      <c r="E1" t="s">
        <v>3</v>
      </c>
      <c r="F1">
        <v>11</v>
      </c>
      <c r="G1">
        <v>1</v>
      </c>
      <c r="H1">
        <v>256</v>
      </c>
      <c r="I1">
        <v>1</v>
      </c>
      <c r="J1">
        <v>5</v>
      </c>
      <c r="K1">
        <v>3161.2359999999999</v>
      </c>
      <c r="L1" t="s">
        <v>4</v>
      </c>
    </row>
    <row r="2" spans="1:12" x14ac:dyDescent="0.15">
      <c r="A2">
        <v>2.01612312336365E+16</v>
      </c>
      <c r="B2" t="s">
        <v>0</v>
      </c>
      <c r="C2" t="s">
        <v>1</v>
      </c>
      <c r="D2" t="s">
        <v>2</v>
      </c>
      <c r="E2" t="s">
        <v>3</v>
      </c>
      <c r="F2">
        <v>11</v>
      </c>
      <c r="G2">
        <v>1</v>
      </c>
      <c r="H2">
        <v>256</v>
      </c>
      <c r="I2">
        <v>1</v>
      </c>
      <c r="J2">
        <v>5</v>
      </c>
      <c r="K2">
        <v>3222.8589999999999</v>
      </c>
      <c r="L2" t="s">
        <v>5</v>
      </c>
    </row>
    <row r="3" spans="1:12" x14ac:dyDescent="0.15">
      <c r="A3">
        <v>2.01701010047067E+16</v>
      </c>
      <c r="B3" t="s">
        <v>0</v>
      </c>
      <c r="C3" t="s">
        <v>1</v>
      </c>
      <c r="D3" t="s">
        <v>2</v>
      </c>
      <c r="E3" t="s">
        <v>3</v>
      </c>
      <c r="F3">
        <v>11</v>
      </c>
      <c r="G3">
        <v>1</v>
      </c>
      <c r="H3">
        <v>256</v>
      </c>
      <c r="I3">
        <v>1</v>
      </c>
      <c r="J3">
        <v>5</v>
      </c>
      <c r="K3">
        <v>3637.4209999999998</v>
      </c>
      <c r="L3" t="s">
        <v>6</v>
      </c>
    </row>
    <row r="4" spans="1:12" x14ac:dyDescent="0.15">
      <c r="A4">
        <v>2.01701010147569E+16</v>
      </c>
      <c r="B4" t="s">
        <v>0</v>
      </c>
      <c r="C4" t="s">
        <v>1</v>
      </c>
      <c r="D4" t="s">
        <v>2</v>
      </c>
      <c r="E4" t="s">
        <v>3</v>
      </c>
      <c r="F4">
        <v>11</v>
      </c>
      <c r="G4">
        <v>1</v>
      </c>
      <c r="H4">
        <v>256</v>
      </c>
      <c r="I4">
        <v>1</v>
      </c>
      <c r="J4">
        <v>5</v>
      </c>
      <c r="K4">
        <v>3708.4670000000001</v>
      </c>
      <c r="L4" t="s">
        <v>7</v>
      </c>
    </row>
    <row r="5" spans="1:12" x14ac:dyDescent="0.15">
      <c r="A5">
        <v>2.01701010343063E+16</v>
      </c>
      <c r="B5" t="s">
        <v>0</v>
      </c>
      <c r="C5" t="s">
        <v>8</v>
      </c>
      <c r="D5" t="s">
        <v>9</v>
      </c>
      <c r="E5" t="s">
        <v>3</v>
      </c>
      <c r="F5">
        <v>11</v>
      </c>
      <c r="G5">
        <v>1</v>
      </c>
      <c r="H5">
        <v>256</v>
      </c>
      <c r="I5">
        <v>1</v>
      </c>
      <c r="J5">
        <v>5</v>
      </c>
      <c r="K5">
        <v>30.510999999999999</v>
      </c>
      <c r="L5" t="s">
        <v>10</v>
      </c>
    </row>
    <row r="6" spans="1:12" x14ac:dyDescent="0.15">
      <c r="A6">
        <v>2.01701010343491E+16</v>
      </c>
      <c r="B6" t="s">
        <v>0</v>
      </c>
      <c r="C6" t="s">
        <v>8</v>
      </c>
      <c r="D6" t="s">
        <v>9</v>
      </c>
      <c r="E6" t="s">
        <v>3</v>
      </c>
      <c r="F6">
        <v>11</v>
      </c>
      <c r="G6">
        <v>1</v>
      </c>
      <c r="H6">
        <v>256</v>
      </c>
      <c r="I6">
        <v>1</v>
      </c>
      <c r="J6">
        <v>5</v>
      </c>
      <c r="K6">
        <v>22.274999999999999</v>
      </c>
      <c r="L6" t="s">
        <v>11</v>
      </c>
    </row>
    <row r="7" spans="1:12" x14ac:dyDescent="0.15">
      <c r="A7">
        <v>2.01701010344235E+16</v>
      </c>
      <c r="B7" t="s">
        <v>0</v>
      </c>
      <c r="C7" t="s">
        <v>8</v>
      </c>
      <c r="D7" t="s">
        <v>9</v>
      </c>
      <c r="E7" t="s">
        <v>3</v>
      </c>
      <c r="F7">
        <v>11</v>
      </c>
      <c r="G7">
        <v>1</v>
      </c>
      <c r="H7">
        <v>256</v>
      </c>
      <c r="I7">
        <v>1</v>
      </c>
      <c r="J7">
        <v>5</v>
      </c>
      <c r="K7">
        <v>22.975000000000001</v>
      </c>
      <c r="L7" t="s">
        <v>12</v>
      </c>
    </row>
    <row r="8" spans="1:12" x14ac:dyDescent="0.15">
      <c r="A8">
        <v>2.01701010348148E+16</v>
      </c>
      <c r="B8" t="s">
        <v>0</v>
      </c>
      <c r="C8" t="s">
        <v>1</v>
      </c>
      <c r="D8" t="s">
        <v>8</v>
      </c>
      <c r="E8" t="s">
        <v>3</v>
      </c>
      <c r="F8">
        <v>11</v>
      </c>
      <c r="G8">
        <v>1</v>
      </c>
      <c r="H8">
        <v>256</v>
      </c>
      <c r="I8">
        <v>1</v>
      </c>
      <c r="J8">
        <v>5</v>
      </c>
      <c r="K8">
        <v>5810.7250000000004</v>
      </c>
      <c r="L8" t="s">
        <v>13</v>
      </c>
    </row>
    <row r="9" spans="1:12" x14ac:dyDescent="0.15">
      <c r="A9">
        <v>2.01701010525201E+16</v>
      </c>
      <c r="B9" t="s">
        <v>0</v>
      </c>
      <c r="C9" t="s">
        <v>1</v>
      </c>
      <c r="D9" t="s">
        <v>8</v>
      </c>
      <c r="E9" t="s">
        <v>3</v>
      </c>
      <c r="F9">
        <v>11</v>
      </c>
      <c r="G9">
        <v>1</v>
      </c>
      <c r="H9">
        <v>256</v>
      </c>
      <c r="I9">
        <v>1</v>
      </c>
      <c r="J9">
        <v>5</v>
      </c>
      <c r="K9">
        <v>5780.6149999999998</v>
      </c>
      <c r="L9" t="s">
        <v>14</v>
      </c>
    </row>
    <row r="10" spans="1:12" x14ac:dyDescent="0.15">
      <c r="A10">
        <v>2.01701010701543E+16</v>
      </c>
      <c r="B10" t="s">
        <v>0</v>
      </c>
      <c r="C10" t="s">
        <v>1</v>
      </c>
      <c r="D10" t="s">
        <v>8</v>
      </c>
      <c r="E10" t="s">
        <v>3</v>
      </c>
      <c r="F10">
        <v>11</v>
      </c>
      <c r="G10">
        <v>1</v>
      </c>
      <c r="H10">
        <v>256</v>
      </c>
      <c r="I10">
        <v>1</v>
      </c>
      <c r="J10">
        <v>5</v>
      </c>
      <c r="K10">
        <v>5793.1360000000004</v>
      </c>
      <c r="L10" t="s">
        <v>15</v>
      </c>
    </row>
    <row r="15" spans="1:12" x14ac:dyDescent="0.15">
      <c r="K15">
        <v>3161.2359999999999</v>
      </c>
      <c r="L15">
        <f>K15/60+43.7</f>
        <v>96.387266666666676</v>
      </c>
    </row>
    <row r="16" spans="1:12" x14ac:dyDescent="0.15">
      <c r="K16">
        <v>3222.8589999999999</v>
      </c>
      <c r="L16">
        <f>K16/60+36.6</f>
        <v>90.31431666666667</v>
      </c>
    </row>
    <row r="17" spans="11:12" x14ac:dyDescent="0.15">
      <c r="K17">
        <v>3637.4209999999998</v>
      </c>
      <c r="L17">
        <f>K17/60+47.1</f>
        <v>107.72368333333333</v>
      </c>
    </row>
    <row r="18" spans="11:12" x14ac:dyDescent="0.15">
      <c r="K18">
        <v>3708.4670000000001</v>
      </c>
      <c r="L18">
        <f>K18/60+47.9</f>
        <v>109.70778333333334</v>
      </c>
    </row>
    <row r="20" spans="11:12" x14ac:dyDescent="0.15">
      <c r="K20">
        <v>5810.7250000000004</v>
      </c>
    </row>
    <row r="21" spans="11:12" x14ac:dyDescent="0.15">
      <c r="K21">
        <v>5780.6149999999998</v>
      </c>
    </row>
    <row r="22" spans="11:12" x14ac:dyDescent="0.15">
      <c r="K22">
        <v>5793.1360000000004</v>
      </c>
      <c r="L22">
        <f>K22/60+15.5</f>
        <v>112.05226666666667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J16" sqref="J16"/>
    </sheetView>
  </sheetViews>
  <sheetFormatPr defaultRowHeight="13.5" x14ac:dyDescent="0.15"/>
  <cols>
    <col min="14" max="14" width="11.25" customWidth="1"/>
    <col min="15" max="15" width="9" customWidth="1"/>
    <col min="16" max="16" width="5.875" customWidth="1"/>
    <col min="18" max="18" width="18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>
        <v>11</v>
      </c>
      <c r="F1">
        <v>1</v>
      </c>
      <c r="G1">
        <v>256</v>
      </c>
      <c r="H1">
        <v>1</v>
      </c>
      <c r="I1">
        <v>5</v>
      </c>
      <c r="J1">
        <v>3161.2359999999999</v>
      </c>
      <c r="N1" s="1" t="s">
        <v>16</v>
      </c>
      <c r="O1" s="1" t="s">
        <v>18</v>
      </c>
      <c r="P1" s="1" t="s">
        <v>19</v>
      </c>
      <c r="Q1" s="1" t="s">
        <v>17</v>
      </c>
      <c r="R1" s="1" t="s">
        <v>20</v>
      </c>
      <c r="T1" t="s">
        <v>21</v>
      </c>
    </row>
    <row r="2" spans="1:20" x14ac:dyDescent="0.15">
      <c r="A2" t="s">
        <v>0</v>
      </c>
      <c r="B2" t="s">
        <v>1</v>
      </c>
      <c r="C2" t="s">
        <v>2</v>
      </c>
      <c r="D2" t="s">
        <v>3</v>
      </c>
      <c r="E2">
        <v>11</v>
      </c>
      <c r="F2">
        <v>1</v>
      </c>
      <c r="G2">
        <v>256</v>
      </c>
      <c r="H2">
        <v>1</v>
      </c>
      <c r="I2">
        <v>5</v>
      </c>
      <c r="J2">
        <v>3222.8589999999999</v>
      </c>
      <c r="N2" s="1">
        <v>8192000121</v>
      </c>
      <c r="O2" s="1">
        <v>394</v>
      </c>
      <c r="P2" s="1">
        <v>40</v>
      </c>
      <c r="Q2" s="1">
        <f>O2*P2</f>
        <v>15760</v>
      </c>
      <c r="R2" s="2">
        <f>N2*Q2</f>
        <v>129105921906960</v>
      </c>
      <c r="S2">
        <f>K4</f>
        <v>3522.9156666666663</v>
      </c>
      <c r="T2">
        <f>R2/(S2*POWER(10,9))</f>
        <v>36.64746310237912</v>
      </c>
    </row>
    <row r="3" spans="1:20" x14ac:dyDescent="0.15">
      <c r="A3" t="s">
        <v>0</v>
      </c>
      <c r="B3" t="s">
        <v>1</v>
      </c>
      <c r="C3" t="s">
        <v>2</v>
      </c>
      <c r="D3" t="s">
        <v>3</v>
      </c>
      <c r="E3">
        <v>11</v>
      </c>
      <c r="F3">
        <v>1</v>
      </c>
      <c r="G3">
        <v>256</v>
      </c>
      <c r="H3">
        <v>1</v>
      </c>
      <c r="I3">
        <v>5</v>
      </c>
      <c r="J3">
        <v>3637.4209999999998</v>
      </c>
      <c r="N3" s="1">
        <v>8192000121</v>
      </c>
      <c r="O3" s="1">
        <v>10240</v>
      </c>
      <c r="P3" s="1">
        <v>4</v>
      </c>
      <c r="Q3" s="1">
        <f>O3*P3</f>
        <v>40960</v>
      </c>
      <c r="R3" s="2">
        <f>N3*Q3</f>
        <v>335544324956160</v>
      </c>
      <c r="S3">
        <f>K10</f>
        <v>5794.8253333333341</v>
      </c>
      <c r="T3">
        <f>R3/(S3*POWER(10,9))</f>
        <v>57.904130953874017</v>
      </c>
    </row>
    <row r="4" spans="1:20" x14ac:dyDescent="0.15">
      <c r="A4" t="s">
        <v>0</v>
      </c>
      <c r="B4" t="s">
        <v>1</v>
      </c>
      <c r="C4" t="s">
        <v>2</v>
      </c>
      <c r="D4" t="s">
        <v>3</v>
      </c>
      <c r="E4">
        <v>11</v>
      </c>
      <c r="F4">
        <v>1</v>
      </c>
      <c r="G4">
        <v>256</v>
      </c>
      <c r="H4">
        <v>1</v>
      </c>
      <c r="I4">
        <v>5</v>
      </c>
      <c r="J4">
        <v>3708.4670000000001</v>
      </c>
      <c r="K4">
        <f>AVERAGE(J2:J4)</f>
        <v>3522.9156666666663</v>
      </c>
      <c r="N4" s="1">
        <v>8192000121</v>
      </c>
      <c r="O4" s="1"/>
      <c r="P4" s="1"/>
      <c r="Q4" s="1">
        <f>4*10240</f>
        <v>40960</v>
      </c>
      <c r="R4" s="2">
        <f>N4*Q4</f>
        <v>335544324956160</v>
      </c>
    </row>
    <row r="6" spans="1:20" x14ac:dyDescent="0.15">
      <c r="S6">
        <f>SUM(S2:S3)</f>
        <v>9317.741</v>
      </c>
    </row>
    <row r="8" spans="1:20" x14ac:dyDescent="0.15">
      <c r="A8" t="s">
        <v>0</v>
      </c>
      <c r="B8" t="s">
        <v>1</v>
      </c>
      <c r="C8" t="s">
        <v>8</v>
      </c>
      <c r="D8" t="s">
        <v>3</v>
      </c>
      <c r="E8">
        <v>11</v>
      </c>
      <c r="F8">
        <v>1</v>
      </c>
      <c r="G8">
        <v>256</v>
      </c>
      <c r="H8">
        <v>1</v>
      </c>
      <c r="I8">
        <v>5</v>
      </c>
      <c r="J8">
        <v>5810.7250000000004</v>
      </c>
    </row>
    <row r="9" spans="1:20" x14ac:dyDescent="0.15">
      <c r="A9" t="s">
        <v>0</v>
      </c>
      <c r="B9" t="s">
        <v>1</v>
      </c>
      <c r="C9" t="s">
        <v>8</v>
      </c>
      <c r="D9" t="s">
        <v>3</v>
      </c>
      <c r="E9">
        <v>11</v>
      </c>
      <c r="F9">
        <v>1</v>
      </c>
      <c r="G9">
        <v>256</v>
      </c>
      <c r="H9">
        <v>1</v>
      </c>
      <c r="I9">
        <v>5</v>
      </c>
      <c r="J9">
        <v>5780.6149999999998</v>
      </c>
    </row>
    <row r="10" spans="1:20" x14ac:dyDescent="0.15">
      <c r="A10" t="s">
        <v>0</v>
      </c>
      <c r="B10" t="s">
        <v>1</v>
      </c>
      <c r="C10" t="s">
        <v>8</v>
      </c>
      <c r="D10" t="s">
        <v>3</v>
      </c>
      <c r="E10">
        <v>11</v>
      </c>
      <c r="F10">
        <v>1</v>
      </c>
      <c r="G10">
        <v>256</v>
      </c>
      <c r="H10">
        <v>1</v>
      </c>
      <c r="I10">
        <v>5</v>
      </c>
      <c r="J10">
        <v>5793.1360000000004</v>
      </c>
      <c r="K10">
        <f>AVERAGE(J8:J10)</f>
        <v>5794.8253333333341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aliyun7time201701010846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2017-01-01T11:33:20Z</dcterms:modified>
</cp:coreProperties>
</file>