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olumes/wudaudau MBP storage/OneDrive/Jupyter Notebook_Lab Ryad/"/>
    </mc:Choice>
  </mc:AlternateContent>
  <xr:revisionPtr revIDLastSave="994" documentId="8_{245BA834-FCF9-BD40-AEB5-967A6B6B12D5}" xr6:coauthVersionLast="45" xr6:coauthVersionMax="45" xr10:uidLastSave="{FB1863CB-E9EA-BD4D-B6A1-DC6025EF21DB}"/>
  <bookViews>
    <workbookView xWindow="-27740" yWindow="3520" windowWidth="24760" windowHeight="15540" xr2:uid="{00000000-000D-0000-FFFF-FFFF00000000}"/>
  </bookViews>
  <sheets>
    <sheet name="Sheet1" sheetId="1" r:id="rId1"/>
    <sheet name="Fitting" sheetId="5" r:id="rId2"/>
    <sheet name="Cal" sheetId="2" r:id="rId3"/>
    <sheet name="Cal_death" sheetId="3" r:id="rId4"/>
    <sheet name="Cal_new case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M46" i="5"/>
  <c r="M45" i="5"/>
  <c r="M44" i="5"/>
  <c r="M43" i="5"/>
  <c r="M42" i="5"/>
  <c r="M41" i="5"/>
  <c r="M40" i="5"/>
  <c r="E46" i="5"/>
  <c r="E45" i="5"/>
  <c r="E44" i="5"/>
  <c r="E43" i="5"/>
  <c r="E42" i="5"/>
  <c r="E41" i="5"/>
  <c r="E40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K40" i="5"/>
  <c r="C40" i="5"/>
  <c r="J38" i="5"/>
  <c r="K38" i="5"/>
  <c r="J37" i="5"/>
  <c r="K37" i="5"/>
  <c r="J36" i="5"/>
  <c r="K36" i="5"/>
  <c r="J35" i="5"/>
  <c r="K35" i="5"/>
  <c r="J34" i="5"/>
  <c r="K34" i="5"/>
  <c r="J33" i="5"/>
  <c r="K33" i="5"/>
  <c r="J32" i="5"/>
  <c r="K32" i="5"/>
  <c r="J31" i="5"/>
  <c r="K31" i="5"/>
  <c r="J30" i="5"/>
  <c r="K30" i="5"/>
  <c r="J29" i="5"/>
  <c r="K29" i="5"/>
  <c r="J28" i="5"/>
  <c r="K28" i="5"/>
  <c r="J27" i="5"/>
  <c r="K27" i="5"/>
  <c r="J26" i="5"/>
  <c r="K26" i="5"/>
  <c r="J25" i="5"/>
  <c r="K25" i="5"/>
  <c r="J24" i="5"/>
  <c r="K24" i="5"/>
  <c r="J23" i="5"/>
  <c r="K23" i="5"/>
  <c r="J22" i="5"/>
  <c r="K22" i="5"/>
  <c r="J21" i="5"/>
  <c r="K21" i="5"/>
  <c r="B38" i="5"/>
  <c r="C38" i="5"/>
  <c r="B37" i="5"/>
  <c r="C37" i="5"/>
  <c r="B36" i="5"/>
  <c r="C36" i="5"/>
  <c r="B35" i="5"/>
  <c r="C35" i="5"/>
  <c r="B34" i="5"/>
  <c r="C34" i="5"/>
  <c r="B33" i="5"/>
  <c r="C33" i="5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D43" i="2"/>
  <c r="C43" i="2"/>
  <c r="D42" i="2"/>
  <c r="C42" i="2"/>
  <c r="D41" i="2"/>
  <c r="C41" i="2"/>
  <c r="D40" i="2"/>
  <c r="C40" i="2"/>
  <c r="D14" i="2"/>
  <c r="D13" i="2"/>
  <c r="D12" i="2"/>
  <c r="D11" i="2"/>
  <c r="C14" i="2"/>
  <c r="C13" i="2"/>
  <c r="C12" i="2"/>
  <c r="C11" i="2"/>
  <c r="J40" i="5"/>
  <c r="B40" i="5"/>
  <c r="D73" i="5"/>
  <c r="D79" i="5"/>
  <c r="D78" i="5"/>
  <c r="D77" i="5"/>
  <c r="D76" i="5"/>
  <c r="D75" i="5"/>
  <c r="D74" i="5"/>
  <c r="C79" i="5"/>
  <c r="C78" i="5"/>
  <c r="C77" i="5"/>
  <c r="C76" i="5"/>
  <c r="C75" i="5"/>
  <c r="C74" i="5"/>
  <c r="C73" i="5"/>
  <c r="J46" i="5"/>
  <c r="K46" i="5"/>
  <c r="J45" i="5"/>
  <c r="K45" i="5"/>
  <c r="J44" i="5"/>
  <c r="K44" i="5"/>
  <c r="J43" i="5"/>
  <c r="K43" i="5"/>
  <c r="J42" i="5"/>
  <c r="K42" i="5"/>
  <c r="J41" i="5"/>
  <c r="K41" i="5"/>
  <c r="B46" i="5"/>
  <c r="C46" i="5"/>
  <c r="B45" i="5"/>
  <c r="C45" i="5"/>
  <c r="B44" i="5"/>
  <c r="C44" i="5"/>
  <c r="B43" i="5"/>
  <c r="C43" i="5"/>
  <c r="B42" i="5"/>
  <c r="C42" i="5"/>
  <c r="B41" i="5"/>
  <c r="C41" i="5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3" i="3"/>
  <c r="D12" i="3"/>
  <c r="D11" i="3"/>
  <c r="D10" i="3"/>
  <c r="D9" i="3"/>
  <c r="D8" i="3"/>
  <c r="D7" i="3"/>
  <c r="D6" i="3"/>
  <c r="D5" i="3"/>
  <c r="D4" i="3"/>
  <c r="D3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D55" i="2"/>
  <c r="D56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D26" i="2"/>
  <c r="D27" i="2"/>
  <c r="D25" i="2"/>
  <c r="E25" i="2"/>
  <c r="D24" i="2"/>
  <c r="D23" i="2"/>
  <c r="E23" i="2"/>
  <c r="D22" i="2"/>
  <c r="D21" i="2"/>
  <c r="E21" i="2"/>
  <c r="D20" i="2"/>
  <c r="D19" i="2"/>
  <c r="E19" i="2"/>
  <c r="D18" i="2"/>
  <c r="D17" i="2"/>
  <c r="E17" i="2"/>
  <c r="D16" i="2"/>
  <c r="D15" i="2"/>
  <c r="E15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E16" i="2"/>
  <c r="E18" i="2"/>
  <c r="E20" i="2"/>
  <c r="E22" i="2"/>
  <c r="E24" i="2"/>
  <c r="E26" i="2"/>
</calcChain>
</file>

<file path=xl/sharedStrings.xml><?xml version="1.0" encoding="utf-8"?>
<sst xmlns="http://schemas.openxmlformats.org/spreadsheetml/2006/main" count="177" uniqueCount="25">
  <si>
    <t>Report_index</t>
  </si>
  <si>
    <t>Date</t>
  </si>
  <si>
    <t>New_case_count</t>
  </si>
  <si>
    <t>Confirmed_count</t>
  </si>
  <si>
    <t>Place</t>
  </si>
  <si>
    <t>China</t>
  </si>
  <si>
    <t>New_severe_count</t>
  </si>
  <si>
    <t>New_death_count</t>
  </si>
  <si>
    <t>Globally</t>
  </si>
  <si>
    <t>Outside of China</t>
  </si>
  <si>
    <t>Severe_count</t>
  </si>
  <si>
    <t>Death_count</t>
  </si>
  <si>
    <t>0.22X</t>
  </si>
  <si>
    <t>Rate</t>
  </si>
  <si>
    <t>Predicted total</t>
  </si>
  <si>
    <t>New</t>
  </si>
  <si>
    <t>128.6869(X^2)-628.1144X+1087.936</t>
  </si>
  <si>
    <t>0.7085913(X^2)+1.290119X-0.9460784</t>
  </si>
  <si>
    <t xml:space="preserve">New </t>
  </si>
  <si>
    <t>?</t>
  </si>
  <si>
    <t>Predicted</t>
  </si>
  <si>
    <t>Recovery Rate</t>
  </si>
  <si>
    <t>WHO Report Nº</t>
  </si>
  <si>
    <t>Actual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</si>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</sst>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2" xfId="0" applyFont="1" applyFill="1" applyBorder="1"/>
    <xf numFmtId="9" fontId="0" fillId="0" borderId="0" xfId="1" applyFont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New</a:t>
            </a:r>
            <a:r>
              <a:rPr lang="zh-TW" altLang="en-US"/>
              <a:t> </a:t>
            </a:r>
            <a:r>
              <a:rPr lang="en-US" altLang="zh-TW"/>
              <a:t>confirmed</a:t>
            </a:r>
            <a:r>
              <a:rPr lang="zh-TW" altLang="en-US"/>
              <a:t> </a:t>
            </a:r>
            <a:r>
              <a:rPr lang="en-US" altLang="zh-TW"/>
              <a:t>cases</a:t>
            </a:r>
            <a:r>
              <a:rPr lang="zh-TW" altLang="en-US"/>
              <a:t> </a:t>
            </a:r>
            <a:r>
              <a:rPr lang="en-US" altLang="zh-TW"/>
              <a:t>in</a:t>
            </a:r>
            <a:r>
              <a:rPr lang="zh-TW" altLang="en-US"/>
              <a:t> </a:t>
            </a:r>
            <a:r>
              <a:rPr lang="en-US" altLang="zh-TW" b="1"/>
              <a:t>China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Cal!$J$11:$J$27</c:f>
              <c:numCache>
                <c:formatCode>General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xVal>
          <c:yVal>
            <c:numRef>
              <c:f>Cal!$K$11:$K$27</c:f>
              <c:numCache>
                <c:formatCode>General</c:formatCode>
                <c:ptCount val="17"/>
                <c:pt idx="0">
                  <c:v>3151</c:v>
                </c:pt>
                <c:pt idx="1">
                  <c:v>3697</c:v>
                </c:pt>
                <c:pt idx="2">
                  <c:v>3892</c:v>
                </c:pt>
                <c:pt idx="3">
                  <c:v>3233</c:v>
                </c:pt>
                <c:pt idx="4">
                  <c:v>2827</c:v>
                </c:pt>
                <c:pt idx="5">
                  <c:v>2590</c:v>
                </c:pt>
                <c:pt idx="6">
                  <c:v>2101</c:v>
                </c:pt>
                <c:pt idx="7">
                  <c:v>1984</c:v>
                </c:pt>
                <c:pt idx="8">
                  <c:v>1739</c:v>
                </c:pt>
                <c:pt idx="9">
                  <c:v>1460</c:v>
                </c:pt>
                <c:pt idx="10">
                  <c:v>1796</c:v>
                </c:pt>
                <c:pt idx="11">
                  <c:v>756</c:v>
                </c:pt>
                <c:pt idx="12">
                  <c:v>688</c:v>
                </c:pt>
                <c:pt idx="13">
                  <c:v>467</c:v>
                </c:pt>
                <c:pt idx="14">
                  <c:v>259</c:v>
                </c:pt>
                <c:pt idx="15">
                  <c:v>262</c:v>
                </c:pt>
                <c:pt idx="1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4-AC4A-9FAC-DFD1D23B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95952"/>
        <c:axId val="710997584"/>
      </c:scatterChart>
      <c:valAx>
        <c:axId val="710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0997584"/>
        <c:crosses val="autoZero"/>
        <c:crossBetween val="midCat"/>
      </c:valAx>
      <c:valAx>
        <c:axId val="7109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Confirmed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09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confirmed cases </a:t>
            </a:r>
            <a:r>
              <a:rPr lang="en-US" b="1"/>
              <a:t>outside of China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Cal!$J$40:$J$56</c:f>
              <c:numCache>
                <c:formatCode>General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xVal>
          <c:yVal>
            <c:numRef>
              <c:f>Cal!$K$40:$K$56</c:f>
              <c:numCache>
                <c:formatCode>General</c:formatCode>
                <c:ptCount val="17"/>
                <c:pt idx="0">
                  <c:v>54</c:v>
                </c:pt>
                <c:pt idx="1">
                  <c:v>25</c:v>
                </c:pt>
                <c:pt idx="2">
                  <c:v>32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26</c:v>
                </c:pt>
                <c:pt idx="7">
                  <c:v>24</c:v>
                </c:pt>
                <c:pt idx="8">
                  <c:v>14</c:v>
                </c:pt>
                <c:pt idx="9">
                  <c:v>12</c:v>
                </c:pt>
                <c:pt idx="10">
                  <c:v>19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1-EB4B-907C-5208D842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93232"/>
        <c:axId val="1122781312"/>
      </c:scatterChart>
      <c:valAx>
        <c:axId val="11227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22781312"/>
        <c:crosses val="autoZero"/>
        <c:crossBetween val="midCat"/>
      </c:valAx>
      <c:valAx>
        <c:axId val="1122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Confirmed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227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Fitting!$C$20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0F-1749-908F-008867749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Fitting!$C$21:$C$46</c:f>
              <c:numCache>
                <c:formatCode>General</c:formatCode>
                <c:ptCount val="26"/>
                <c:pt idx="0">
                  <c:v>589</c:v>
                </c:pt>
                <c:pt idx="1">
                  <c:v>346</c:v>
                </c:pt>
                <c:pt idx="2">
                  <c:v>362</c:v>
                </c:pt>
                <c:pt idx="3">
                  <c:v>634</c:v>
                </c:pt>
                <c:pt idx="4">
                  <c:v>1165</c:v>
                </c:pt>
                <c:pt idx="5">
                  <c:v>1952</c:v>
                </c:pt>
                <c:pt idx="6">
                  <c:v>2997</c:v>
                </c:pt>
                <c:pt idx="7">
                  <c:v>4299</c:v>
                </c:pt>
                <c:pt idx="8">
                  <c:v>5859</c:v>
                </c:pt>
                <c:pt idx="9">
                  <c:v>7675</c:v>
                </c:pt>
                <c:pt idx="10">
                  <c:v>9750</c:v>
                </c:pt>
                <c:pt idx="11">
                  <c:v>12081</c:v>
                </c:pt>
                <c:pt idx="12">
                  <c:v>14671</c:v>
                </c:pt>
                <c:pt idx="13">
                  <c:v>17517</c:v>
                </c:pt>
                <c:pt idx="14">
                  <c:v>20621</c:v>
                </c:pt>
                <c:pt idx="15">
                  <c:v>23982</c:v>
                </c:pt>
                <c:pt idx="16">
                  <c:v>27601</c:v>
                </c:pt>
                <c:pt idx="17">
                  <c:v>31476</c:v>
                </c:pt>
                <c:pt idx="19">
                  <c:v>35610</c:v>
                </c:pt>
                <c:pt idx="20">
                  <c:v>40000</c:v>
                </c:pt>
                <c:pt idx="21">
                  <c:v>44648</c:v>
                </c:pt>
                <c:pt idx="22">
                  <c:v>49554</c:v>
                </c:pt>
                <c:pt idx="23">
                  <c:v>54717</c:v>
                </c:pt>
                <c:pt idx="24">
                  <c:v>60137</c:v>
                </c:pt>
                <c:pt idx="25">
                  <c:v>65814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5-E140-BB0F-DB2EE81BC232}"/>
            </c:ext>
          </c:extLst>
        </c:ser>
        <c:ser>
          <c:idx val="1"/>
          <c:order val="1"/>
          <c:tx>
            <c:strRef>
              <c:f>Fitting!$D$20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0F-1749-908F-008867749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Fitting!$D$21:$D$46</c:f>
              <c:numCache>
                <c:formatCode>General</c:formatCode>
                <c:ptCount val="26"/>
                <c:pt idx="0">
                  <c:v>278</c:v>
                </c:pt>
                <c:pt idx="1">
                  <c:v>309</c:v>
                </c:pt>
                <c:pt idx="2">
                  <c:v>571</c:v>
                </c:pt>
                <c:pt idx="3">
                  <c:v>830</c:v>
                </c:pt>
                <c:pt idx="4">
                  <c:v>1297</c:v>
                </c:pt>
                <c:pt idx="5">
                  <c:v>1985</c:v>
                </c:pt>
                <c:pt idx="6">
                  <c:v>2741</c:v>
                </c:pt>
                <c:pt idx="7">
                  <c:v>4537</c:v>
                </c:pt>
                <c:pt idx="8">
                  <c:v>5997</c:v>
                </c:pt>
                <c:pt idx="9">
                  <c:v>7736</c:v>
                </c:pt>
                <c:pt idx="10">
                  <c:v>9720</c:v>
                </c:pt>
                <c:pt idx="11">
                  <c:v>11821</c:v>
                </c:pt>
                <c:pt idx="12">
                  <c:v>14411</c:v>
                </c:pt>
                <c:pt idx="13">
                  <c:v>17238</c:v>
                </c:pt>
                <c:pt idx="14">
                  <c:v>20471</c:v>
                </c:pt>
                <c:pt idx="15">
                  <c:v>24363</c:v>
                </c:pt>
                <c:pt idx="16">
                  <c:v>28060</c:v>
                </c:pt>
                <c:pt idx="17">
                  <c:v>31211</c:v>
                </c:pt>
                <c:pt idx="19">
                  <c:v>34598</c:v>
                </c:pt>
                <c:pt idx="20">
                  <c:v>37251</c:v>
                </c:pt>
                <c:pt idx="21">
                  <c:v>40235</c:v>
                </c:pt>
                <c:pt idx="22">
                  <c:v>42708</c:v>
                </c:pt>
                <c:pt idx="23">
                  <c:v>44730</c:v>
                </c:pt>
                <c:pt idx="24">
                  <c:v>46550</c:v>
                </c:pt>
                <c:pt idx="25">
                  <c:v>48548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7-BE48-8591-48E22DD3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27824"/>
        <c:axId val="1014530032"/>
      </c:scatterChart>
      <c:valAx>
        <c:axId val="10145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30032"/>
        <c:crosses val="autoZero"/>
        <c:crossBetween val="midCat"/>
      </c:valAx>
      <c:valAx>
        <c:axId val="1014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 of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Fitting!$K$20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Fitting!$K$21:$K$46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43</c:v>
                </c:pt>
                <c:pt idx="7">
                  <c:v>55</c:v>
                </c:pt>
                <c:pt idx="8">
                  <c:v>68</c:v>
                </c:pt>
                <c:pt idx="9">
                  <c:v>83</c:v>
                </c:pt>
                <c:pt idx="10">
                  <c:v>99</c:v>
                </c:pt>
                <c:pt idx="11">
                  <c:v>117</c:v>
                </c:pt>
                <c:pt idx="12">
                  <c:v>136</c:v>
                </c:pt>
                <c:pt idx="13">
                  <c:v>156</c:v>
                </c:pt>
                <c:pt idx="14">
                  <c:v>178</c:v>
                </c:pt>
                <c:pt idx="15">
                  <c:v>201</c:v>
                </c:pt>
                <c:pt idx="16">
                  <c:v>226</c:v>
                </c:pt>
                <c:pt idx="17">
                  <c:v>252</c:v>
                </c:pt>
                <c:pt idx="19">
                  <c:v>279</c:v>
                </c:pt>
                <c:pt idx="20">
                  <c:v>308</c:v>
                </c:pt>
                <c:pt idx="21">
                  <c:v>339</c:v>
                </c:pt>
                <c:pt idx="22">
                  <c:v>370</c:v>
                </c:pt>
                <c:pt idx="23">
                  <c:v>404</c:v>
                </c:pt>
                <c:pt idx="24">
                  <c:v>438</c:v>
                </c:pt>
                <c:pt idx="25">
                  <c:v>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9-114E-BB96-46A23287464D}"/>
            </c:ext>
          </c:extLst>
        </c:ser>
        <c:ser>
          <c:idx val="1"/>
          <c:order val="1"/>
          <c:tx>
            <c:strRef>
              <c:f>Fitting!$L$20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Fitting!$L$21:$L$46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23</c:v>
                </c:pt>
                <c:pt idx="5">
                  <c:v>29</c:v>
                </c:pt>
                <c:pt idx="6">
                  <c:v>37</c:v>
                </c:pt>
                <c:pt idx="7">
                  <c:v>56</c:v>
                </c:pt>
                <c:pt idx="8">
                  <c:v>68</c:v>
                </c:pt>
                <c:pt idx="9">
                  <c:v>82</c:v>
                </c:pt>
                <c:pt idx="10">
                  <c:v>106</c:v>
                </c:pt>
                <c:pt idx="11">
                  <c:v>132</c:v>
                </c:pt>
                <c:pt idx="12">
                  <c:v>146</c:v>
                </c:pt>
                <c:pt idx="13">
                  <c:v>153</c:v>
                </c:pt>
                <c:pt idx="14">
                  <c:v>159</c:v>
                </c:pt>
                <c:pt idx="15">
                  <c:v>191</c:v>
                </c:pt>
                <c:pt idx="16">
                  <c:v>216</c:v>
                </c:pt>
                <c:pt idx="17">
                  <c:v>270</c:v>
                </c:pt>
                <c:pt idx="19">
                  <c:v>288</c:v>
                </c:pt>
                <c:pt idx="20">
                  <c:v>307</c:v>
                </c:pt>
                <c:pt idx="21">
                  <c:v>319</c:v>
                </c:pt>
                <c:pt idx="22">
                  <c:v>395</c:v>
                </c:pt>
                <c:pt idx="23">
                  <c:v>441</c:v>
                </c:pt>
                <c:pt idx="24">
                  <c:v>447</c:v>
                </c:pt>
                <c:pt idx="25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9-114E-BB96-46A23287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27824"/>
        <c:axId val="1014530032"/>
      </c:scatterChart>
      <c:valAx>
        <c:axId val="10145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30032"/>
        <c:crosses val="autoZero"/>
        <c:crossBetween val="midCat"/>
      </c:valAx>
      <c:valAx>
        <c:axId val="1014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Fitting!$C$20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11-2D4A-A0A3-7ED47909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Fitting!$C$21:$C$46</c:f>
              <c:numCache>
                <c:formatCode>General</c:formatCode>
                <c:ptCount val="26"/>
                <c:pt idx="0">
                  <c:v>589</c:v>
                </c:pt>
                <c:pt idx="1">
                  <c:v>346</c:v>
                </c:pt>
                <c:pt idx="2">
                  <c:v>362</c:v>
                </c:pt>
                <c:pt idx="3">
                  <c:v>634</c:v>
                </c:pt>
                <c:pt idx="4">
                  <c:v>1165</c:v>
                </c:pt>
                <c:pt idx="5">
                  <c:v>1952</c:v>
                </c:pt>
                <c:pt idx="6">
                  <c:v>2997</c:v>
                </c:pt>
                <c:pt idx="7">
                  <c:v>4299</c:v>
                </c:pt>
                <c:pt idx="8">
                  <c:v>5859</c:v>
                </c:pt>
                <c:pt idx="9">
                  <c:v>7675</c:v>
                </c:pt>
                <c:pt idx="10">
                  <c:v>9750</c:v>
                </c:pt>
                <c:pt idx="11">
                  <c:v>12081</c:v>
                </c:pt>
                <c:pt idx="12">
                  <c:v>14671</c:v>
                </c:pt>
                <c:pt idx="13">
                  <c:v>17517</c:v>
                </c:pt>
                <c:pt idx="14">
                  <c:v>20621</c:v>
                </c:pt>
                <c:pt idx="15">
                  <c:v>23982</c:v>
                </c:pt>
                <c:pt idx="16">
                  <c:v>27601</c:v>
                </c:pt>
                <c:pt idx="17">
                  <c:v>31476</c:v>
                </c:pt>
                <c:pt idx="19">
                  <c:v>35610</c:v>
                </c:pt>
                <c:pt idx="20">
                  <c:v>40000</c:v>
                </c:pt>
                <c:pt idx="21">
                  <c:v>44648</c:v>
                </c:pt>
                <c:pt idx="22">
                  <c:v>49554</c:v>
                </c:pt>
                <c:pt idx="23">
                  <c:v>54717</c:v>
                </c:pt>
                <c:pt idx="24">
                  <c:v>60137</c:v>
                </c:pt>
                <c:pt idx="25">
                  <c:v>65814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1-2D4A-A0A3-7ED479091507}"/>
            </c:ext>
          </c:extLst>
        </c:ser>
        <c:ser>
          <c:idx val="1"/>
          <c:order val="1"/>
          <c:tx>
            <c:strRef>
              <c:f>Fitting!$D$20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11-2D4A-A0A3-7ED47909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Fitting!$D$21:$D$46</c:f>
              <c:numCache>
                <c:formatCode>General</c:formatCode>
                <c:ptCount val="26"/>
                <c:pt idx="0">
                  <c:v>278</c:v>
                </c:pt>
                <c:pt idx="1">
                  <c:v>309</c:v>
                </c:pt>
                <c:pt idx="2">
                  <c:v>571</c:v>
                </c:pt>
                <c:pt idx="3">
                  <c:v>830</c:v>
                </c:pt>
                <c:pt idx="4">
                  <c:v>1297</c:v>
                </c:pt>
                <c:pt idx="5">
                  <c:v>1985</c:v>
                </c:pt>
                <c:pt idx="6">
                  <c:v>2741</c:v>
                </c:pt>
                <c:pt idx="7">
                  <c:v>4537</c:v>
                </c:pt>
                <c:pt idx="8">
                  <c:v>5997</c:v>
                </c:pt>
                <c:pt idx="9">
                  <c:v>7736</c:v>
                </c:pt>
                <c:pt idx="10">
                  <c:v>9720</c:v>
                </c:pt>
                <c:pt idx="11">
                  <c:v>11821</c:v>
                </c:pt>
                <c:pt idx="12">
                  <c:v>14411</c:v>
                </c:pt>
                <c:pt idx="13">
                  <c:v>17238</c:v>
                </c:pt>
                <c:pt idx="14">
                  <c:v>20471</c:v>
                </c:pt>
                <c:pt idx="15">
                  <c:v>24363</c:v>
                </c:pt>
                <c:pt idx="16">
                  <c:v>28060</c:v>
                </c:pt>
                <c:pt idx="17">
                  <c:v>31211</c:v>
                </c:pt>
                <c:pt idx="19">
                  <c:v>34598</c:v>
                </c:pt>
                <c:pt idx="20">
                  <c:v>37251</c:v>
                </c:pt>
                <c:pt idx="21">
                  <c:v>40235</c:v>
                </c:pt>
                <c:pt idx="22">
                  <c:v>42708</c:v>
                </c:pt>
                <c:pt idx="23">
                  <c:v>44730</c:v>
                </c:pt>
                <c:pt idx="24">
                  <c:v>46550</c:v>
                </c:pt>
                <c:pt idx="25">
                  <c:v>48548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1-2D4A-A0A3-7ED47909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27824"/>
        <c:axId val="1014530032"/>
      </c:scatterChart>
      <c:valAx>
        <c:axId val="10145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30032"/>
        <c:crosses val="autoZero"/>
        <c:crossBetween val="midCat"/>
      </c:valAx>
      <c:valAx>
        <c:axId val="1014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 of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Fitting!$K$20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87-1B4B-8BB4-8C9FEBF43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Fitting!$K$21:$K$46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43</c:v>
                </c:pt>
                <c:pt idx="7">
                  <c:v>55</c:v>
                </c:pt>
                <c:pt idx="8">
                  <c:v>68</c:v>
                </c:pt>
                <c:pt idx="9">
                  <c:v>83</c:v>
                </c:pt>
                <c:pt idx="10">
                  <c:v>99</c:v>
                </c:pt>
                <c:pt idx="11">
                  <c:v>117</c:v>
                </c:pt>
                <c:pt idx="12">
                  <c:v>136</c:v>
                </c:pt>
                <c:pt idx="13">
                  <c:v>156</c:v>
                </c:pt>
                <c:pt idx="14">
                  <c:v>178</c:v>
                </c:pt>
                <c:pt idx="15">
                  <c:v>201</c:v>
                </c:pt>
                <c:pt idx="16">
                  <c:v>226</c:v>
                </c:pt>
                <c:pt idx="17">
                  <c:v>252</c:v>
                </c:pt>
                <c:pt idx="19">
                  <c:v>279</c:v>
                </c:pt>
                <c:pt idx="20">
                  <c:v>308</c:v>
                </c:pt>
                <c:pt idx="21">
                  <c:v>339</c:v>
                </c:pt>
                <c:pt idx="22">
                  <c:v>370</c:v>
                </c:pt>
                <c:pt idx="23">
                  <c:v>404</c:v>
                </c:pt>
                <c:pt idx="24">
                  <c:v>438</c:v>
                </c:pt>
                <c:pt idx="25">
                  <c:v>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7-1B4B-8BB4-8C9FEBF4341A}"/>
            </c:ext>
          </c:extLst>
        </c:ser>
        <c:ser>
          <c:idx val="1"/>
          <c:order val="1"/>
          <c:tx>
            <c:strRef>
              <c:f>Fitting!$L$20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87-1B4B-8BB4-8C9FEBF43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Fitting!$A$21:$A$46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Fitting!$L$21:$L$46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23</c:v>
                </c:pt>
                <c:pt idx="5">
                  <c:v>29</c:v>
                </c:pt>
                <c:pt idx="6">
                  <c:v>37</c:v>
                </c:pt>
                <c:pt idx="7">
                  <c:v>56</c:v>
                </c:pt>
                <c:pt idx="8">
                  <c:v>68</c:v>
                </c:pt>
                <c:pt idx="9">
                  <c:v>82</c:v>
                </c:pt>
                <c:pt idx="10">
                  <c:v>106</c:v>
                </c:pt>
                <c:pt idx="11">
                  <c:v>132</c:v>
                </c:pt>
                <c:pt idx="12">
                  <c:v>146</c:v>
                </c:pt>
                <c:pt idx="13">
                  <c:v>153</c:v>
                </c:pt>
                <c:pt idx="14">
                  <c:v>159</c:v>
                </c:pt>
                <c:pt idx="15">
                  <c:v>191</c:v>
                </c:pt>
                <c:pt idx="16">
                  <c:v>216</c:v>
                </c:pt>
                <c:pt idx="17">
                  <c:v>270</c:v>
                </c:pt>
                <c:pt idx="19">
                  <c:v>288</c:v>
                </c:pt>
                <c:pt idx="20">
                  <c:v>307</c:v>
                </c:pt>
                <c:pt idx="21">
                  <c:v>319</c:v>
                </c:pt>
                <c:pt idx="22">
                  <c:v>395</c:v>
                </c:pt>
                <c:pt idx="23">
                  <c:v>441</c:v>
                </c:pt>
                <c:pt idx="24">
                  <c:v>447</c:v>
                </c:pt>
                <c:pt idx="25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7-1B4B-8BB4-8C9FEBF4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27824"/>
        <c:axId val="1014530032"/>
      </c:scatterChart>
      <c:valAx>
        <c:axId val="10145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30032"/>
        <c:crosses val="autoZero"/>
        <c:crossBetween val="midCat"/>
      </c:valAx>
      <c:valAx>
        <c:axId val="1014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4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New</a:t>
            </a:r>
            <a:r>
              <a:rPr lang="zh-TW" altLang="en-US"/>
              <a:t> </a:t>
            </a:r>
            <a:r>
              <a:rPr lang="en-US" altLang="zh-TW"/>
              <a:t>confirmed</a:t>
            </a:r>
            <a:r>
              <a:rPr lang="zh-TW" altLang="en-US"/>
              <a:t> </a:t>
            </a:r>
            <a:r>
              <a:rPr lang="en-US" altLang="zh-TW"/>
              <a:t>cases</a:t>
            </a:r>
            <a:r>
              <a:rPr lang="zh-TW" altLang="en-US"/>
              <a:t> </a:t>
            </a:r>
            <a:r>
              <a:rPr lang="en-US" altLang="zh-TW"/>
              <a:t>in</a:t>
            </a:r>
            <a:r>
              <a:rPr lang="zh-TW" altLang="en-US"/>
              <a:t> </a:t>
            </a:r>
            <a:r>
              <a:rPr lang="en-US" altLang="zh-TW" b="1"/>
              <a:t>China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Cal!$J$4:$J$27</c:f>
              <c:numCache>
                <c:formatCode>General</c:formatCode>
                <c:ptCount val="24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</c:numCache>
            </c:numRef>
          </c:xVal>
          <c:yVal>
            <c:numRef>
              <c:f>Cal!$K$4:$K$27</c:f>
              <c:numCache>
                <c:formatCode>General</c:formatCode>
                <c:ptCount val="24"/>
                <c:pt idx="0">
                  <c:v>1998</c:v>
                </c:pt>
                <c:pt idx="1">
                  <c:v>1820</c:v>
                </c:pt>
                <c:pt idx="2">
                  <c:v>2022</c:v>
                </c:pt>
                <c:pt idx="3">
                  <c:v>2473</c:v>
                </c:pt>
                <c:pt idx="4">
                  <c:v>2984</c:v>
                </c:pt>
                <c:pt idx="5">
                  <c:v>2653</c:v>
                </c:pt>
                <c:pt idx="6">
                  <c:v>3387</c:v>
                </c:pt>
                <c:pt idx="7">
                  <c:v>3151</c:v>
                </c:pt>
                <c:pt idx="8">
                  <c:v>3697</c:v>
                </c:pt>
                <c:pt idx="9">
                  <c:v>3892</c:v>
                </c:pt>
                <c:pt idx="10">
                  <c:v>3233</c:v>
                </c:pt>
                <c:pt idx="11">
                  <c:v>2827</c:v>
                </c:pt>
                <c:pt idx="12">
                  <c:v>2590</c:v>
                </c:pt>
                <c:pt idx="13">
                  <c:v>2101</c:v>
                </c:pt>
                <c:pt idx="14">
                  <c:v>1984</c:v>
                </c:pt>
                <c:pt idx="15">
                  <c:v>1739</c:v>
                </c:pt>
                <c:pt idx="16">
                  <c:v>1460</c:v>
                </c:pt>
                <c:pt idx="17">
                  <c:v>1796</c:v>
                </c:pt>
                <c:pt idx="18">
                  <c:v>756</c:v>
                </c:pt>
                <c:pt idx="19">
                  <c:v>688</c:v>
                </c:pt>
                <c:pt idx="20">
                  <c:v>467</c:v>
                </c:pt>
                <c:pt idx="21">
                  <c:v>259</c:v>
                </c:pt>
                <c:pt idx="22">
                  <c:v>262</c:v>
                </c:pt>
                <c:pt idx="2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F-2543-ADD1-DB0E4C9D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95952"/>
        <c:axId val="710997584"/>
      </c:scatterChart>
      <c:valAx>
        <c:axId val="710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0997584"/>
        <c:crosses val="autoZero"/>
        <c:crossBetween val="midCat"/>
      </c:valAx>
      <c:valAx>
        <c:axId val="7109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Confirmed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09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confirmed cases </a:t>
            </a:r>
            <a:r>
              <a:rPr lang="en-US" b="1"/>
              <a:t>outside of China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Cal!$J$32:$J$56</c:f>
              <c:numCache>
                <c:formatCode>General</c:formatCode>
                <c:ptCount val="25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</c:numCache>
            </c:numRef>
          </c:xVal>
          <c:yVal>
            <c:numRef>
              <c:f>Cal!$K$32:$K$56</c:f>
              <c:numCache>
                <c:formatCode>General</c:formatCode>
                <c:ptCount val="25"/>
                <c:pt idx="0">
                  <c:v>21</c:v>
                </c:pt>
                <c:pt idx="1">
                  <c:v>58</c:v>
                </c:pt>
                <c:pt idx="2">
                  <c:v>6</c:v>
                </c:pt>
                <c:pt idx="3">
                  <c:v>46</c:v>
                </c:pt>
                <c:pt idx="4">
                  <c:v>76</c:v>
                </c:pt>
                <c:pt idx="5">
                  <c:v>12</c:v>
                </c:pt>
                <c:pt idx="6">
                  <c:v>19</c:v>
                </c:pt>
                <c:pt idx="7">
                  <c:v>18</c:v>
                </c:pt>
                <c:pt idx="8">
                  <c:v>54</c:v>
                </c:pt>
                <c:pt idx="9">
                  <c:v>25</c:v>
                </c:pt>
                <c:pt idx="10">
                  <c:v>32</c:v>
                </c:pt>
                <c:pt idx="11">
                  <c:v>6</c:v>
                </c:pt>
                <c:pt idx="12">
                  <c:v>7</c:v>
                </c:pt>
                <c:pt idx="13">
                  <c:v>14</c:v>
                </c:pt>
                <c:pt idx="14">
                  <c:v>26</c:v>
                </c:pt>
                <c:pt idx="15">
                  <c:v>24</c:v>
                </c:pt>
                <c:pt idx="16">
                  <c:v>14</c:v>
                </c:pt>
                <c:pt idx="17">
                  <c:v>12</c:v>
                </c:pt>
                <c:pt idx="18">
                  <c:v>19</c:v>
                </c:pt>
                <c:pt idx="19">
                  <c:v>8</c:v>
                </c:pt>
                <c:pt idx="20">
                  <c:v>6</c:v>
                </c:pt>
                <c:pt idx="21">
                  <c:v>12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F-2C4D-B63A-A4D43D09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93232"/>
        <c:axId val="1122781312"/>
      </c:scatterChart>
      <c:valAx>
        <c:axId val="11227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 Report Nº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22781312"/>
        <c:crosses val="autoZero"/>
        <c:crossBetween val="midCat"/>
      </c:valAx>
      <c:valAx>
        <c:axId val="1122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Confirmed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227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224368</xdr:colOff>
      <xdr:row>37</xdr:row>
      <xdr:rowOff>16933</xdr:rowOff>
    </xdr:from>
    <xdr:to>
      <xdr:col>20</xdr:col>
      <xdr:colOff>440268</xdr:colOff>
      <xdr:row>45</xdr:row>
      <xdr:rowOff>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696B4-2CA3-9546-BA7F-1EB7D2A9E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5268" y="7065433"/>
          <a:ext cx="5384800" cy="1524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66</xdr:row>
      <xdr:rowOff>0</xdr:rowOff>
    </xdr:from>
    <xdr:to>
      <xdr:col>15</xdr:col>
      <xdr:colOff>1790700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B1D51-F4D3-CF46-B016-1459C526828A}"/>
            </a:ext>
            <a:ext uri="{147F2762-F138-4A5C-976F-8EAC2B608ADB}">
              <a16:predDERef xmlns:a16="http://schemas.microsoft.com/office/drawing/2014/main" pred="{1AE696B4-2CA3-9546-BA7F-1EB7D2A9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8467</xdr:colOff>
      <xdr:row>80</xdr:row>
      <xdr:rowOff>152401</xdr:rowOff>
    </xdr:from>
    <xdr:to>
      <xdr:col>15</xdr:col>
      <xdr:colOff>1799167</xdr:colOff>
      <xdr:row>95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4C1FB-DEF7-F841-8428-F3C3283C3405}"/>
            </a:ext>
            <a:ext uri="{147F2762-F138-4A5C-976F-8EAC2B608ADB}">
              <a16:predDERef xmlns:a16="http://schemas.microsoft.com/office/drawing/2014/main" pred="{667B1D51-F4D3-CF46-B016-1459C5268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63501</xdr:colOff>
      <xdr:row>2</xdr:row>
      <xdr:rowOff>93133</xdr:rowOff>
    </xdr:from>
    <xdr:to>
      <xdr:col>7</xdr:col>
      <xdr:colOff>368301</xdr:colOff>
      <xdr:row>16</xdr:row>
      <xdr:rowOff>169333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A337296-68E5-C642-BD1C-284EE38D92BA}"/>
            </a:ext>
            <a:ext uri="{147F2762-F138-4A5C-976F-8EAC2B608ADB}">
              <a16:predDERef xmlns:a16="http://schemas.microsoft.com/office/drawing/2014/main" pred="{B074C1FB-DEF7-F841-8428-F3C3283C3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279400</xdr:colOff>
      <xdr:row>2</xdr:row>
      <xdr:rowOff>101600</xdr:rowOff>
    </xdr:from>
    <xdr:to>
      <xdr:col>14</xdr:col>
      <xdr:colOff>1257300</xdr:colOff>
      <xdr:row>16</xdr:row>
      <xdr:rowOff>177800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40B285D4-7A71-5B40-93D2-0E95F98187B7}"/>
            </a:ext>
            <a:ext uri="{147F2762-F138-4A5C-976F-8EAC2B608ADB}">
              <a16:predDERef xmlns:a16="http://schemas.microsoft.com/office/drawing/2014/main" pred="{DA337296-68E5-C642-BD1C-284EE38D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2336799</xdr:colOff>
      <xdr:row>2</xdr:row>
      <xdr:rowOff>0</xdr:rowOff>
    </xdr:from>
    <xdr:to>
      <xdr:col>19</xdr:col>
      <xdr:colOff>520699</xdr:colOff>
      <xdr:row>31</xdr:row>
      <xdr:rowOff>46567</xdr:rowOff>
    </xdr:to>
    <xdr:grpSp>
      <xdr:nvGrpSpPr>
        <xdr:cNvPr id="16" name="Group 10">
          <a:extLst>
            <a:ext uri="{FF2B5EF4-FFF2-40B4-BE49-F238E27FC236}">
              <a16:creationId xmlns:a16="http://schemas.microsoft.com/office/drawing/2014/main" id="{8F333F3D-3934-2448-AEDD-FE488429B3D2}"/>
            </a:ext>
          </a:extLst>
        </xdr:cNvPr>
        <xdr:cNvGrpSpPr/>
      </xdr:nvGrpSpPr>
      <xdr:grpSpPr>
        <a:xfrm>
          <a:off x="11002432" y="381000"/>
          <a:ext cx="4720167" cy="5571067"/>
          <a:chOff x="11760199" y="381000"/>
          <a:chExt cx="5016500" cy="5571067"/>
        </a:xfrm>
      </xdr:grpSpPr>
      <xdr:graphicFrame macro="">
        <xdr:nvGraphicFramePr>
          <xdr:cNvPr id="17" name="Chart 1">
            <a:extLst>
              <a:ext uri="{FF2B5EF4-FFF2-40B4-BE49-F238E27FC236}">
                <a16:creationId xmlns:a16="http://schemas.microsoft.com/office/drawing/2014/main" id="{95D167AA-9647-5246-8B56-3F1AD51C84F9}"/>
              </a:ext>
              <a:ext uri="{147F2762-F138-4A5C-976F-8EAC2B608ADB}">
                <a16:predDERef xmlns:a16="http://schemas.microsoft.com/office/drawing/2014/main" pred="{B074C1FB-DEF7-F841-8428-F3C3283C3405}"/>
              </a:ext>
            </a:extLst>
          </xdr:cNvPr>
          <xdr:cNvGraphicFramePr>
            <a:graphicFrameLocks/>
          </xdr:cNvGraphicFramePr>
        </xdr:nvGraphicFramePr>
        <xdr:xfrm>
          <a:off x="11760199" y="381000"/>
          <a:ext cx="5016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8" name="Chart 6">
            <a:extLst>
              <a:ext uri="{FF2B5EF4-FFF2-40B4-BE49-F238E27FC236}">
                <a16:creationId xmlns:a16="http://schemas.microsoft.com/office/drawing/2014/main" id="{2DA91001-4006-454A-9A1E-1D6677E30BC8}"/>
              </a:ext>
              <a:ext uri="{147F2762-F138-4A5C-976F-8EAC2B608ADB}">
                <a16:predDERef xmlns:a16="http://schemas.microsoft.com/office/drawing/2014/main" pred="{DA337296-68E5-C642-BD1C-284EE38D92BA}"/>
              </a:ext>
            </a:extLst>
          </xdr:cNvPr>
          <xdr:cNvGraphicFramePr>
            <a:graphicFrameLocks/>
          </xdr:cNvGraphicFramePr>
        </xdr:nvGraphicFramePr>
        <xdr:xfrm>
          <a:off x="11760199" y="3208867"/>
          <a:ext cx="5016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14</xdr:row>
      <xdr:rowOff>80433</xdr:rowOff>
    </xdr:from>
    <xdr:to>
      <xdr:col>21</xdr:col>
      <xdr:colOff>160867</xdr:colOff>
      <xdr:row>50</xdr:row>
      <xdr:rowOff>118534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534A75B-2662-C748-8C23-C734CA6D0726}"/>
            </a:ext>
          </a:extLst>
        </xdr:cNvPr>
        <xdr:cNvGrpSpPr/>
      </xdr:nvGrpSpPr>
      <xdr:grpSpPr>
        <a:xfrm>
          <a:off x="8720667" y="2747433"/>
          <a:ext cx="4686300" cy="6896101"/>
          <a:chOff x="6781800" y="423333"/>
          <a:chExt cx="4580467" cy="556260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0638CCE-92DE-AF48-B35E-F90D3F019482}"/>
              </a:ext>
            </a:extLst>
          </xdr:cNvPr>
          <xdr:cNvGraphicFramePr/>
        </xdr:nvGraphicFramePr>
        <xdr:xfrm>
          <a:off x="6781800" y="4233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AA60D4D-18C2-F34B-8CD5-85E57946D305}"/>
              </a:ext>
              <a:ext uri="{147F2762-F138-4A5C-976F-8EAC2B608ADB}">
                <a16:predDERef xmlns:a16="http://schemas.microsoft.com/office/drawing/2014/main" pred="{50638CCE-92DE-AF48-B35E-F90D3F019482}"/>
              </a:ext>
            </a:extLst>
          </xdr:cNvPr>
          <xdr:cNvGraphicFramePr/>
        </xdr:nvGraphicFramePr>
        <xdr:xfrm>
          <a:off x="6790267" y="324273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E6C4D-7F17-E54F-89EA-39577EF4C26C}" name="Table1" displayName="Table1" ref="A1:J103" totalsRowShown="0">
  <autoFilter ref="A1:J103" xr:uid="{5FC7469D-D7FE-574F-B8B8-537994C6560A}"/>
  <sortState xmlns:xlrd2="http://schemas.microsoft.com/office/spreadsheetml/2017/richdata2" ref="A2:J94">
    <sortCondition ref="A1:A94"/>
  </sortState>
  <tableColumns count="10">
    <tableColumn id="10" xr3:uid="{510E1D71-57C9-D54F-9370-E95EC6947985}" name="Index"/>
    <tableColumn id="1" xr3:uid="{F61E56A6-7599-7547-BBB4-9B06AE400E53}" name="Report_index"/>
    <tableColumn id="2" xr3:uid="{E0CF4772-14BA-5646-9304-D3B74A681EFE}" name="Date"/>
    <tableColumn id="3" xr3:uid="{F1415C2D-C06C-9E46-9368-2CA7EA81DC0E}" name="Place"/>
    <tableColumn id="4" xr3:uid="{9258FE3B-614C-8144-A494-A1DBB0089A1F}" name="New_case_count"/>
    <tableColumn id="5" xr3:uid="{EE346BE4-BB77-1D4A-83AC-2B43F8C7930F}" name="Confirmed_count"/>
    <tableColumn id="6" xr3:uid="{E75798D8-1E0D-D747-B175-84F620897CEB}" name="New_severe_count"/>
    <tableColumn id="7" xr3:uid="{B33ED091-B894-B541-B41D-58865123617E}" name="Severe_count"/>
    <tableColumn id="8" xr3:uid="{8A43921E-025D-1746-86A6-A23C49CFAA78}" name="New_death_count"/>
    <tableColumn id="9" xr3:uid="{965945CA-B5E3-A049-BFC4-47B3FB9FA6E4}" name="Death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9F5C-6D50-BF4E-A2D5-8B1541119945}">
  <dimension ref="A1:J103"/>
  <sheetViews>
    <sheetView tabSelected="1" topLeftCell="C84" zoomScaleNormal="150" zoomScaleSheetLayoutView="100" workbookViewId="0">
      <selection activeCell="J104" sqref="J104"/>
    </sheetView>
  </sheetViews>
  <sheetFormatPr defaultColWidth="8.875" defaultRowHeight="15" x14ac:dyDescent="0.2"/>
  <cols>
    <col min="1" max="2" width="14.52734375" customWidth="1"/>
    <col min="3" max="3" width="9.14453125" bestFit="1" customWidth="1"/>
    <col min="4" max="4" width="7.80078125" customWidth="1"/>
    <col min="5" max="5" width="17.484375" bestFit="1" customWidth="1"/>
    <col min="6" max="6" width="17.890625" bestFit="1" customWidth="1"/>
    <col min="7" max="7" width="19.50390625" bestFit="1" customWidth="1"/>
    <col min="8" max="8" width="14.66015625" bestFit="1" customWidth="1"/>
    <col min="9" max="9" width="18.83203125" bestFit="1" customWidth="1"/>
    <col min="10" max="10" width="14.125" bestFit="1" customWidth="1"/>
  </cols>
  <sheetData>
    <row r="1" spans="1:10" x14ac:dyDescent="0.2">
      <c r="A1" t="s">
        <v>24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10</v>
      </c>
      <c r="I1" t="s">
        <v>7</v>
      </c>
      <c r="J1" t="s">
        <v>11</v>
      </c>
    </row>
    <row r="2" spans="1:10" x14ac:dyDescent="0.2">
      <c r="A2">
        <v>1</v>
      </c>
      <c r="B2">
        <v>1</v>
      </c>
      <c r="C2">
        <v>20200121</v>
      </c>
      <c r="D2" t="s">
        <v>9</v>
      </c>
      <c r="F2">
        <v>4</v>
      </c>
      <c r="I2">
        <v>0</v>
      </c>
      <c r="J2">
        <v>0</v>
      </c>
    </row>
    <row r="3" spans="1:10" x14ac:dyDescent="0.2">
      <c r="A3">
        <v>2</v>
      </c>
      <c r="B3">
        <v>1</v>
      </c>
      <c r="C3">
        <v>20200121</v>
      </c>
      <c r="D3" t="s">
        <v>8</v>
      </c>
      <c r="F3">
        <v>282</v>
      </c>
    </row>
    <row r="4" spans="1:10" x14ac:dyDescent="0.2">
      <c r="A4">
        <v>3</v>
      </c>
      <c r="B4">
        <v>1</v>
      </c>
      <c r="C4">
        <v>20200121</v>
      </c>
      <c r="D4" t="s">
        <v>5</v>
      </c>
      <c r="F4">
        <v>278</v>
      </c>
      <c r="H4">
        <v>51</v>
      </c>
    </row>
    <row r="5" spans="1:10" x14ac:dyDescent="0.2">
      <c r="A5">
        <v>4</v>
      </c>
      <c r="B5">
        <v>2</v>
      </c>
      <c r="C5">
        <v>20200122</v>
      </c>
      <c r="D5" t="s">
        <v>9</v>
      </c>
      <c r="F5">
        <v>5</v>
      </c>
      <c r="I5">
        <v>0</v>
      </c>
      <c r="J5">
        <v>0</v>
      </c>
    </row>
    <row r="6" spans="1:10" x14ac:dyDescent="0.2">
      <c r="A6">
        <v>5</v>
      </c>
      <c r="B6">
        <v>2</v>
      </c>
      <c r="C6">
        <v>20200122</v>
      </c>
      <c r="D6" t="s">
        <v>8</v>
      </c>
      <c r="F6">
        <v>314</v>
      </c>
    </row>
    <row r="7" spans="1:10" x14ac:dyDescent="0.2">
      <c r="A7">
        <v>6</v>
      </c>
      <c r="B7">
        <v>2</v>
      </c>
      <c r="C7">
        <v>20200122</v>
      </c>
      <c r="D7" t="s">
        <v>5</v>
      </c>
      <c r="F7">
        <v>309</v>
      </c>
      <c r="H7">
        <v>51</v>
      </c>
    </row>
    <row r="8" spans="1:10" x14ac:dyDescent="0.2">
      <c r="A8">
        <v>7</v>
      </c>
      <c r="B8">
        <v>3</v>
      </c>
      <c r="C8">
        <v>20200123</v>
      </c>
      <c r="D8" t="s">
        <v>9</v>
      </c>
      <c r="F8">
        <v>10</v>
      </c>
      <c r="I8">
        <v>0</v>
      </c>
      <c r="J8">
        <v>0</v>
      </c>
    </row>
    <row r="9" spans="1:10" x14ac:dyDescent="0.2">
      <c r="A9">
        <v>8</v>
      </c>
      <c r="B9">
        <v>3</v>
      </c>
      <c r="C9">
        <v>20200123</v>
      </c>
      <c r="D9" t="s">
        <v>8</v>
      </c>
      <c r="E9">
        <v>267</v>
      </c>
      <c r="F9">
        <v>581</v>
      </c>
    </row>
    <row r="10" spans="1:10" x14ac:dyDescent="0.2">
      <c r="A10">
        <v>9</v>
      </c>
      <c r="B10">
        <v>3</v>
      </c>
      <c r="C10">
        <v>20200123</v>
      </c>
      <c r="D10" t="s">
        <v>5</v>
      </c>
      <c r="F10">
        <v>571</v>
      </c>
      <c r="H10">
        <v>95</v>
      </c>
    </row>
    <row r="11" spans="1:10" x14ac:dyDescent="0.2">
      <c r="A11">
        <v>10</v>
      </c>
      <c r="B11">
        <v>4</v>
      </c>
      <c r="C11">
        <v>20200124</v>
      </c>
      <c r="D11" t="s">
        <v>9</v>
      </c>
      <c r="F11">
        <v>11</v>
      </c>
      <c r="I11">
        <v>0</v>
      </c>
      <c r="J11">
        <v>0</v>
      </c>
    </row>
    <row r="12" spans="1:10" x14ac:dyDescent="0.2">
      <c r="A12">
        <v>11</v>
      </c>
      <c r="B12">
        <v>4</v>
      </c>
      <c r="C12">
        <v>20200124</v>
      </c>
      <c r="D12" t="s">
        <v>8</v>
      </c>
      <c r="E12">
        <v>265</v>
      </c>
      <c r="F12">
        <v>846</v>
      </c>
    </row>
    <row r="13" spans="1:10" x14ac:dyDescent="0.2">
      <c r="A13">
        <v>12</v>
      </c>
      <c r="B13">
        <v>4</v>
      </c>
      <c r="C13">
        <v>20200124</v>
      </c>
      <c r="D13" t="s">
        <v>5</v>
      </c>
      <c r="F13">
        <v>830</v>
      </c>
      <c r="H13">
        <v>177</v>
      </c>
      <c r="J13">
        <v>25</v>
      </c>
    </row>
    <row r="14" spans="1:10" x14ac:dyDescent="0.2">
      <c r="A14">
        <v>13</v>
      </c>
      <c r="B14">
        <v>5</v>
      </c>
      <c r="C14">
        <v>20200125</v>
      </c>
      <c r="D14" t="s">
        <v>9</v>
      </c>
      <c r="F14">
        <v>23</v>
      </c>
      <c r="I14">
        <v>0</v>
      </c>
      <c r="J14">
        <v>0</v>
      </c>
    </row>
    <row r="15" spans="1:10" x14ac:dyDescent="0.2">
      <c r="A15">
        <v>14</v>
      </c>
      <c r="B15">
        <v>5</v>
      </c>
      <c r="C15">
        <v>20200125</v>
      </c>
      <c r="D15" t="s">
        <v>8</v>
      </c>
      <c r="E15">
        <v>474</v>
      </c>
      <c r="F15">
        <v>1320</v>
      </c>
    </row>
    <row r="16" spans="1:10" x14ac:dyDescent="0.2">
      <c r="A16">
        <v>15</v>
      </c>
      <c r="B16">
        <v>5</v>
      </c>
      <c r="C16">
        <v>20200125</v>
      </c>
      <c r="D16" t="s">
        <v>5</v>
      </c>
      <c r="F16">
        <v>1297</v>
      </c>
      <c r="H16">
        <v>237</v>
      </c>
      <c r="J16">
        <v>41</v>
      </c>
    </row>
    <row r="17" spans="1:10" x14ac:dyDescent="0.2">
      <c r="A17">
        <v>16</v>
      </c>
      <c r="B17">
        <v>6</v>
      </c>
      <c r="C17">
        <v>20200126</v>
      </c>
      <c r="D17" t="s">
        <v>9</v>
      </c>
      <c r="F17">
        <v>29</v>
      </c>
      <c r="I17">
        <v>0</v>
      </c>
      <c r="J17">
        <v>0</v>
      </c>
    </row>
    <row r="18" spans="1:10" x14ac:dyDescent="0.2">
      <c r="A18">
        <v>17</v>
      </c>
      <c r="B18">
        <v>6</v>
      </c>
      <c r="C18">
        <v>20200126</v>
      </c>
      <c r="D18" t="s">
        <v>8</v>
      </c>
      <c r="E18">
        <v>694</v>
      </c>
      <c r="F18">
        <v>2014</v>
      </c>
    </row>
    <row r="19" spans="1:10" x14ac:dyDescent="0.2">
      <c r="A19">
        <v>18</v>
      </c>
      <c r="B19">
        <v>6</v>
      </c>
      <c r="C19">
        <v>20200126</v>
      </c>
      <c r="D19" t="s">
        <v>5</v>
      </c>
      <c r="F19">
        <v>1985</v>
      </c>
      <c r="H19">
        <v>324</v>
      </c>
      <c r="J19">
        <v>56</v>
      </c>
    </row>
    <row r="20" spans="1:10" x14ac:dyDescent="0.2">
      <c r="A20">
        <v>19</v>
      </c>
      <c r="B20">
        <v>7</v>
      </c>
      <c r="C20">
        <v>20200127</v>
      </c>
      <c r="D20" t="s">
        <v>9</v>
      </c>
      <c r="F20">
        <v>37</v>
      </c>
      <c r="I20">
        <v>0</v>
      </c>
      <c r="J20">
        <v>0</v>
      </c>
    </row>
    <row r="21" spans="1:10" x14ac:dyDescent="0.2">
      <c r="A21">
        <v>20</v>
      </c>
      <c r="B21">
        <v>7</v>
      </c>
      <c r="C21">
        <v>20200127</v>
      </c>
      <c r="D21" t="s">
        <v>8</v>
      </c>
      <c r="F21">
        <v>2798</v>
      </c>
    </row>
    <row r="22" spans="1:10" x14ac:dyDescent="0.2">
      <c r="A22">
        <v>21</v>
      </c>
      <c r="B22">
        <v>7</v>
      </c>
      <c r="C22">
        <v>20200127</v>
      </c>
      <c r="D22" t="s">
        <v>5</v>
      </c>
      <c r="F22">
        <v>2741</v>
      </c>
      <c r="H22">
        <v>461</v>
      </c>
      <c r="J22">
        <v>80</v>
      </c>
    </row>
    <row r="23" spans="1:10" x14ac:dyDescent="0.2">
      <c r="A23">
        <v>22</v>
      </c>
      <c r="B23">
        <v>8</v>
      </c>
      <c r="C23">
        <v>20200128</v>
      </c>
      <c r="D23" t="s">
        <v>9</v>
      </c>
      <c r="F23">
        <v>56</v>
      </c>
      <c r="I23">
        <v>0</v>
      </c>
      <c r="J23">
        <v>0</v>
      </c>
    </row>
    <row r="24" spans="1:10" x14ac:dyDescent="0.2">
      <c r="A24">
        <v>23</v>
      </c>
      <c r="B24">
        <v>8</v>
      </c>
      <c r="C24">
        <v>20200128</v>
      </c>
      <c r="D24" t="s">
        <v>8</v>
      </c>
      <c r="F24">
        <v>4593</v>
      </c>
    </row>
    <row r="25" spans="1:10" x14ac:dyDescent="0.2">
      <c r="A25">
        <v>24</v>
      </c>
      <c r="B25">
        <v>8</v>
      </c>
      <c r="C25">
        <v>20200128</v>
      </c>
      <c r="D25" t="s">
        <v>5</v>
      </c>
      <c r="F25">
        <v>4537</v>
      </c>
      <c r="H25">
        <v>976</v>
      </c>
      <c r="J25">
        <v>106</v>
      </c>
    </row>
    <row r="26" spans="1:10" x14ac:dyDescent="0.2">
      <c r="A26">
        <v>25</v>
      </c>
      <c r="B26">
        <v>9</v>
      </c>
      <c r="C26">
        <v>20200129</v>
      </c>
      <c r="D26" t="s">
        <v>9</v>
      </c>
      <c r="F26">
        <v>68</v>
      </c>
      <c r="I26">
        <v>0</v>
      </c>
      <c r="J26">
        <v>0</v>
      </c>
    </row>
    <row r="27" spans="1:10" x14ac:dyDescent="0.2">
      <c r="A27">
        <v>26</v>
      </c>
      <c r="B27">
        <v>9</v>
      </c>
      <c r="C27">
        <v>20200129</v>
      </c>
      <c r="D27" t="s">
        <v>8</v>
      </c>
      <c r="F27">
        <v>6065</v>
      </c>
      <c r="J27">
        <v>132</v>
      </c>
    </row>
    <row r="28" spans="1:10" x14ac:dyDescent="0.2">
      <c r="A28">
        <v>27</v>
      </c>
      <c r="B28">
        <v>9</v>
      </c>
      <c r="C28">
        <v>20200129</v>
      </c>
      <c r="D28" t="s">
        <v>5</v>
      </c>
      <c r="F28">
        <v>5997</v>
      </c>
      <c r="H28">
        <v>1239</v>
      </c>
      <c r="J28">
        <v>132</v>
      </c>
    </row>
    <row r="29" spans="1:10" x14ac:dyDescent="0.2">
      <c r="A29">
        <v>28</v>
      </c>
      <c r="B29">
        <v>10</v>
      </c>
      <c r="C29">
        <v>20200130</v>
      </c>
      <c r="D29" t="s">
        <v>9</v>
      </c>
      <c r="F29">
        <v>82</v>
      </c>
      <c r="I29">
        <v>0</v>
      </c>
      <c r="J29">
        <v>0</v>
      </c>
    </row>
    <row r="30" spans="1:10" x14ac:dyDescent="0.2">
      <c r="A30">
        <v>29</v>
      </c>
      <c r="B30">
        <v>10</v>
      </c>
      <c r="C30">
        <v>20200130</v>
      </c>
      <c r="D30" t="s">
        <v>8</v>
      </c>
      <c r="F30">
        <v>7818</v>
      </c>
      <c r="I30">
        <v>38</v>
      </c>
      <c r="J30">
        <v>170</v>
      </c>
    </row>
    <row r="31" spans="1:10" x14ac:dyDescent="0.2">
      <c r="A31">
        <v>30</v>
      </c>
      <c r="B31">
        <v>10</v>
      </c>
      <c r="C31">
        <v>20200130</v>
      </c>
      <c r="D31" t="s">
        <v>5</v>
      </c>
      <c r="F31">
        <v>7736</v>
      </c>
      <c r="G31">
        <v>131</v>
      </c>
      <c r="H31">
        <v>1370</v>
      </c>
      <c r="I31">
        <v>38</v>
      </c>
      <c r="J31">
        <v>170</v>
      </c>
    </row>
    <row r="32" spans="1:10" x14ac:dyDescent="0.2">
      <c r="A32">
        <v>31</v>
      </c>
      <c r="B32">
        <v>11</v>
      </c>
      <c r="C32">
        <v>20200131</v>
      </c>
      <c r="D32" t="s">
        <v>9</v>
      </c>
      <c r="F32">
        <v>106</v>
      </c>
      <c r="I32">
        <v>0</v>
      </c>
      <c r="J32">
        <v>0</v>
      </c>
    </row>
    <row r="33" spans="1:10" x14ac:dyDescent="0.2">
      <c r="A33">
        <v>32</v>
      </c>
      <c r="B33">
        <v>11</v>
      </c>
      <c r="C33">
        <v>20200131</v>
      </c>
      <c r="D33" t="s">
        <v>8</v>
      </c>
      <c r="F33">
        <v>9826</v>
      </c>
      <c r="I33">
        <v>43</v>
      </c>
      <c r="J33">
        <v>213</v>
      </c>
    </row>
    <row r="34" spans="1:10" x14ac:dyDescent="0.2">
      <c r="A34">
        <v>33</v>
      </c>
      <c r="B34">
        <v>11</v>
      </c>
      <c r="C34">
        <v>20200131</v>
      </c>
      <c r="D34" t="s">
        <v>5</v>
      </c>
      <c r="F34">
        <v>9720</v>
      </c>
      <c r="G34">
        <v>157</v>
      </c>
      <c r="H34">
        <v>1527</v>
      </c>
      <c r="I34">
        <v>43</v>
      </c>
      <c r="J34">
        <v>213</v>
      </c>
    </row>
    <row r="35" spans="1:10" x14ac:dyDescent="0.2">
      <c r="A35">
        <v>34</v>
      </c>
      <c r="B35">
        <v>12</v>
      </c>
      <c r="C35">
        <v>20200201</v>
      </c>
      <c r="D35" t="s">
        <v>9</v>
      </c>
      <c r="E35">
        <v>26</v>
      </c>
      <c r="F35">
        <v>132</v>
      </c>
      <c r="I35">
        <v>0</v>
      </c>
      <c r="J35">
        <v>0</v>
      </c>
    </row>
    <row r="36" spans="1:10" x14ac:dyDescent="0.2">
      <c r="A36">
        <v>35</v>
      </c>
      <c r="B36">
        <v>12</v>
      </c>
      <c r="C36">
        <v>20200201</v>
      </c>
      <c r="D36" t="s">
        <v>8</v>
      </c>
      <c r="E36">
        <v>2128</v>
      </c>
      <c r="F36">
        <v>11953</v>
      </c>
      <c r="I36">
        <v>46</v>
      </c>
      <c r="J36">
        <v>259</v>
      </c>
    </row>
    <row r="37" spans="1:10" x14ac:dyDescent="0.2">
      <c r="A37">
        <v>36</v>
      </c>
      <c r="B37">
        <v>12</v>
      </c>
      <c r="C37">
        <v>20200201</v>
      </c>
      <c r="D37" t="s">
        <v>5</v>
      </c>
      <c r="E37">
        <v>2102</v>
      </c>
      <c r="F37">
        <v>11821</v>
      </c>
      <c r="G37">
        <v>268</v>
      </c>
      <c r="H37">
        <v>1795</v>
      </c>
      <c r="I37">
        <v>46</v>
      </c>
      <c r="J37">
        <v>259</v>
      </c>
    </row>
    <row r="38" spans="1:10" x14ac:dyDescent="0.2">
      <c r="A38">
        <v>37</v>
      </c>
      <c r="B38">
        <v>13</v>
      </c>
      <c r="C38">
        <v>20200202</v>
      </c>
      <c r="D38" t="s">
        <v>9</v>
      </c>
      <c r="E38">
        <v>14</v>
      </c>
      <c r="F38">
        <v>146</v>
      </c>
      <c r="I38">
        <v>1</v>
      </c>
      <c r="J38">
        <v>1</v>
      </c>
    </row>
    <row r="39" spans="1:10" x14ac:dyDescent="0.2">
      <c r="A39">
        <v>38</v>
      </c>
      <c r="B39">
        <v>13</v>
      </c>
      <c r="C39">
        <v>20200202</v>
      </c>
      <c r="D39" t="s">
        <v>8</v>
      </c>
      <c r="E39">
        <v>2604</v>
      </c>
      <c r="F39">
        <v>14557</v>
      </c>
      <c r="I39">
        <v>46</v>
      </c>
      <c r="J39">
        <v>305</v>
      </c>
    </row>
    <row r="40" spans="1:10" x14ac:dyDescent="0.2">
      <c r="A40">
        <v>39</v>
      </c>
      <c r="B40">
        <v>13</v>
      </c>
      <c r="C40">
        <v>20200202</v>
      </c>
      <c r="D40" t="s">
        <v>5</v>
      </c>
      <c r="E40">
        <v>2590</v>
      </c>
      <c r="F40">
        <v>14411</v>
      </c>
      <c r="G40">
        <v>315</v>
      </c>
      <c r="H40">
        <v>2110</v>
      </c>
      <c r="I40">
        <v>45</v>
      </c>
      <c r="J40">
        <v>304</v>
      </c>
    </row>
    <row r="41" spans="1:10" x14ac:dyDescent="0.2">
      <c r="A41">
        <v>40</v>
      </c>
      <c r="B41">
        <v>14</v>
      </c>
      <c r="C41">
        <v>20200203</v>
      </c>
      <c r="D41" t="s">
        <v>9</v>
      </c>
      <c r="E41">
        <v>7</v>
      </c>
      <c r="F41">
        <v>153</v>
      </c>
      <c r="I41">
        <v>0</v>
      </c>
      <c r="J41">
        <v>1</v>
      </c>
    </row>
    <row r="42" spans="1:10" x14ac:dyDescent="0.2">
      <c r="A42">
        <v>41</v>
      </c>
      <c r="B42">
        <v>14</v>
      </c>
      <c r="C42">
        <v>20200203</v>
      </c>
      <c r="D42" t="s">
        <v>8</v>
      </c>
      <c r="E42">
        <v>2838</v>
      </c>
      <c r="F42">
        <v>17391</v>
      </c>
      <c r="I42">
        <v>57</v>
      </c>
      <c r="J42">
        <v>362</v>
      </c>
    </row>
    <row r="43" spans="1:10" x14ac:dyDescent="0.2">
      <c r="A43">
        <v>42</v>
      </c>
      <c r="B43">
        <v>14</v>
      </c>
      <c r="C43">
        <v>20200203</v>
      </c>
      <c r="D43" t="s">
        <v>5</v>
      </c>
      <c r="E43">
        <v>2831</v>
      </c>
      <c r="F43">
        <v>17238</v>
      </c>
      <c r="G43">
        <v>186</v>
      </c>
      <c r="H43">
        <v>2296</v>
      </c>
      <c r="I43">
        <v>57</v>
      </c>
      <c r="J43">
        <v>361</v>
      </c>
    </row>
    <row r="44" spans="1:10" x14ac:dyDescent="0.2">
      <c r="A44">
        <v>43</v>
      </c>
      <c r="B44">
        <v>15</v>
      </c>
      <c r="C44">
        <v>20200204</v>
      </c>
      <c r="D44" t="s">
        <v>9</v>
      </c>
      <c r="E44">
        <v>6</v>
      </c>
      <c r="F44">
        <v>159</v>
      </c>
      <c r="I44">
        <v>0</v>
      </c>
      <c r="J44">
        <v>1</v>
      </c>
    </row>
    <row r="45" spans="1:10" x14ac:dyDescent="0.2">
      <c r="A45">
        <v>44</v>
      </c>
      <c r="B45">
        <v>15</v>
      </c>
      <c r="C45">
        <v>20200204</v>
      </c>
      <c r="D45" t="s">
        <v>8</v>
      </c>
      <c r="E45">
        <v>3241</v>
      </c>
      <c r="F45">
        <v>20630</v>
      </c>
    </row>
    <row r="46" spans="1:10" x14ac:dyDescent="0.2">
      <c r="A46">
        <v>45</v>
      </c>
      <c r="B46">
        <v>15</v>
      </c>
      <c r="C46">
        <v>20200204</v>
      </c>
      <c r="D46" t="s">
        <v>5</v>
      </c>
      <c r="E46">
        <v>3235</v>
      </c>
      <c r="F46">
        <v>20471</v>
      </c>
      <c r="G46">
        <v>492</v>
      </c>
      <c r="H46">
        <v>2788</v>
      </c>
      <c r="I46">
        <v>64</v>
      </c>
      <c r="J46">
        <v>425</v>
      </c>
    </row>
    <row r="47" spans="1:10" x14ac:dyDescent="0.2">
      <c r="A47">
        <v>46</v>
      </c>
      <c r="B47">
        <v>16</v>
      </c>
      <c r="C47">
        <v>20200205</v>
      </c>
      <c r="D47" t="s">
        <v>9</v>
      </c>
      <c r="E47">
        <v>32</v>
      </c>
      <c r="F47">
        <v>191</v>
      </c>
      <c r="I47">
        <v>0</v>
      </c>
      <c r="J47">
        <v>1</v>
      </c>
    </row>
    <row r="48" spans="1:10" x14ac:dyDescent="0.2">
      <c r="A48">
        <v>47</v>
      </c>
      <c r="B48">
        <v>16</v>
      </c>
      <c r="C48">
        <v>20200205</v>
      </c>
      <c r="D48" t="s">
        <v>8</v>
      </c>
      <c r="E48">
        <v>3925</v>
      </c>
      <c r="F48">
        <v>24554</v>
      </c>
    </row>
    <row r="49" spans="1:10" x14ac:dyDescent="0.2">
      <c r="A49">
        <v>48</v>
      </c>
      <c r="B49">
        <v>16</v>
      </c>
      <c r="C49">
        <v>20200205</v>
      </c>
      <c r="D49" t="s">
        <v>5</v>
      </c>
      <c r="E49">
        <v>3893</v>
      </c>
      <c r="F49">
        <v>24363</v>
      </c>
      <c r="G49">
        <v>431</v>
      </c>
      <c r="H49">
        <v>3219</v>
      </c>
      <c r="I49">
        <v>66</v>
      </c>
      <c r="J49">
        <v>491</v>
      </c>
    </row>
    <row r="50" spans="1:10" x14ac:dyDescent="0.2">
      <c r="A50">
        <v>49</v>
      </c>
      <c r="B50">
        <v>17</v>
      </c>
      <c r="C50">
        <v>20200206</v>
      </c>
      <c r="D50" t="s">
        <v>9</v>
      </c>
      <c r="E50">
        <v>25</v>
      </c>
      <c r="F50">
        <v>216</v>
      </c>
      <c r="I50">
        <v>0</v>
      </c>
      <c r="J50">
        <v>1</v>
      </c>
    </row>
    <row r="51" spans="1:10" x14ac:dyDescent="0.2">
      <c r="A51">
        <v>50</v>
      </c>
      <c r="B51">
        <v>17</v>
      </c>
      <c r="C51">
        <v>20200206</v>
      </c>
      <c r="D51" t="s">
        <v>8</v>
      </c>
      <c r="E51">
        <v>3722</v>
      </c>
      <c r="F51">
        <v>28276</v>
      </c>
    </row>
    <row r="52" spans="1:10" x14ac:dyDescent="0.2">
      <c r="A52">
        <v>51</v>
      </c>
      <c r="B52">
        <v>17</v>
      </c>
      <c r="C52">
        <v>20200206</v>
      </c>
      <c r="D52" t="s">
        <v>5</v>
      </c>
      <c r="E52">
        <v>3697</v>
      </c>
      <c r="F52">
        <v>28060</v>
      </c>
      <c r="G52">
        <v>640</v>
      </c>
      <c r="H52">
        <v>3859</v>
      </c>
      <c r="I52">
        <v>73</v>
      </c>
      <c r="J52">
        <v>564</v>
      </c>
    </row>
    <row r="53" spans="1:10" x14ac:dyDescent="0.2">
      <c r="A53">
        <v>52</v>
      </c>
      <c r="B53">
        <v>18</v>
      </c>
      <c r="C53">
        <v>20200207</v>
      </c>
      <c r="D53" t="s">
        <v>9</v>
      </c>
      <c r="E53">
        <v>54</v>
      </c>
      <c r="F53">
        <v>270</v>
      </c>
      <c r="I53">
        <v>0</v>
      </c>
      <c r="J53">
        <v>1</v>
      </c>
    </row>
    <row r="54" spans="1:10" x14ac:dyDescent="0.2">
      <c r="A54">
        <v>53</v>
      </c>
      <c r="B54">
        <v>18</v>
      </c>
      <c r="C54">
        <v>20200207</v>
      </c>
      <c r="D54" t="s">
        <v>8</v>
      </c>
      <c r="E54">
        <v>3205</v>
      </c>
      <c r="F54">
        <v>31481</v>
      </c>
    </row>
    <row r="55" spans="1:10" x14ac:dyDescent="0.2">
      <c r="A55">
        <v>54</v>
      </c>
      <c r="B55">
        <v>18</v>
      </c>
      <c r="C55">
        <v>20200207</v>
      </c>
      <c r="D55" t="s">
        <v>5</v>
      </c>
      <c r="E55">
        <v>3151</v>
      </c>
      <c r="F55">
        <v>31211</v>
      </c>
      <c r="G55">
        <v>962</v>
      </c>
      <c r="H55">
        <v>4821</v>
      </c>
      <c r="I55">
        <v>73</v>
      </c>
      <c r="J55">
        <v>637</v>
      </c>
    </row>
    <row r="56" spans="1:10" x14ac:dyDescent="0.2">
      <c r="A56">
        <v>55</v>
      </c>
      <c r="B56">
        <v>19</v>
      </c>
      <c r="C56">
        <v>20200208</v>
      </c>
      <c r="D56" t="s">
        <v>9</v>
      </c>
      <c r="E56">
        <v>18</v>
      </c>
      <c r="F56">
        <v>288</v>
      </c>
      <c r="I56">
        <v>0</v>
      </c>
      <c r="J56">
        <v>1</v>
      </c>
    </row>
    <row r="57" spans="1:10" x14ac:dyDescent="0.2">
      <c r="A57">
        <v>56</v>
      </c>
      <c r="B57">
        <v>19</v>
      </c>
      <c r="C57">
        <v>20200208</v>
      </c>
      <c r="D57" t="s">
        <v>8</v>
      </c>
      <c r="E57">
        <v>3419</v>
      </c>
      <c r="F57">
        <v>34886</v>
      </c>
    </row>
    <row r="58" spans="1:10" x14ac:dyDescent="0.2">
      <c r="A58">
        <v>57</v>
      </c>
      <c r="B58">
        <v>19</v>
      </c>
      <c r="C58">
        <v>20200208</v>
      </c>
      <c r="D58" t="s">
        <v>5</v>
      </c>
      <c r="E58">
        <v>3401</v>
      </c>
      <c r="F58">
        <v>34598</v>
      </c>
      <c r="G58">
        <v>1280</v>
      </c>
      <c r="H58">
        <v>6101</v>
      </c>
      <c r="I58">
        <v>86</v>
      </c>
      <c r="J58">
        <v>723</v>
      </c>
    </row>
    <row r="59" spans="1:10" x14ac:dyDescent="0.2">
      <c r="A59">
        <v>58</v>
      </c>
      <c r="B59">
        <v>20</v>
      </c>
      <c r="C59">
        <v>20200209</v>
      </c>
      <c r="D59" t="s">
        <v>9</v>
      </c>
      <c r="E59">
        <v>19</v>
      </c>
      <c r="F59">
        <v>307</v>
      </c>
      <c r="I59">
        <v>0</v>
      </c>
      <c r="J59">
        <v>1</v>
      </c>
    </row>
    <row r="60" spans="1:10" x14ac:dyDescent="0.2">
      <c r="A60">
        <v>59</v>
      </c>
      <c r="B60">
        <v>20</v>
      </c>
      <c r="C60">
        <v>20200209</v>
      </c>
      <c r="D60" t="s">
        <v>8</v>
      </c>
      <c r="E60">
        <v>2676</v>
      </c>
      <c r="F60">
        <v>37558</v>
      </c>
    </row>
    <row r="61" spans="1:10" x14ac:dyDescent="0.2">
      <c r="A61">
        <v>60</v>
      </c>
      <c r="B61">
        <v>20</v>
      </c>
      <c r="C61">
        <v>20200209</v>
      </c>
      <c r="D61" t="s">
        <v>5</v>
      </c>
      <c r="E61">
        <v>657</v>
      </c>
      <c r="F61">
        <v>37251</v>
      </c>
      <c r="G61">
        <v>87</v>
      </c>
      <c r="H61">
        <v>6188</v>
      </c>
      <c r="I61">
        <v>89</v>
      </c>
      <c r="J61">
        <v>812</v>
      </c>
    </row>
    <row r="62" spans="1:10" x14ac:dyDescent="0.2">
      <c r="A62">
        <v>61</v>
      </c>
      <c r="B62">
        <v>21</v>
      </c>
      <c r="C62">
        <v>20200210</v>
      </c>
      <c r="D62" t="s">
        <v>9</v>
      </c>
      <c r="E62">
        <v>12</v>
      </c>
      <c r="F62">
        <v>319</v>
      </c>
      <c r="I62">
        <v>0</v>
      </c>
      <c r="J62">
        <v>1</v>
      </c>
    </row>
    <row r="63" spans="1:10" x14ac:dyDescent="0.2">
      <c r="A63">
        <v>62</v>
      </c>
      <c r="B63">
        <v>21</v>
      </c>
      <c r="C63">
        <v>20200210</v>
      </c>
      <c r="D63" t="s">
        <v>8</v>
      </c>
      <c r="E63">
        <v>3085</v>
      </c>
      <c r="F63">
        <v>40554</v>
      </c>
    </row>
    <row r="64" spans="1:10" x14ac:dyDescent="0.2">
      <c r="A64">
        <v>63</v>
      </c>
      <c r="B64">
        <v>21</v>
      </c>
      <c r="C64">
        <v>20200210</v>
      </c>
      <c r="D64" t="s">
        <v>5</v>
      </c>
      <c r="E64">
        <v>3073</v>
      </c>
      <c r="F64">
        <v>40235</v>
      </c>
      <c r="G64">
        <v>296</v>
      </c>
      <c r="H64">
        <v>6484</v>
      </c>
      <c r="I64">
        <v>97</v>
      </c>
      <c r="J64">
        <v>909</v>
      </c>
    </row>
    <row r="65" spans="1:10" x14ac:dyDescent="0.2">
      <c r="A65">
        <v>64</v>
      </c>
      <c r="B65">
        <v>22</v>
      </c>
      <c r="C65">
        <v>20200211</v>
      </c>
      <c r="D65" t="s">
        <v>9</v>
      </c>
      <c r="E65">
        <v>76</v>
      </c>
      <c r="F65">
        <v>395</v>
      </c>
      <c r="I65">
        <v>0</v>
      </c>
      <c r="J65">
        <v>1</v>
      </c>
    </row>
    <row r="66" spans="1:10" x14ac:dyDescent="0.2">
      <c r="A66">
        <v>65</v>
      </c>
      <c r="B66">
        <v>22</v>
      </c>
      <c r="C66">
        <v>20200211</v>
      </c>
      <c r="D66" t="s">
        <v>8</v>
      </c>
      <c r="E66">
        <v>2560</v>
      </c>
      <c r="F66">
        <v>43103</v>
      </c>
    </row>
    <row r="67" spans="1:10" x14ac:dyDescent="0.2">
      <c r="A67">
        <v>66</v>
      </c>
      <c r="B67">
        <v>22</v>
      </c>
      <c r="C67">
        <v>20200211</v>
      </c>
      <c r="D67" t="s">
        <v>5</v>
      </c>
      <c r="E67">
        <v>2484</v>
      </c>
      <c r="F67">
        <v>42708</v>
      </c>
      <c r="G67">
        <v>849</v>
      </c>
      <c r="H67">
        <v>7333</v>
      </c>
      <c r="I67">
        <v>108</v>
      </c>
      <c r="J67">
        <v>1017</v>
      </c>
    </row>
    <row r="68" spans="1:10" x14ac:dyDescent="0.2">
      <c r="A68">
        <v>67</v>
      </c>
      <c r="B68">
        <v>23</v>
      </c>
      <c r="C68">
        <v>20200212</v>
      </c>
      <c r="D68" t="s">
        <v>9</v>
      </c>
      <c r="E68">
        <v>46</v>
      </c>
      <c r="F68">
        <v>441</v>
      </c>
      <c r="I68">
        <v>0</v>
      </c>
      <c r="J68">
        <v>1</v>
      </c>
    </row>
    <row r="69" spans="1:10" x14ac:dyDescent="0.2">
      <c r="A69">
        <v>68</v>
      </c>
      <c r="B69">
        <v>23</v>
      </c>
      <c r="C69">
        <v>20200212</v>
      </c>
      <c r="D69" t="s">
        <v>8</v>
      </c>
      <c r="E69">
        <v>2068</v>
      </c>
      <c r="F69">
        <v>45171</v>
      </c>
    </row>
    <row r="70" spans="1:10" x14ac:dyDescent="0.2">
      <c r="A70">
        <v>69</v>
      </c>
      <c r="B70">
        <v>23</v>
      </c>
      <c r="C70">
        <v>20200212</v>
      </c>
      <c r="D70" t="s">
        <v>5</v>
      </c>
      <c r="E70">
        <v>2022</v>
      </c>
      <c r="F70">
        <v>44730</v>
      </c>
      <c r="G70">
        <v>871</v>
      </c>
      <c r="H70">
        <v>8204</v>
      </c>
      <c r="I70">
        <v>97</v>
      </c>
      <c r="J70">
        <v>1114</v>
      </c>
    </row>
    <row r="71" spans="1:10" x14ac:dyDescent="0.2">
      <c r="A71">
        <v>70</v>
      </c>
      <c r="B71">
        <v>24</v>
      </c>
      <c r="C71">
        <v>20200213</v>
      </c>
      <c r="D71" t="s">
        <v>9</v>
      </c>
      <c r="E71">
        <v>6</v>
      </c>
      <c r="F71">
        <v>447</v>
      </c>
      <c r="I71">
        <v>0</v>
      </c>
      <c r="J71">
        <v>1</v>
      </c>
    </row>
    <row r="72" spans="1:10" x14ac:dyDescent="0.2">
      <c r="A72">
        <v>71</v>
      </c>
      <c r="B72">
        <v>24</v>
      </c>
      <c r="C72">
        <v>20200213</v>
      </c>
      <c r="D72" t="s">
        <v>8</v>
      </c>
      <c r="E72">
        <v>1826</v>
      </c>
      <c r="F72">
        <v>46997</v>
      </c>
    </row>
    <row r="73" spans="1:10" x14ac:dyDescent="0.2">
      <c r="A73">
        <v>72</v>
      </c>
      <c r="B73">
        <v>24</v>
      </c>
      <c r="C73">
        <v>20200213</v>
      </c>
      <c r="D73" t="s">
        <v>5</v>
      </c>
      <c r="E73">
        <v>1820</v>
      </c>
      <c r="F73">
        <v>46550</v>
      </c>
      <c r="G73" t="s">
        <v>19</v>
      </c>
      <c r="H73" t="s">
        <v>19</v>
      </c>
      <c r="I73">
        <v>146</v>
      </c>
      <c r="J73">
        <v>1260</v>
      </c>
    </row>
    <row r="74" spans="1:10" x14ac:dyDescent="0.2">
      <c r="A74">
        <v>73</v>
      </c>
      <c r="B74">
        <v>25</v>
      </c>
      <c r="C74">
        <v>20200214</v>
      </c>
      <c r="D74" t="s">
        <v>9</v>
      </c>
      <c r="E74">
        <v>58</v>
      </c>
      <c r="F74">
        <v>505</v>
      </c>
      <c r="I74">
        <v>1</v>
      </c>
      <c r="J74">
        <v>2</v>
      </c>
    </row>
    <row r="75" spans="1:10" x14ac:dyDescent="0.2">
      <c r="A75">
        <v>74</v>
      </c>
      <c r="B75">
        <v>25</v>
      </c>
      <c r="C75">
        <v>20200214</v>
      </c>
      <c r="D75" t="s">
        <v>8</v>
      </c>
      <c r="E75">
        <v>2056</v>
      </c>
      <c r="F75">
        <v>49053</v>
      </c>
    </row>
    <row r="76" spans="1:10" x14ac:dyDescent="0.2">
      <c r="A76">
        <v>75</v>
      </c>
      <c r="B76">
        <v>25</v>
      </c>
      <c r="C76">
        <v>20200214</v>
      </c>
      <c r="D76" t="s">
        <v>5</v>
      </c>
      <c r="E76">
        <v>1998</v>
      </c>
      <c r="F76">
        <v>48548</v>
      </c>
      <c r="G76" t="s">
        <v>19</v>
      </c>
      <c r="H76" t="s">
        <v>19</v>
      </c>
      <c r="I76">
        <v>121</v>
      </c>
      <c r="J76">
        <v>1381</v>
      </c>
    </row>
    <row r="77" spans="1:10" x14ac:dyDescent="0.2">
      <c r="A77">
        <v>76</v>
      </c>
      <c r="B77">
        <v>26</v>
      </c>
      <c r="C77">
        <v>20200215</v>
      </c>
      <c r="D77" t="s">
        <v>9</v>
      </c>
      <c r="E77">
        <v>21</v>
      </c>
      <c r="F77">
        <v>526</v>
      </c>
      <c r="I77">
        <v>0</v>
      </c>
      <c r="J77">
        <v>2</v>
      </c>
    </row>
    <row r="78" spans="1:10" x14ac:dyDescent="0.2">
      <c r="A78">
        <v>77</v>
      </c>
      <c r="B78">
        <v>26</v>
      </c>
      <c r="C78">
        <v>20200215</v>
      </c>
      <c r="D78" t="s">
        <v>8</v>
      </c>
      <c r="E78">
        <v>1527</v>
      </c>
      <c r="F78">
        <v>50580</v>
      </c>
    </row>
    <row r="79" spans="1:10" x14ac:dyDescent="0.2">
      <c r="A79">
        <v>78</v>
      </c>
      <c r="B79">
        <v>26</v>
      </c>
      <c r="C79">
        <v>20200215</v>
      </c>
      <c r="D79" t="s">
        <v>5</v>
      </c>
      <c r="E79">
        <v>1506</v>
      </c>
      <c r="F79">
        <v>50054</v>
      </c>
      <c r="G79" t="s">
        <v>19</v>
      </c>
      <c r="H79" t="s">
        <v>19</v>
      </c>
      <c r="I79">
        <v>121</v>
      </c>
      <c r="J79">
        <v>1524</v>
      </c>
    </row>
    <row r="80" spans="1:10" x14ac:dyDescent="0.2">
      <c r="A80">
        <v>79</v>
      </c>
      <c r="B80">
        <v>27</v>
      </c>
      <c r="C80">
        <v>20200216</v>
      </c>
      <c r="D80" t="s">
        <v>9</v>
      </c>
      <c r="E80">
        <v>157</v>
      </c>
      <c r="F80">
        <v>683</v>
      </c>
      <c r="I80">
        <v>1</v>
      </c>
      <c r="J80">
        <v>3</v>
      </c>
    </row>
    <row r="81" spans="1:10" x14ac:dyDescent="0.2">
      <c r="A81">
        <v>80</v>
      </c>
      <c r="B81">
        <v>27</v>
      </c>
      <c r="C81">
        <v>20200216</v>
      </c>
      <c r="D81" t="s">
        <v>8</v>
      </c>
      <c r="E81">
        <v>1278</v>
      </c>
      <c r="F81">
        <v>51857</v>
      </c>
    </row>
    <row r="82" spans="1:10" x14ac:dyDescent="0.2">
      <c r="A82">
        <v>81</v>
      </c>
      <c r="B82">
        <v>27</v>
      </c>
      <c r="C82">
        <v>20200216</v>
      </c>
      <c r="D82" t="s">
        <v>5</v>
      </c>
      <c r="E82">
        <v>1121</v>
      </c>
      <c r="F82">
        <v>51174</v>
      </c>
      <c r="G82" t="s">
        <v>19</v>
      </c>
      <c r="H82" t="s">
        <v>19</v>
      </c>
      <c r="I82">
        <v>142</v>
      </c>
      <c r="J82">
        <v>1666</v>
      </c>
    </row>
    <row r="83" spans="1:10" x14ac:dyDescent="0.2">
      <c r="A83">
        <v>82</v>
      </c>
      <c r="B83">
        <v>28</v>
      </c>
      <c r="C83">
        <v>20200217</v>
      </c>
      <c r="D83" t="s">
        <v>9</v>
      </c>
      <c r="E83">
        <v>111</v>
      </c>
      <c r="F83">
        <v>794</v>
      </c>
      <c r="I83">
        <v>0</v>
      </c>
      <c r="J83">
        <v>3</v>
      </c>
    </row>
    <row r="84" spans="1:10" x14ac:dyDescent="0.2">
      <c r="A84">
        <v>83</v>
      </c>
      <c r="B84">
        <v>28</v>
      </c>
      <c r="C84">
        <v>20200217</v>
      </c>
      <c r="D84" t="s">
        <v>8</v>
      </c>
      <c r="E84">
        <v>2162</v>
      </c>
      <c r="F84">
        <v>71429</v>
      </c>
    </row>
    <row r="85" spans="1:10" x14ac:dyDescent="0.2">
      <c r="A85">
        <v>84</v>
      </c>
      <c r="B85">
        <v>28</v>
      </c>
      <c r="C85">
        <v>20200217</v>
      </c>
      <c r="D85" t="s">
        <v>5</v>
      </c>
      <c r="E85">
        <v>2051</v>
      </c>
      <c r="F85">
        <v>70635</v>
      </c>
      <c r="G85" t="s">
        <v>19</v>
      </c>
      <c r="H85" t="s">
        <v>19</v>
      </c>
      <c r="I85">
        <v>106</v>
      </c>
      <c r="J85">
        <v>1772</v>
      </c>
    </row>
    <row r="86" spans="1:10" x14ac:dyDescent="0.2">
      <c r="A86">
        <v>85</v>
      </c>
      <c r="B86">
        <v>29</v>
      </c>
      <c r="C86">
        <v>20200218</v>
      </c>
      <c r="D86" t="s">
        <v>9</v>
      </c>
      <c r="E86">
        <v>10</v>
      </c>
      <c r="F86">
        <v>804</v>
      </c>
      <c r="I86">
        <v>0</v>
      </c>
      <c r="J86">
        <v>3</v>
      </c>
    </row>
    <row r="87" spans="1:10" x14ac:dyDescent="0.2">
      <c r="A87">
        <v>86</v>
      </c>
      <c r="B87">
        <v>29</v>
      </c>
      <c r="C87">
        <v>20200218</v>
      </c>
      <c r="D87" t="s">
        <v>8</v>
      </c>
      <c r="E87">
        <v>1901</v>
      </c>
      <c r="F87">
        <v>73332</v>
      </c>
    </row>
    <row r="88" spans="1:10" x14ac:dyDescent="0.2">
      <c r="A88">
        <v>87</v>
      </c>
      <c r="B88">
        <v>29</v>
      </c>
      <c r="C88">
        <v>20200218</v>
      </c>
      <c r="D88" t="s">
        <v>5</v>
      </c>
      <c r="E88">
        <v>1891</v>
      </c>
      <c r="F88">
        <v>72528</v>
      </c>
      <c r="G88" t="s">
        <v>19</v>
      </c>
      <c r="H88" t="s">
        <v>19</v>
      </c>
      <c r="I88">
        <v>98</v>
      </c>
      <c r="J88">
        <v>1870</v>
      </c>
    </row>
    <row r="89" spans="1:10" x14ac:dyDescent="0.2">
      <c r="A89">
        <v>88</v>
      </c>
      <c r="B89">
        <v>30</v>
      </c>
      <c r="C89">
        <v>20200219</v>
      </c>
      <c r="D89" t="s">
        <v>9</v>
      </c>
      <c r="E89">
        <v>120</v>
      </c>
      <c r="F89">
        <v>924</v>
      </c>
      <c r="I89">
        <v>0</v>
      </c>
      <c r="J89">
        <v>3</v>
      </c>
    </row>
    <row r="90" spans="1:10" x14ac:dyDescent="0.2">
      <c r="A90">
        <v>89</v>
      </c>
      <c r="B90">
        <v>30</v>
      </c>
      <c r="C90">
        <v>20200219</v>
      </c>
      <c r="D90" t="s">
        <v>8</v>
      </c>
      <c r="E90">
        <v>1872</v>
      </c>
      <c r="F90">
        <v>75204</v>
      </c>
    </row>
    <row r="91" spans="1:10" x14ac:dyDescent="0.2">
      <c r="A91">
        <v>90</v>
      </c>
      <c r="B91">
        <v>30</v>
      </c>
      <c r="C91">
        <v>20200219</v>
      </c>
      <c r="D91" t="s">
        <v>5</v>
      </c>
      <c r="E91">
        <v>1752</v>
      </c>
      <c r="F91">
        <v>74280</v>
      </c>
      <c r="G91" t="s">
        <v>19</v>
      </c>
      <c r="H91" t="s">
        <v>19</v>
      </c>
      <c r="I91">
        <v>136</v>
      </c>
      <c r="J91">
        <v>2006</v>
      </c>
    </row>
    <row r="92" spans="1:10" x14ac:dyDescent="0.2">
      <c r="A92">
        <v>91</v>
      </c>
      <c r="B92">
        <v>31</v>
      </c>
      <c r="C92">
        <v>20200220</v>
      </c>
      <c r="D92" t="s">
        <v>9</v>
      </c>
      <c r="E92">
        <v>149</v>
      </c>
      <c r="F92">
        <v>1073</v>
      </c>
      <c r="I92">
        <v>5</v>
      </c>
      <c r="J92">
        <v>8</v>
      </c>
    </row>
    <row r="93" spans="1:10" x14ac:dyDescent="0.2">
      <c r="A93">
        <v>92</v>
      </c>
      <c r="B93">
        <v>31</v>
      </c>
      <c r="C93">
        <v>20200220</v>
      </c>
      <c r="D93" t="s">
        <v>8</v>
      </c>
      <c r="E93">
        <v>548</v>
      </c>
      <c r="F93">
        <v>75748</v>
      </c>
    </row>
    <row r="94" spans="1:10" x14ac:dyDescent="0.2">
      <c r="A94">
        <v>93</v>
      </c>
      <c r="B94">
        <v>31</v>
      </c>
      <c r="C94">
        <v>20200220</v>
      </c>
      <c r="D94" t="s">
        <v>5</v>
      </c>
      <c r="E94">
        <v>399</v>
      </c>
      <c r="F94">
        <v>74675</v>
      </c>
      <c r="G94" t="s">
        <v>19</v>
      </c>
      <c r="H94" t="s">
        <v>19</v>
      </c>
      <c r="I94">
        <v>115</v>
      </c>
      <c r="J94">
        <v>2121</v>
      </c>
    </row>
    <row r="95" spans="1:10" x14ac:dyDescent="0.2">
      <c r="A95">
        <v>94</v>
      </c>
      <c r="B95">
        <v>32</v>
      </c>
      <c r="C95">
        <v>20200221</v>
      </c>
      <c r="D95" t="s">
        <v>9</v>
      </c>
      <c r="E95">
        <v>127</v>
      </c>
      <c r="F95">
        <v>1200</v>
      </c>
      <c r="I95">
        <v>0</v>
      </c>
      <c r="J95">
        <v>8</v>
      </c>
    </row>
    <row r="96" spans="1:10" x14ac:dyDescent="0.2">
      <c r="A96">
        <v>95</v>
      </c>
      <c r="B96">
        <v>32</v>
      </c>
      <c r="C96">
        <v>20200221</v>
      </c>
      <c r="D96" t="s">
        <v>8</v>
      </c>
      <c r="E96">
        <v>1021</v>
      </c>
      <c r="F96">
        <v>76769</v>
      </c>
    </row>
    <row r="97" spans="1:10" x14ac:dyDescent="0.2">
      <c r="A97">
        <v>96</v>
      </c>
      <c r="B97">
        <v>32</v>
      </c>
      <c r="C97">
        <v>20200221</v>
      </c>
      <c r="D97" t="s">
        <v>5</v>
      </c>
      <c r="E97">
        <v>894</v>
      </c>
      <c r="F97">
        <v>75569</v>
      </c>
      <c r="G97" t="s">
        <v>19</v>
      </c>
      <c r="H97" t="s">
        <v>19</v>
      </c>
      <c r="I97">
        <v>118</v>
      </c>
      <c r="J97">
        <v>2239</v>
      </c>
    </row>
    <row r="98" spans="1:10" x14ac:dyDescent="0.2">
      <c r="A98">
        <v>97</v>
      </c>
      <c r="B98">
        <v>33</v>
      </c>
      <c r="C98">
        <v>20200222</v>
      </c>
      <c r="D98" t="s">
        <v>9</v>
      </c>
      <c r="E98">
        <v>202</v>
      </c>
      <c r="F98">
        <v>1402</v>
      </c>
      <c r="I98">
        <v>3</v>
      </c>
      <c r="J98">
        <v>11</v>
      </c>
    </row>
    <row r="99" spans="1:10" x14ac:dyDescent="0.2">
      <c r="A99">
        <v>98</v>
      </c>
      <c r="B99">
        <v>33</v>
      </c>
      <c r="C99">
        <v>20200222</v>
      </c>
      <c r="D99" t="s">
        <v>8</v>
      </c>
      <c r="E99">
        <v>599</v>
      </c>
      <c r="F99">
        <v>77794</v>
      </c>
    </row>
    <row r="100" spans="1:10" x14ac:dyDescent="0.2">
      <c r="A100">
        <v>99</v>
      </c>
      <c r="B100">
        <v>33</v>
      </c>
      <c r="C100">
        <v>20200222</v>
      </c>
      <c r="D100" t="s">
        <v>5</v>
      </c>
      <c r="E100">
        <v>397</v>
      </c>
      <c r="F100">
        <v>76392</v>
      </c>
      <c r="G100" t="s">
        <v>19</v>
      </c>
      <c r="H100" t="s">
        <v>19</v>
      </c>
      <c r="I100">
        <v>109</v>
      </c>
      <c r="J100">
        <v>2348</v>
      </c>
    </row>
    <row r="101" spans="1:10" x14ac:dyDescent="0.2">
      <c r="A101">
        <v>100</v>
      </c>
      <c r="B101">
        <v>34</v>
      </c>
      <c r="C101">
        <v>20200223</v>
      </c>
      <c r="D101" t="s">
        <v>9</v>
      </c>
      <c r="E101">
        <v>367</v>
      </c>
      <c r="F101">
        <v>1769</v>
      </c>
      <c r="I101">
        <v>6</v>
      </c>
      <c r="J101">
        <v>17</v>
      </c>
    </row>
    <row r="102" spans="1:10" x14ac:dyDescent="0.2">
      <c r="A102">
        <v>101</v>
      </c>
      <c r="B102">
        <v>34</v>
      </c>
      <c r="C102">
        <v>20200223</v>
      </c>
      <c r="D102" t="s">
        <v>8</v>
      </c>
      <c r="E102">
        <v>1017</v>
      </c>
      <c r="F102">
        <v>78811</v>
      </c>
    </row>
    <row r="103" spans="1:10" x14ac:dyDescent="0.2">
      <c r="A103">
        <v>102</v>
      </c>
      <c r="B103">
        <v>34</v>
      </c>
      <c r="C103">
        <v>20200223</v>
      </c>
      <c r="D103" t="s">
        <v>5</v>
      </c>
      <c r="E103">
        <v>650</v>
      </c>
      <c r="F103">
        <v>77042</v>
      </c>
      <c r="G103" t="s">
        <v>19</v>
      </c>
      <c r="H103" t="s">
        <v>19</v>
      </c>
      <c r="I103">
        <v>97</v>
      </c>
      <c r="J103">
        <v>2445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5B5D-998C-C24E-852D-E888C82CE809}">
  <dimension ref="A20:P79"/>
  <sheetViews>
    <sheetView topLeftCell="C1" zoomScaleNormal="150" zoomScaleSheetLayoutView="100" workbookViewId="0">
      <selection activeCell="O21" sqref="O21"/>
    </sheetView>
  </sheetViews>
  <sheetFormatPr defaultColWidth="8.875" defaultRowHeight="15" x14ac:dyDescent="0.2"/>
  <cols>
    <col min="15" max="15" width="30.66796875" bestFit="1" customWidth="1"/>
    <col min="16" max="16" width="32.5546875" bestFit="1" customWidth="1"/>
  </cols>
  <sheetData>
    <row r="20" spans="1:13" x14ac:dyDescent="0.2">
      <c r="A20" t="s">
        <v>22</v>
      </c>
      <c r="C20" t="s">
        <v>20</v>
      </c>
      <c r="D20" t="s">
        <v>23</v>
      </c>
      <c r="E20" t="s">
        <v>21</v>
      </c>
      <c r="I20" t="s">
        <v>22</v>
      </c>
      <c r="K20" t="s">
        <v>20</v>
      </c>
      <c r="L20" t="s">
        <v>23</v>
      </c>
      <c r="M20" t="s">
        <v>21</v>
      </c>
    </row>
    <row r="21" spans="1:13" x14ac:dyDescent="0.2">
      <c r="A21">
        <v>1</v>
      </c>
      <c r="B21">
        <f t="shared" ref="B21:B38" si="0">128.6869*(A21^2)-628.1144*A21+1087.936</f>
        <v>588.50849999999991</v>
      </c>
      <c r="C21">
        <f>ROUND(B21,0)</f>
        <v>589</v>
      </c>
      <c r="D21">
        <v>278</v>
      </c>
      <c r="E21" s="14">
        <f>C21/D21</f>
        <v>2.1187050359712232</v>
      </c>
      <c r="I21">
        <v>1</v>
      </c>
      <c r="J21">
        <f t="shared" ref="J21:J38" si="1">0.7085913*(I21^2)+1.290119*I21-0.9460784</f>
        <v>1.0526319</v>
      </c>
      <c r="K21">
        <f t="shared" ref="K21:K38" si="2">ROUND(J21,0)</f>
        <v>1</v>
      </c>
      <c r="L21">
        <v>4</v>
      </c>
      <c r="M21" s="13">
        <f t="shared" ref="M21:M38" si="3">K21/L21</f>
        <v>0.25</v>
      </c>
    </row>
    <row r="22" spans="1:13" x14ac:dyDescent="0.2">
      <c r="A22">
        <v>2</v>
      </c>
      <c r="B22">
        <f t="shared" si="0"/>
        <v>346.45479999999986</v>
      </c>
      <c r="C22">
        <f t="shared" ref="C22:C38" si="4">ROUND(B22,0)</f>
        <v>346</v>
      </c>
      <c r="D22">
        <v>309</v>
      </c>
      <c r="E22" s="14">
        <f t="shared" ref="E22:E38" si="5">C22/D22</f>
        <v>1.1197411003236246</v>
      </c>
      <c r="I22">
        <v>2</v>
      </c>
      <c r="J22">
        <f t="shared" si="1"/>
        <v>4.4685248</v>
      </c>
      <c r="K22">
        <f t="shared" si="2"/>
        <v>4</v>
      </c>
      <c r="L22">
        <v>5</v>
      </c>
      <c r="M22" s="13">
        <f t="shared" si="3"/>
        <v>0.8</v>
      </c>
    </row>
    <row r="23" spans="1:13" x14ac:dyDescent="0.2">
      <c r="A23">
        <v>3</v>
      </c>
      <c r="B23">
        <f t="shared" si="0"/>
        <v>361.77489999999966</v>
      </c>
      <c r="C23">
        <f t="shared" si="4"/>
        <v>362</v>
      </c>
      <c r="D23">
        <v>571</v>
      </c>
      <c r="E23" s="13">
        <f t="shared" si="5"/>
        <v>0.63397548161120842</v>
      </c>
      <c r="I23">
        <v>3</v>
      </c>
      <c r="J23">
        <f t="shared" si="1"/>
        <v>9.3016003000000023</v>
      </c>
      <c r="K23">
        <f t="shared" si="2"/>
        <v>9</v>
      </c>
      <c r="L23">
        <v>10</v>
      </c>
      <c r="M23" s="14">
        <f t="shared" si="3"/>
        <v>0.9</v>
      </c>
    </row>
    <row r="24" spans="1:13" x14ac:dyDescent="0.2">
      <c r="A24">
        <v>4</v>
      </c>
      <c r="B24">
        <f t="shared" si="0"/>
        <v>634.46879999999987</v>
      </c>
      <c r="C24">
        <f t="shared" si="4"/>
        <v>634</v>
      </c>
      <c r="D24">
        <v>830</v>
      </c>
      <c r="E24" s="14">
        <f t="shared" si="5"/>
        <v>0.76385542168674703</v>
      </c>
      <c r="I24">
        <v>4</v>
      </c>
      <c r="J24">
        <f t="shared" si="1"/>
        <v>15.551858400000002</v>
      </c>
      <c r="K24">
        <f t="shared" si="2"/>
        <v>16</v>
      </c>
      <c r="L24">
        <v>11</v>
      </c>
      <c r="M24" s="13">
        <f t="shared" si="3"/>
        <v>1.4545454545454546</v>
      </c>
    </row>
    <row r="25" spans="1:13" x14ac:dyDescent="0.2">
      <c r="A25">
        <v>5</v>
      </c>
      <c r="B25">
        <f t="shared" si="0"/>
        <v>1164.5364999999999</v>
      </c>
      <c r="C25">
        <f t="shared" si="4"/>
        <v>1165</v>
      </c>
      <c r="D25">
        <v>1297</v>
      </c>
      <c r="E25" s="13">
        <f t="shared" si="5"/>
        <v>0.89822667694680036</v>
      </c>
      <c r="I25">
        <v>5</v>
      </c>
      <c r="J25">
        <f t="shared" si="1"/>
        <v>23.219299100000001</v>
      </c>
      <c r="K25">
        <f t="shared" si="2"/>
        <v>23</v>
      </c>
      <c r="L25">
        <v>23</v>
      </c>
      <c r="M25" s="14">
        <f t="shared" si="3"/>
        <v>1</v>
      </c>
    </row>
    <row r="26" spans="1:13" x14ac:dyDescent="0.2">
      <c r="A26">
        <v>6</v>
      </c>
      <c r="B26">
        <f t="shared" si="0"/>
        <v>1951.9779999999994</v>
      </c>
      <c r="C26">
        <f t="shared" si="4"/>
        <v>1952</v>
      </c>
      <c r="D26">
        <v>1985</v>
      </c>
      <c r="E26" s="14">
        <f t="shared" si="5"/>
        <v>0.9833753148614609</v>
      </c>
      <c r="I26">
        <v>6</v>
      </c>
      <c r="J26">
        <f t="shared" si="1"/>
        <v>32.303922400000005</v>
      </c>
      <c r="K26">
        <f t="shared" si="2"/>
        <v>32</v>
      </c>
      <c r="L26">
        <v>29</v>
      </c>
      <c r="M26" s="13">
        <f t="shared" si="3"/>
        <v>1.103448275862069</v>
      </c>
    </row>
    <row r="27" spans="1:13" x14ac:dyDescent="0.2">
      <c r="A27">
        <v>7</v>
      </c>
      <c r="B27">
        <f t="shared" si="0"/>
        <v>2996.7933000000003</v>
      </c>
      <c r="C27">
        <f t="shared" si="4"/>
        <v>2997</v>
      </c>
      <c r="D27">
        <v>2741</v>
      </c>
      <c r="E27" s="14">
        <f t="shared" si="5"/>
        <v>1.0933965705946735</v>
      </c>
      <c r="I27">
        <v>7</v>
      </c>
      <c r="J27">
        <f t="shared" si="1"/>
        <v>42.805728300000006</v>
      </c>
      <c r="K27">
        <f t="shared" si="2"/>
        <v>43</v>
      </c>
      <c r="L27">
        <v>37</v>
      </c>
      <c r="M27" s="13">
        <f t="shared" si="3"/>
        <v>1.1621621621621621</v>
      </c>
    </row>
    <row r="28" spans="1:13" x14ac:dyDescent="0.2">
      <c r="A28">
        <v>8</v>
      </c>
      <c r="B28">
        <f t="shared" si="0"/>
        <v>4298.9823999999999</v>
      </c>
      <c r="C28">
        <f t="shared" si="4"/>
        <v>4299</v>
      </c>
      <c r="D28">
        <v>4537</v>
      </c>
      <c r="E28" s="13">
        <f t="shared" si="5"/>
        <v>0.94754242891778706</v>
      </c>
      <c r="I28">
        <v>8</v>
      </c>
      <c r="J28">
        <f t="shared" si="1"/>
        <v>54.724716800000003</v>
      </c>
      <c r="K28">
        <f t="shared" si="2"/>
        <v>55</v>
      </c>
      <c r="L28">
        <v>56</v>
      </c>
      <c r="M28" s="14">
        <f t="shared" si="3"/>
        <v>0.9821428571428571</v>
      </c>
    </row>
    <row r="29" spans="1:13" x14ac:dyDescent="0.2">
      <c r="A29">
        <v>9</v>
      </c>
      <c r="B29">
        <f t="shared" si="0"/>
        <v>5858.5452999999989</v>
      </c>
      <c r="C29">
        <f t="shared" si="4"/>
        <v>5859</v>
      </c>
      <c r="D29">
        <v>5997</v>
      </c>
      <c r="E29" s="13">
        <f t="shared" si="5"/>
        <v>0.97698849424712353</v>
      </c>
      <c r="I29">
        <v>9</v>
      </c>
      <c r="J29">
        <f t="shared" si="1"/>
        <v>68.060887899999997</v>
      </c>
      <c r="K29">
        <f t="shared" si="2"/>
        <v>68</v>
      </c>
      <c r="L29">
        <v>68</v>
      </c>
      <c r="M29" s="14">
        <f t="shared" si="3"/>
        <v>1</v>
      </c>
    </row>
    <row r="30" spans="1:13" x14ac:dyDescent="0.2">
      <c r="A30">
        <v>10</v>
      </c>
      <c r="B30">
        <f t="shared" si="0"/>
        <v>7675.482</v>
      </c>
      <c r="C30">
        <f t="shared" si="4"/>
        <v>7675</v>
      </c>
      <c r="D30">
        <v>7736</v>
      </c>
      <c r="E30" s="13">
        <f t="shared" si="5"/>
        <v>0.99211478800413655</v>
      </c>
      <c r="I30">
        <v>10</v>
      </c>
      <c r="J30">
        <f t="shared" si="1"/>
        <v>82.814241600000003</v>
      </c>
      <c r="K30">
        <f t="shared" si="2"/>
        <v>83</v>
      </c>
      <c r="L30">
        <v>82</v>
      </c>
      <c r="M30" s="13">
        <f t="shared" si="3"/>
        <v>1.0121951219512195</v>
      </c>
    </row>
    <row r="31" spans="1:13" x14ac:dyDescent="0.2">
      <c r="A31">
        <v>11</v>
      </c>
      <c r="B31">
        <f t="shared" si="0"/>
        <v>9749.7924999999996</v>
      </c>
      <c r="C31">
        <f t="shared" si="4"/>
        <v>9750</v>
      </c>
      <c r="D31">
        <v>9720</v>
      </c>
      <c r="E31" s="14">
        <f t="shared" si="5"/>
        <v>1.0030864197530864</v>
      </c>
      <c r="I31">
        <v>11</v>
      </c>
      <c r="J31">
        <f t="shared" si="1"/>
        <v>98.984777899999997</v>
      </c>
      <c r="K31">
        <f t="shared" si="2"/>
        <v>99</v>
      </c>
      <c r="L31">
        <v>106</v>
      </c>
      <c r="M31" s="13">
        <f t="shared" si="3"/>
        <v>0.93396226415094341</v>
      </c>
    </row>
    <row r="32" spans="1:13" x14ac:dyDescent="0.2">
      <c r="A32">
        <v>12</v>
      </c>
      <c r="B32">
        <f t="shared" si="0"/>
        <v>12081.476799999999</v>
      </c>
      <c r="C32">
        <f t="shared" si="4"/>
        <v>12081</v>
      </c>
      <c r="D32">
        <v>11821</v>
      </c>
      <c r="E32" s="14">
        <f t="shared" si="5"/>
        <v>1.0219947550968616</v>
      </c>
      <c r="I32">
        <v>12</v>
      </c>
      <c r="J32">
        <f t="shared" si="1"/>
        <v>116.57249680000001</v>
      </c>
      <c r="K32">
        <f t="shared" si="2"/>
        <v>117</v>
      </c>
      <c r="L32">
        <v>132</v>
      </c>
      <c r="M32" s="13">
        <f t="shared" si="3"/>
        <v>0.88636363636363635</v>
      </c>
    </row>
    <row r="33" spans="1:13" x14ac:dyDescent="0.2">
      <c r="A33">
        <v>13</v>
      </c>
      <c r="B33">
        <f t="shared" si="0"/>
        <v>14670.534900000001</v>
      </c>
      <c r="C33">
        <f t="shared" si="4"/>
        <v>14671</v>
      </c>
      <c r="D33">
        <v>14411</v>
      </c>
      <c r="E33" s="14">
        <f t="shared" si="5"/>
        <v>1.0180417736451322</v>
      </c>
      <c r="I33">
        <v>13</v>
      </c>
      <c r="J33">
        <f t="shared" si="1"/>
        <v>135.5773983</v>
      </c>
      <c r="K33">
        <f t="shared" si="2"/>
        <v>136</v>
      </c>
      <c r="L33">
        <v>146</v>
      </c>
      <c r="M33" s="13">
        <f t="shared" si="3"/>
        <v>0.93150684931506844</v>
      </c>
    </row>
    <row r="34" spans="1:13" x14ac:dyDescent="0.2">
      <c r="A34">
        <v>14</v>
      </c>
      <c r="B34">
        <f t="shared" si="0"/>
        <v>17516.966800000002</v>
      </c>
      <c r="C34">
        <f t="shared" si="4"/>
        <v>17517</v>
      </c>
      <c r="D34">
        <v>17238</v>
      </c>
      <c r="E34" s="13">
        <f t="shared" si="5"/>
        <v>1.0161851722937696</v>
      </c>
      <c r="I34">
        <v>14</v>
      </c>
      <c r="J34">
        <f t="shared" si="1"/>
        <v>155.99948240000001</v>
      </c>
      <c r="K34">
        <f t="shared" si="2"/>
        <v>156</v>
      </c>
      <c r="L34">
        <v>153</v>
      </c>
      <c r="M34" s="13">
        <f t="shared" si="3"/>
        <v>1.0196078431372548</v>
      </c>
    </row>
    <row r="35" spans="1:13" x14ac:dyDescent="0.2">
      <c r="A35">
        <v>15</v>
      </c>
      <c r="B35">
        <f t="shared" si="0"/>
        <v>20620.772500000003</v>
      </c>
      <c r="C35">
        <f t="shared" si="4"/>
        <v>20621</v>
      </c>
      <c r="D35">
        <v>20471</v>
      </c>
      <c r="E35" s="14">
        <f t="shared" si="5"/>
        <v>1.0073274388158859</v>
      </c>
      <c r="I35">
        <v>15</v>
      </c>
      <c r="J35">
        <f t="shared" si="1"/>
        <v>177.8387491</v>
      </c>
      <c r="K35">
        <f t="shared" si="2"/>
        <v>178</v>
      </c>
      <c r="L35">
        <v>159</v>
      </c>
      <c r="M35" s="13">
        <f t="shared" si="3"/>
        <v>1.1194968553459119</v>
      </c>
    </row>
    <row r="36" spans="1:13" x14ac:dyDescent="0.2">
      <c r="A36">
        <v>16</v>
      </c>
      <c r="B36">
        <f t="shared" si="0"/>
        <v>23981.952000000005</v>
      </c>
      <c r="C36">
        <f t="shared" si="4"/>
        <v>23982</v>
      </c>
      <c r="D36">
        <v>24363</v>
      </c>
      <c r="E36" s="14">
        <f t="shared" si="5"/>
        <v>0.98436153183105524</v>
      </c>
      <c r="I36">
        <v>16</v>
      </c>
      <c r="J36">
        <f t="shared" si="1"/>
        <v>201.09519840000002</v>
      </c>
      <c r="K36">
        <f t="shared" si="2"/>
        <v>201</v>
      </c>
      <c r="L36">
        <v>191</v>
      </c>
      <c r="M36" s="13">
        <f t="shared" si="3"/>
        <v>1.0523560209424083</v>
      </c>
    </row>
    <row r="37" spans="1:13" x14ac:dyDescent="0.2">
      <c r="A37">
        <v>17</v>
      </c>
      <c r="B37">
        <f t="shared" si="0"/>
        <v>27600.505300000001</v>
      </c>
      <c r="C37">
        <f t="shared" si="4"/>
        <v>27601</v>
      </c>
      <c r="D37">
        <v>28060</v>
      </c>
      <c r="E37" s="14">
        <f t="shared" si="5"/>
        <v>0.98364219529579477</v>
      </c>
      <c r="I37">
        <v>17</v>
      </c>
      <c r="J37">
        <f t="shared" si="1"/>
        <v>225.76883030000002</v>
      </c>
      <c r="K37">
        <f t="shared" si="2"/>
        <v>226</v>
      </c>
      <c r="L37">
        <v>216</v>
      </c>
      <c r="M37" s="13">
        <f t="shared" si="3"/>
        <v>1.0462962962962963</v>
      </c>
    </row>
    <row r="38" spans="1:13" x14ac:dyDescent="0.2">
      <c r="A38">
        <v>18</v>
      </c>
      <c r="B38">
        <f t="shared" si="0"/>
        <v>31476.432399999998</v>
      </c>
      <c r="C38">
        <f t="shared" si="4"/>
        <v>31476</v>
      </c>
      <c r="D38">
        <v>31211</v>
      </c>
      <c r="E38" s="14">
        <f t="shared" si="5"/>
        <v>1.0084905962641377</v>
      </c>
      <c r="I38">
        <v>18</v>
      </c>
      <c r="J38">
        <f t="shared" si="1"/>
        <v>251.85964479999998</v>
      </c>
      <c r="K38">
        <f t="shared" si="2"/>
        <v>252</v>
      </c>
      <c r="L38">
        <v>270</v>
      </c>
      <c r="M38" s="13">
        <f t="shared" si="3"/>
        <v>0.93333333333333335</v>
      </c>
    </row>
    <row r="40" spans="1:13" x14ac:dyDescent="0.2">
      <c r="A40">
        <v>19</v>
      </c>
      <c r="B40">
        <f>128.6869*(A40^2)-628.1144*A40+1087.936</f>
        <v>35609.7333</v>
      </c>
      <c r="C40">
        <f t="shared" ref="C40:C46" si="6">ROUND(B40,0)</f>
        <v>35610</v>
      </c>
      <c r="D40">
        <v>34598</v>
      </c>
      <c r="E40" s="13">
        <f t="shared" ref="E40:E46" si="7">C40/D40</f>
        <v>1.029250245678941</v>
      </c>
      <c r="I40">
        <v>19</v>
      </c>
      <c r="J40">
        <f>0.7085913*(I40^2)+1.290119*I40-0.9460784</f>
        <v>279.36764190000002</v>
      </c>
      <c r="K40">
        <f t="shared" ref="K40:K46" si="8">ROUND(J40,0)</f>
        <v>279</v>
      </c>
      <c r="L40">
        <v>288</v>
      </c>
      <c r="M40" s="13">
        <f t="shared" ref="M40:M46" si="9">K40/L40</f>
        <v>0.96875</v>
      </c>
    </row>
    <row r="41" spans="1:13" x14ac:dyDescent="0.2">
      <c r="A41">
        <v>20</v>
      </c>
      <c r="B41">
        <f t="shared" ref="B41:B46" si="10">128.6869*(A41^2)-628.1144*A41+1087.936</f>
        <v>40000.408000000003</v>
      </c>
      <c r="C41">
        <f t="shared" si="6"/>
        <v>40000</v>
      </c>
      <c r="D41">
        <v>37251</v>
      </c>
      <c r="E41" s="13">
        <f t="shared" si="7"/>
        <v>1.0737966765992859</v>
      </c>
      <c r="I41">
        <v>20</v>
      </c>
      <c r="J41">
        <f t="shared" ref="J41:J46" si="11">0.7085913*(I41^2)+1.290119*I41-0.9460784</f>
        <v>308.29282160000008</v>
      </c>
      <c r="K41">
        <f t="shared" si="8"/>
        <v>308</v>
      </c>
      <c r="L41">
        <v>307</v>
      </c>
      <c r="M41" s="14">
        <f t="shared" si="9"/>
        <v>1.003257328990228</v>
      </c>
    </row>
    <row r="42" spans="1:13" x14ac:dyDescent="0.2">
      <c r="A42">
        <v>21</v>
      </c>
      <c r="B42">
        <f t="shared" si="10"/>
        <v>44648.456500000008</v>
      </c>
      <c r="C42">
        <f t="shared" si="6"/>
        <v>44648</v>
      </c>
      <c r="D42">
        <v>40235</v>
      </c>
      <c r="E42" s="13">
        <f t="shared" si="7"/>
        <v>1.1096806263203678</v>
      </c>
      <c r="I42">
        <v>21</v>
      </c>
      <c r="J42">
        <f t="shared" si="11"/>
        <v>338.63518390000002</v>
      </c>
      <c r="K42">
        <f t="shared" si="8"/>
        <v>339</v>
      </c>
      <c r="L42">
        <v>319</v>
      </c>
      <c r="M42" s="14">
        <f t="shared" si="9"/>
        <v>1.0626959247648904</v>
      </c>
    </row>
    <row r="43" spans="1:13" x14ac:dyDescent="0.2">
      <c r="A43">
        <v>22</v>
      </c>
      <c r="B43">
        <f t="shared" si="10"/>
        <v>49553.878800000006</v>
      </c>
      <c r="C43">
        <f t="shared" si="6"/>
        <v>49554</v>
      </c>
      <c r="D43">
        <v>42708</v>
      </c>
      <c r="E43" s="13">
        <f t="shared" si="7"/>
        <v>1.1602978364709189</v>
      </c>
      <c r="I43">
        <v>22</v>
      </c>
      <c r="J43">
        <f t="shared" si="11"/>
        <v>370.3947288</v>
      </c>
      <c r="K43">
        <f t="shared" si="8"/>
        <v>370</v>
      </c>
      <c r="L43">
        <v>395</v>
      </c>
      <c r="M43" s="14">
        <f t="shared" si="9"/>
        <v>0.93670886075949367</v>
      </c>
    </row>
    <row r="44" spans="1:13" x14ac:dyDescent="0.2">
      <c r="A44">
        <v>23</v>
      </c>
      <c r="B44">
        <f t="shared" si="10"/>
        <v>54716.674899999998</v>
      </c>
      <c r="C44">
        <f t="shared" si="6"/>
        <v>54717</v>
      </c>
      <c r="D44">
        <v>44730</v>
      </c>
      <c r="E44" s="13">
        <f t="shared" si="7"/>
        <v>1.2232729711602952</v>
      </c>
      <c r="I44">
        <v>23</v>
      </c>
      <c r="J44">
        <f t="shared" si="11"/>
        <v>403.57145630000002</v>
      </c>
      <c r="K44">
        <f t="shared" si="8"/>
        <v>404</v>
      </c>
      <c r="L44">
        <v>441</v>
      </c>
      <c r="M44" s="14">
        <f t="shared" si="9"/>
        <v>0.91609977324263037</v>
      </c>
    </row>
    <row r="45" spans="1:13" x14ac:dyDescent="0.2">
      <c r="A45">
        <v>24</v>
      </c>
      <c r="B45">
        <f t="shared" si="10"/>
        <v>60136.844799999999</v>
      </c>
      <c r="C45">
        <f t="shared" si="6"/>
        <v>60137</v>
      </c>
      <c r="D45">
        <v>46550</v>
      </c>
      <c r="E45" s="13">
        <f t="shared" si="7"/>
        <v>1.2918796992481203</v>
      </c>
      <c r="I45">
        <v>24</v>
      </c>
      <c r="J45">
        <f t="shared" si="11"/>
        <v>438.16536640000004</v>
      </c>
      <c r="K45">
        <f t="shared" si="8"/>
        <v>438</v>
      </c>
      <c r="L45">
        <v>447</v>
      </c>
      <c r="M45" s="14">
        <f t="shared" si="9"/>
        <v>0.97986577181208057</v>
      </c>
    </row>
    <row r="46" spans="1:13" x14ac:dyDescent="0.2">
      <c r="A46">
        <v>25</v>
      </c>
      <c r="B46">
        <f t="shared" si="10"/>
        <v>65814.388500000001</v>
      </c>
      <c r="C46">
        <f t="shared" si="6"/>
        <v>65814</v>
      </c>
      <c r="D46">
        <v>48548</v>
      </c>
      <c r="E46" s="13">
        <f t="shared" si="7"/>
        <v>1.3556480184559612</v>
      </c>
      <c r="I46">
        <v>25</v>
      </c>
      <c r="J46">
        <f t="shared" si="11"/>
        <v>474.17645910000005</v>
      </c>
      <c r="K46">
        <f t="shared" si="8"/>
        <v>474</v>
      </c>
      <c r="L46">
        <v>505</v>
      </c>
      <c r="M46" s="14">
        <f t="shared" si="9"/>
        <v>0.93861386138613856</v>
      </c>
    </row>
    <row r="52" spans="1:16" x14ac:dyDescent="0.2">
      <c r="O52" t="s">
        <v>5</v>
      </c>
      <c r="P52" t="s">
        <v>9</v>
      </c>
    </row>
    <row r="53" spans="1:16" x14ac:dyDescent="0.2">
      <c r="B53" t="s">
        <v>16</v>
      </c>
      <c r="J53" t="s">
        <v>17</v>
      </c>
      <c r="O53" t="s">
        <v>16</v>
      </c>
      <c r="P53" t="s">
        <v>17</v>
      </c>
    </row>
    <row r="54" spans="1:16" x14ac:dyDescent="0.2">
      <c r="B54" t="s">
        <v>14</v>
      </c>
      <c r="C54" t="s">
        <v>15</v>
      </c>
      <c r="J54" t="s">
        <v>14</v>
      </c>
      <c r="O54" t="s">
        <v>14</v>
      </c>
      <c r="P54" t="s">
        <v>14</v>
      </c>
    </row>
    <row r="55" spans="1:16" x14ac:dyDescent="0.2">
      <c r="A55">
        <v>1</v>
      </c>
      <c r="N55">
        <v>19</v>
      </c>
      <c r="O55">
        <v>35610</v>
      </c>
      <c r="P55">
        <v>279</v>
      </c>
    </row>
    <row r="56" spans="1:16" x14ac:dyDescent="0.2">
      <c r="A56">
        <v>2</v>
      </c>
      <c r="N56">
        <v>20</v>
      </c>
      <c r="O56">
        <v>40000</v>
      </c>
      <c r="P56">
        <v>308</v>
      </c>
    </row>
    <row r="57" spans="1:16" x14ac:dyDescent="0.2">
      <c r="A57">
        <v>3</v>
      </c>
      <c r="N57">
        <v>21</v>
      </c>
      <c r="O57">
        <v>44649</v>
      </c>
      <c r="P57">
        <v>339</v>
      </c>
    </row>
    <row r="58" spans="1:16" x14ac:dyDescent="0.2">
      <c r="A58">
        <v>4</v>
      </c>
      <c r="N58">
        <v>22</v>
      </c>
      <c r="O58">
        <v>49554</v>
      </c>
      <c r="P58">
        <v>370</v>
      </c>
    </row>
    <row r="59" spans="1:16" x14ac:dyDescent="0.2">
      <c r="A59">
        <v>5</v>
      </c>
      <c r="N59">
        <v>23</v>
      </c>
      <c r="O59">
        <v>54717</v>
      </c>
      <c r="P59">
        <v>404</v>
      </c>
    </row>
    <row r="60" spans="1:16" x14ac:dyDescent="0.2">
      <c r="A60">
        <v>6</v>
      </c>
      <c r="N60">
        <v>24</v>
      </c>
      <c r="O60">
        <v>60137</v>
      </c>
      <c r="P60">
        <v>438</v>
      </c>
    </row>
    <row r="61" spans="1:16" x14ac:dyDescent="0.2">
      <c r="A61">
        <v>7</v>
      </c>
      <c r="N61">
        <v>25</v>
      </c>
      <c r="O61">
        <v>65814</v>
      </c>
      <c r="P61">
        <v>474</v>
      </c>
    </row>
    <row r="62" spans="1:16" x14ac:dyDescent="0.2">
      <c r="A62">
        <v>8</v>
      </c>
    </row>
    <row r="63" spans="1:16" x14ac:dyDescent="0.2">
      <c r="A63">
        <v>9</v>
      </c>
    </row>
    <row r="64" spans="1:16" x14ac:dyDescent="0.2">
      <c r="A64">
        <v>10</v>
      </c>
    </row>
    <row r="65" spans="1:10" x14ac:dyDescent="0.2">
      <c r="A65">
        <v>11</v>
      </c>
    </row>
    <row r="66" spans="1:10" x14ac:dyDescent="0.2">
      <c r="A66">
        <v>12</v>
      </c>
    </row>
    <row r="67" spans="1:10" x14ac:dyDescent="0.2">
      <c r="A67">
        <v>13</v>
      </c>
    </row>
    <row r="68" spans="1:10" x14ac:dyDescent="0.2">
      <c r="A68">
        <v>14</v>
      </c>
    </row>
    <row r="69" spans="1:10" x14ac:dyDescent="0.2">
      <c r="A69">
        <v>15</v>
      </c>
    </row>
    <row r="70" spans="1:10" x14ac:dyDescent="0.2">
      <c r="A70">
        <v>16</v>
      </c>
    </row>
    <row r="71" spans="1:10" x14ac:dyDescent="0.2">
      <c r="A71">
        <v>17</v>
      </c>
    </row>
    <row r="72" spans="1:10" x14ac:dyDescent="0.2">
      <c r="A72">
        <v>18</v>
      </c>
    </row>
    <row r="73" spans="1:10" x14ac:dyDescent="0.2">
      <c r="A73">
        <v>19</v>
      </c>
      <c r="B73">
        <v>35610</v>
      </c>
      <c r="C73">
        <f>35610-31211</f>
        <v>4399</v>
      </c>
      <c r="D73">
        <f>B73/31211</f>
        <v>1.1409438979846849</v>
      </c>
      <c r="I73">
        <v>19</v>
      </c>
      <c r="J73">
        <v>279</v>
      </c>
    </row>
    <row r="74" spans="1:10" x14ac:dyDescent="0.2">
      <c r="A74">
        <v>20</v>
      </c>
      <c r="B74">
        <v>40000</v>
      </c>
      <c r="C74">
        <f>B74-B73</f>
        <v>4390</v>
      </c>
      <c r="D74">
        <f>B74/B73</f>
        <v>1.1232799775344005</v>
      </c>
      <c r="I74">
        <v>20</v>
      </c>
      <c r="J74">
        <v>308</v>
      </c>
    </row>
    <row r="75" spans="1:10" x14ac:dyDescent="0.2">
      <c r="A75">
        <v>21</v>
      </c>
      <c r="B75">
        <v>44649</v>
      </c>
      <c r="C75">
        <f t="shared" ref="C75:C79" si="12">B75-B74</f>
        <v>4649</v>
      </c>
      <c r="D75">
        <f t="shared" ref="D75:D79" si="13">B75/B74</f>
        <v>1.116225</v>
      </c>
      <c r="I75">
        <v>21</v>
      </c>
      <c r="J75">
        <v>339</v>
      </c>
    </row>
    <row r="76" spans="1:10" x14ac:dyDescent="0.2">
      <c r="A76">
        <v>22</v>
      </c>
      <c r="B76">
        <v>49554</v>
      </c>
      <c r="C76">
        <f t="shared" si="12"/>
        <v>4905</v>
      </c>
      <c r="D76">
        <f t="shared" si="13"/>
        <v>1.1098568836928038</v>
      </c>
      <c r="I76">
        <v>22</v>
      </c>
      <c r="J76">
        <v>370</v>
      </c>
    </row>
    <row r="77" spans="1:10" x14ac:dyDescent="0.2">
      <c r="A77">
        <v>23</v>
      </c>
      <c r="B77">
        <v>54717</v>
      </c>
      <c r="C77">
        <f t="shared" si="12"/>
        <v>5163</v>
      </c>
      <c r="D77">
        <f t="shared" si="13"/>
        <v>1.1041893691730233</v>
      </c>
      <c r="I77">
        <v>23</v>
      </c>
      <c r="J77">
        <v>404</v>
      </c>
    </row>
    <row r="78" spans="1:10" x14ac:dyDescent="0.2">
      <c r="A78">
        <v>24</v>
      </c>
      <c r="B78">
        <v>60137</v>
      </c>
      <c r="C78">
        <f t="shared" si="12"/>
        <v>5420</v>
      </c>
      <c r="D78">
        <f t="shared" si="13"/>
        <v>1.099055138256849</v>
      </c>
      <c r="I78">
        <v>24</v>
      </c>
      <c r="J78">
        <v>438</v>
      </c>
    </row>
    <row r="79" spans="1:10" x14ac:dyDescent="0.2">
      <c r="A79">
        <v>25</v>
      </c>
      <c r="B79">
        <v>65814</v>
      </c>
      <c r="C79">
        <f t="shared" si="12"/>
        <v>5677</v>
      </c>
      <c r="D79">
        <f t="shared" si="13"/>
        <v>1.0944011174484927</v>
      </c>
      <c r="I79">
        <v>25</v>
      </c>
      <c r="J79"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6AE6-28D1-F843-843F-F00726E19AAB}">
  <dimension ref="A1:K57"/>
  <sheetViews>
    <sheetView zoomScaleNormal="150" zoomScaleSheetLayoutView="100" workbookViewId="0">
      <selection activeCell="M33" sqref="M33"/>
    </sheetView>
  </sheetViews>
  <sheetFormatPr defaultColWidth="8.875" defaultRowHeight="15" x14ac:dyDescent="0.2"/>
  <sheetData>
    <row r="1" spans="1:11" x14ac:dyDescent="0.2">
      <c r="B1" t="s">
        <v>5</v>
      </c>
    </row>
    <row r="2" spans="1:11" x14ac:dyDescent="0.2">
      <c r="A2" s="9" t="s">
        <v>0</v>
      </c>
      <c r="B2" s="1" t="s">
        <v>3</v>
      </c>
      <c r="C2" s="6"/>
      <c r="F2" t="s">
        <v>12</v>
      </c>
      <c r="K2" t="s">
        <v>18</v>
      </c>
    </row>
    <row r="3" spans="1:11" x14ac:dyDescent="0.2">
      <c r="A3">
        <v>26</v>
      </c>
      <c r="B3" s="2">
        <v>50054</v>
      </c>
      <c r="C3" s="7">
        <f t="shared" ref="C3:C10" si="0">B3/B4</f>
        <v>1.0310208453489331</v>
      </c>
      <c r="D3">
        <f t="shared" ref="D3:D10" si="1">B3-B4</f>
        <v>1506</v>
      </c>
      <c r="J3">
        <v>26</v>
      </c>
      <c r="K3">
        <v>1506</v>
      </c>
    </row>
    <row r="4" spans="1:11" x14ac:dyDescent="0.2">
      <c r="A4">
        <v>25</v>
      </c>
      <c r="B4" s="3">
        <v>48548</v>
      </c>
      <c r="C4" s="7">
        <f t="shared" si="0"/>
        <v>1.0429215896885069</v>
      </c>
      <c r="D4">
        <f t="shared" si="1"/>
        <v>1998</v>
      </c>
      <c r="J4">
        <v>25</v>
      </c>
      <c r="K4">
        <v>1998</v>
      </c>
    </row>
    <row r="5" spans="1:11" x14ac:dyDescent="0.2">
      <c r="A5">
        <v>24</v>
      </c>
      <c r="B5" s="2">
        <v>46550</v>
      </c>
      <c r="C5" s="7">
        <f t="shared" si="0"/>
        <v>1.0406885758998434</v>
      </c>
      <c r="D5">
        <f t="shared" si="1"/>
        <v>1820</v>
      </c>
      <c r="J5">
        <v>24</v>
      </c>
      <c r="K5">
        <v>1820</v>
      </c>
    </row>
    <row r="6" spans="1:11" x14ac:dyDescent="0.2">
      <c r="A6">
        <v>23</v>
      </c>
      <c r="B6" s="3">
        <v>44730</v>
      </c>
      <c r="C6" s="7">
        <f t="shared" si="0"/>
        <v>1.0473447597639787</v>
      </c>
      <c r="D6">
        <f t="shared" si="1"/>
        <v>2022</v>
      </c>
      <c r="J6">
        <v>23</v>
      </c>
      <c r="K6">
        <v>2022</v>
      </c>
    </row>
    <row r="7" spans="1:11" x14ac:dyDescent="0.2">
      <c r="A7">
        <v>22</v>
      </c>
      <c r="B7" s="2">
        <v>42708</v>
      </c>
      <c r="C7" s="7">
        <f t="shared" si="0"/>
        <v>1.0614638995899093</v>
      </c>
      <c r="D7">
        <f t="shared" si="1"/>
        <v>2473</v>
      </c>
      <c r="J7">
        <v>22</v>
      </c>
      <c r="K7">
        <v>2473</v>
      </c>
    </row>
    <row r="8" spans="1:11" x14ac:dyDescent="0.2">
      <c r="A8">
        <v>21</v>
      </c>
      <c r="B8" s="3">
        <v>40235</v>
      </c>
      <c r="C8" s="7">
        <f t="shared" si="0"/>
        <v>1.0801052320743068</v>
      </c>
      <c r="D8">
        <f t="shared" si="1"/>
        <v>2984</v>
      </c>
      <c r="J8">
        <v>21</v>
      </c>
      <c r="K8">
        <v>2984</v>
      </c>
    </row>
    <row r="9" spans="1:11" x14ac:dyDescent="0.2">
      <c r="A9">
        <v>20</v>
      </c>
      <c r="B9" s="2">
        <v>37251</v>
      </c>
      <c r="C9" s="7">
        <f t="shared" si="0"/>
        <v>1.0766807329903463</v>
      </c>
      <c r="D9">
        <f t="shared" si="1"/>
        <v>2653</v>
      </c>
      <c r="J9">
        <v>20</v>
      </c>
      <c r="K9">
        <v>2653</v>
      </c>
    </row>
    <row r="10" spans="1:11" x14ac:dyDescent="0.2">
      <c r="A10">
        <v>19</v>
      </c>
      <c r="B10" s="3">
        <v>34598</v>
      </c>
      <c r="C10" s="7">
        <f t="shared" si="0"/>
        <v>1.1085194322514498</v>
      </c>
      <c r="D10">
        <f t="shared" si="1"/>
        <v>3387</v>
      </c>
      <c r="J10">
        <v>19</v>
      </c>
      <c r="K10">
        <v>3387</v>
      </c>
    </row>
    <row r="11" spans="1:11" x14ac:dyDescent="0.2">
      <c r="A11">
        <v>18</v>
      </c>
      <c r="B11">
        <v>31211</v>
      </c>
      <c r="C11" s="7">
        <f t="shared" ref="C11:C14" si="2">B11/B12</f>
        <v>1.1122950819672131</v>
      </c>
      <c r="D11">
        <f t="shared" ref="D11:D14" si="3">B11-B12</f>
        <v>3151</v>
      </c>
      <c r="J11">
        <v>18</v>
      </c>
      <c r="K11">
        <v>3151</v>
      </c>
    </row>
    <row r="12" spans="1:11" x14ac:dyDescent="0.2">
      <c r="A12">
        <v>17</v>
      </c>
      <c r="B12">
        <v>28060</v>
      </c>
      <c r="C12" s="7">
        <f t="shared" si="2"/>
        <v>1.1517465008414398</v>
      </c>
      <c r="D12">
        <f t="shared" si="3"/>
        <v>3697</v>
      </c>
      <c r="J12">
        <v>17</v>
      </c>
      <c r="K12">
        <v>3697</v>
      </c>
    </row>
    <row r="13" spans="1:11" x14ac:dyDescent="0.2">
      <c r="A13">
        <v>16</v>
      </c>
      <c r="B13">
        <v>24363</v>
      </c>
      <c r="C13" s="7">
        <f t="shared" si="2"/>
        <v>1.1901226124761859</v>
      </c>
      <c r="D13">
        <f t="shared" si="3"/>
        <v>3892</v>
      </c>
      <c r="J13">
        <v>16</v>
      </c>
      <c r="K13">
        <v>3892</v>
      </c>
    </row>
    <row r="14" spans="1:11" x14ac:dyDescent="0.2">
      <c r="A14">
        <v>15</v>
      </c>
      <c r="B14">
        <v>20471</v>
      </c>
      <c r="C14" s="7">
        <f t="shared" si="2"/>
        <v>1.1875507599489501</v>
      </c>
      <c r="D14">
        <f t="shared" si="3"/>
        <v>3233</v>
      </c>
      <c r="J14">
        <v>15</v>
      </c>
      <c r="K14">
        <v>3233</v>
      </c>
    </row>
    <row r="15" spans="1:11" x14ac:dyDescent="0.2">
      <c r="A15" s="10">
        <v>14</v>
      </c>
      <c r="B15" s="2">
        <v>17238</v>
      </c>
      <c r="C15" s="7">
        <f>B15/B16</f>
        <v>1.1961695926722642</v>
      </c>
      <c r="D15">
        <f t="shared" ref="D15:D27" si="4">B15-B16</f>
        <v>2827</v>
      </c>
      <c r="E15">
        <f>D15/D16</f>
        <v>1.0915057915057915</v>
      </c>
      <c r="F15">
        <f>B15*0.022</f>
        <v>379.23599999999999</v>
      </c>
      <c r="G15" s="4">
        <v>361</v>
      </c>
      <c r="J15">
        <v>14</v>
      </c>
      <c r="K15">
        <v>2827</v>
      </c>
    </row>
    <row r="16" spans="1:11" x14ac:dyDescent="0.2">
      <c r="A16" s="11">
        <v>13</v>
      </c>
      <c r="B16" s="3">
        <v>14411</v>
      </c>
      <c r="C16" s="7">
        <f t="shared" ref="C16:C27" si="5">B16/B17</f>
        <v>1.2191015988495051</v>
      </c>
      <c r="D16">
        <f t="shared" si="4"/>
        <v>2590</v>
      </c>
      <c r="E16">
        <f t="shared" ref="E16:E26" si="6">D16/D17</f>
        <v>1.2327463112803427</v>
      </c>
      <c r="F16">
        <f t="shared" ref="F16:F28" si="7">B16*0.022</f>
        <v>317.04199999999997</v>
      </c>
      <c r="G16" s="5">
        <v>304</v>
      </c>
      <c r="J16">
        <v>13</v>
      </c>
      <c r="K16">
        <v>2590</v>
      </c>
    </row>
    <row r="17" spans="1:11" x14ac:dyDescent="0.2">
      <c r="A17" s="10">
        <v>12</v>
      </c>
      <c r="B17" s="2">
        <v>11821</v>
      </c>
      <c r="C17" s="7">
        <f t="shared" si="5"/>
        <v>1.2161522633744857</v>
      </c>
      <c r="D17">
        <f t="shared" si="4"/>
        <v>2101</v>
      </c>
      <c r="E17">
        <f t="shared" si="6"/>
        <v>1.0589717741935485</v>
      </c>
      <c r="F17">
        <f t="shared" si="7"/>
        <v>260.06200000000001</v>
      </c>
      <c r="G17" s="4">
        <v>259</v>
      </c>
      <c r="J17">
        <v>12</v>
      </c>
      <c r="K17">
        <v>2101</v>
      </c>
    </row>
    <row r="18" spans="1:11" x14ac:dyDescent="0.2">
      <c r="A18" s="11">
        <v>11</v>
      </c>
      <c r="B18" s="3">
        <v>9720</v>
      </c>
      <c r="C18" s="7">
        <f t="shared" si="5"/>
        <v>1.2564632885211995</v>
      </c>
      <c r="D18">
        <f t="shared" si="4"/>
        <v>1984</v>
      </c>
      <c r="E18">
        <f t="shared" si="6"/>
        <v>1.1408855664174813</v>
      </c>
      <c r="F18">
        <f t="shared" si="7"/>
        <v>213.83999999999997</v>
      </c>
      <c r="G18" s="5">
        <v>213</v>
      </c>
      <c r="J18">
        <v>11</v>
      </c>
      <c r="K18">
        <v>1984</v>
      </c>
    </row>
    <row r="19" spans="1:11" x14ac:dyDescent="0.2">
      <c r="A19" s="10">
        <v>10</v>
      </c>
      <c r="B19" s="2">
        <v>7736</v>
      </c>
      <c r="C19" s="7">
        <f t="shared" si="5"/>
        <v>1.2899783224945807</v>
      </c>
      <c r="D19">
        <f t="shared" si="4"/>
        <v>1739</v>
      </c>
      <c r="E19">
        <f t="shared" si="6"/>
        <v>1.191095890410959</v>
      </c>
      <c r="F19">
        <f t="shared" si="7"/>
        <v>170.19199999999998</v>
      </c>
      <c r="G19" s="4">
        <v>170</v>
      </c>
      <c r="J19">
        <v>10</v>
      </c>
      <c r="K19">
        <v>1739</v>
      </c>
    </row>
    <row r="20" spans="1:11" x14ac:dyDescent="0.2">
      <c r="A20" s="11">
        <v>9</v>
      </c>
      <c r="B20" s="3">
        <v>5997</v>
      </c>
      <c r="C20" s="7">
        <f t="shared" si="5"/>
        <v>1.3217985452942473</v>
      </c>
      <c r="D20">
        <f t="shared" si="4"/>
        <v>1460</v>
      </c>
      <c r="E20">
        <f t="shared" si="6"/>
        <v>0.81291759465478841</v>
      </c>
      <c r="F20">
        <f t="shared" si="7"/>
        <v>131.934</v>
      </c>
      <c r="G20" s="5">
        <v>132</v>
      </c>
      <c r="J20">
        <v>9</v>
      </c>
      <c r="K20">
        <v>1460</v>
      </c>
    </row>
    <row r="21" spans="1:11" x14ac:dyDescent="0.2">
      <c r="A21" s="10">
        <v>8</v>
      </c>
      <c r="B21" s="2">
        <v>4537</v>
      </c>
      <c r="C21" s="7">
        <f t="shared" si="5"/>
        <v>1.6552353155782562</v>
      </c>
      <c r="D21">
        <f t="shared" si="4"/>
        <v>1796</v>
      </c>
      <c r="E21">
        <f t="shared" si="6"/>
        <v>2.3756613756613758</v>
      </c>
      <c r="F21">
        <f t="shared" si="7"/>
        <v>99.813999999999993</v>
      </c>
      <c r="G21" s="4">
        <v>106</v>
      </c>
      <c r="J21">
        <v>8</v>
      </c>
      <c r="K21">
        <v>1796</v>
      </c>
    </row>
    <row r="22" spans="1:11" x14ac:dyDescent="0.2">
      <c r="A22" s="11">
        <v>7</v>
      </c>
      <c r="B22" s="3">
        <v>2741</v>
      </c>
      <c r="C22" s="7">
        <f t="shared" si="5"/>
        <v>1.3808564231738034</v>
      </c>
      <c r="D22">
        <f t="shared" si="4"/>
        <v>756</v>
      </c>
      <c r="E22">
        <f t="shared" si="6"/>
        <v>1.0988372093023255</v>
      </c>
      <c r="F22">
        <f t="shared" si="7"/>
        <v>60.302</v>
      </c>
      <c r="G22" s="5">
        <v>80</v>
      </c>
      <c r="J22">
        <v>7</v>
      </c>
      <c r="K22">
        <v>756</v>
      </c>
    </row>
    <row r="23" spans="1:11" x14ac:dyDescent="0.2">
      <c r="A23" s="10">
        <v>6</v>
      </c>
      <c r="B23" s="2">
        <v>1985</v>
      </c>
      <c r="C23" s="7">
        <f t="shared" si="5"/>
        <v>1.5304548959136468</v>
      </c>
      <c r="D23">
        <f t="shared" si="4"/>
        <v>688</v>
      </c>
      <c r="E23">
        <f t="shared" si="6"/>
        <v>1.4732334047109208</v>
      </c>
      <c r="F23">
        <f t="shared" si="7"/>
        <v>43.669999999999995</v>
      </c>
      <c r="G23" s="4">
        <v>56</v>
      </c>
      <c r="J23">
        <v>6</v>
      </c>
      <c r="K23">
        <v>688</v>
      </c>
    </row>
    <row r="24" spans="1:11" x14ac:dyDescent="0.2">
      <c r="A24" s="11">
        <v>5</v>
      </c>
      <c r="B24" s="3">
        <v>1297</v>
      </c>
      <c r="C24" s="7">
        <f t="shared" si="5"/>
        <v>1.5626506024096385</v>
      </c>
      <c r="D24">
        <f t="shared" si="4"/>
        <v>467</v>
      </c>
      <c r="E24">
        <f t="shared" si="6"/>
        <v>1.803088803088803</v>
      </c>
      <c r="F24">
        <f t="shared" si="7"/>
        <v>28.533999999999999</v>
      </c>
      <c r="G24" s="5">
        <v>41</v>
      </c>
      <c r="J24">
        <v>5</v>
      </c>
      <c r="K24">
        <v>467</v>
      </c>
    </row>
    <row r="25" spans="1:11" x14ac:dyDescent="0.2">
      <c r="A25" s="10">
        <v>4</v>
      </c>
      <c r="B25" s="2">
        <v>830</v>
      </c>
      <c r="C25" s="7">
        <f t="shared" si="5"/>
        <v>1.4535901926444834</v>
      </c>
      <c r="D25">
        <f t="shared" si="4"/>
        <v>259</v>
      </c>
      <c r="E25">
        <f t="shared" si="6"/>
        <v>0.98854961832061072</v>
      </c>
      <c r="F25">
        <f t="shared" si="7"/>
        <v>18.259999999999998</v>
      </c>
      <c r="G25" s="4">
        <v>25</v>
      </c>
      <c r="J25">
        <v>4</v>
      </c>
      <c r="K25">
        <v>259</v>
      </c>
    </row>
    <row r="26" spans="1:11" x14ac:dyDescent="0.2">
      <c r="A26" s="11">
        <v>3</v>
      </c>
      <c r="B26" s="3">
        <v>571</v>
      </c>
      <c r="C26" s="7">
        <f t="shared" si="5"/>
        <v>1.8478964401294498</v>
      </c>
      <c r="D26">
        <f t="shared" si="4"/>
        <v>262</v>
      </c>
      <c r="E26">
        <f t="shared" si="6"/>
        <v>8.4516129032258061</v>
      </c>
      <c r="F26">
        <f t="shared" si="7"/>
        <v>12.561999999999999</v>
      </c>
      <c r="J26">
        <v>3</v>
      </c>
      <c r="K26">
        <v>262</v>
      </c>
    </row>
    <row r="27" spans="1:11" x14ac:dyDescent="0.2">
      <c r="A27" s="10">
        <v>2</v>
      </c>
      <c r="B27" s="2">
        <v>309</v>
      </c>
      <c r="C27" s="7">
        <f t="shared" si="5"/>
        <v>1.1115107913669064</v>
      </c>
      <c r="D27">
        <f t="shared" si="4"/>
        <v>31</v>
      </c>
      <c r="F27">
        <f t="shared" si="7"/>
        <v>6.798</v>
      </c>
      <c r="J27">
        <v>2</v>
      </c>
      <c r="K27">
        <v>31</v>
      </c>
    </row>
    <row r="28" spans="1:11" x14ac:dyDescent="0.2">
      <c r="A28" s="11">
        <v>1</v>
      </c>
      <c r="B28" s="3">
        <v>278</v>
      </c>
      <c r="C28" s="8"/>
      <c r="F28">
        <f t="shared" si="7"/>
        <v>6.1159999999999997</v>
      </c>
      <c r="J28">
        <v>1</v>
      </c>
    </row>
    <row r="30" spans="1:11" x14ac:dyDescent="0.2">
      <c r="B30" t="s">
        <v>9</v>
      </c>
    </row>
    <row r="31" spans="1:11" x14ac:dyDescent="0.2">
      <c r="A31" s="9" t="s">
        <v>0</v>
      </c>
      <c r="B31" s="1" t="s">
        <v>3</v>
      </c>
    </row>
    <row r="32" spans="1:11" x14ac:dyDescent="0.2">
      <c r="A32">
        <v>26</v>
      </c>
      <c r="B32" s="2">
        <v>526</v>
      </c>
      <c r="C32">
        <f t="shared" ref="C32:C39" si="8">B32/B33</f>
        <v>1.0415841584158416</v>
      </c>
      <c r="D32">
        <f t="shared" ref="D32:D39" si="9">B32-B33</f>
        <v>21</v>
      </c>
      <c r="J32">
        <v>26</v>
      </c>
      <c r="K32">
        <v>21</v>
      </c>
    </row>
    <row r="33" spans="1:11" x14ac:dyDescent="0.2">
      <c r="A33">
        <v>25</v>
      </c>
      <c r="B33" s="3">
        <v>505</v>
      </c>
      <c r="C33">
        <f t="shared" si="8"/>
        <v>1.1297539149888143</v>
      </c>
      <c r="D33">
        <f t="shared" si="9"/>
        <v>58</v>
      </c>
      <c r="J33">
        <v>25</v>
      </c>
      <c r="K33">
        <v>58</v>
      </c>
    </row>
    <row r="34" spans="1:11" x14ac:dyDescent="0.2">
      <c r="A34">
        <v>24</v>
      </c>
      <c r="B34" s="2">
        <v>447</v>
      </c>
      <c r="C34">
        <f t="shared" si="8"/>
        <v>1.0136054421768708</v>
      </c>
      <c r="D34">
        <f t="shared" si="9"/>
        <v>6</v>
      </c>
      <c r="J34">
        <v>24</v>
      </c>
      <c r="K34">
        <v>6</v>
      </c>
    </row>
    <row r="35" spans="1:11" x14ac:dyDescent="0.2">
      <c r="A35">
        <v>23</v>
      </c>
      <c r="B35" s="3">
        <v>441</v>
      </c>
      <c r="C35">
        <f t="shared" si="8"/>
        <v>1.1164556962025316</v>
      </c>
      <c r="D35">
        <f t="shared" si="9"/>
        <v>46</v>
      </c>
      <c r="J35">
        <v>23</v>
      </c>
      <c r="K35">
        <v>46</v>
      </c>
    </row>
    <row r="36" spans="1:11" x14ac:dyDescent="0.2">
      <c r="A36">
        <v>22</v>
      </c>
      <c r="B36" s="2">
        <v>395</v>
      </c>
      <c r="C36">
        <f t="shared" si="8"/>
        <v>1.238244514106583</v>
      </c>
      <c r="D36">
        <f t="shared" si="9"/>
        <v>76</v>
      </c>
      <c r="J36">
        <v>22</v>
      </c>
      <c r="K36">
        <v>76</v>
      </c>
    </row>
    <row r="37" spans="1:11" x14ac:dyDescent="0.2">
      <c r="A37">
        <v>21</v>
      </c>
      <c r="B37" s="3">
        <v>319</v>
      </c>
      <c r="C37">
        <f t="shared" si="8"/>
        <v>1.0390879478827362</v>
      </c>
      <c r="D37">
        <f t="shared" si="9"/>
        <v>12</v>
      </c>
      <c r="J37">
        <v>21</v>
      </c>
      <c r="K37">
        <v>12</v>
      </c>
    </row>
    <row r="38" spans="1:11" x14ac:dyDescent="0.2">
      <c r="A38">
        <v>20</v>
      </c>
      <c r="B38" s="2">
        <v>307</v>
      </c>
      <c r="C38">
        <f t="shared" si="8"/>
        <v>1.0659722222222223</v>
      </c>
      <c r="D38">
        <f t="shared" si="9"/>
        <v>19</v>
      </c>
      <c r="J38">
        <v>20</v>
      </c>
      <c r="K38">
        <v>19</v>
      </c>
    </row>
    <row r="39" spans="1:11" x14ac:dyDescent="0.2">
      <c r="A39">
        <v>19</v>
      </c>
      <c r="B39" s="3">
        <v>288</v>
      </c>
      <c r="C39">
        <f t="shared" si="8"/>
        <v>1.0666666666666667</v>
      </c>
      <c r="D39">
        <f t="shared" si="9"/>
        <v>18</v>
      </c>
      <c r="J39">
        <v>19</v>
      </c>
      <c r="K39">
        <v>18</v>
      </c>
    </row>
    <row r="40" spans="1:11" x14ac:dyDescent="0.2">
      <c r="A40">
        <v>18</v>
      </c>
      <c r="B40">
        <v>270</v>
      </c>
      <c r="C40">
        <f t="shared" ref="C40:C43" si="10">B40/B41</f>
        <v>1.25</v>
      </c>
      <c r="D40">
        <f t="shared" ref="D40:D43" si="11">B40-B41</f>
        <v>54</v>
      </c>
      <c r="J40">
        <v>18</v>
      </c>
      <c r="K40">
        <v>54</v>
      </c>
    </row>
    <row r="41" spans="1:11" x14ac:dyDescent="0.2">
      <c r="A41">
        <v>17</v>
      </c>
      <c r="B41">
        <v>216</v>
      </c>
      <c r="C41">
        <f t="shared" si="10"/>
        <v>1.130890052356021</v>
      </c>
      <c r="D41">
        <f t="shared" si="11"/>
        <v>25</v>
      </c>
      <c r="J41">
        <v>17</v>
      </c>
      <c r="K41">
        <v>25</v>
      </c>
    </row>
    <row r="42" spans="1:11" x14ac:dyDescent="0.2">
      <c r="A42">
        <v>16</v>
      </c>
      <c r="B42">
        <v>191</v>
      </c>
      <c r="C42">
        <f t="shared" si="10"/>
        <v>1.2012578616352201</v>
      </c>
      <c r="D42">
        <f t="shared" si="11"/>
        <v>32</v>
      </c>
      <c r="J42">
        <v>16</v>
      </c>
      <c r="K42">
        <v>32</v>
      </c>
    </row>
    <row r="43" spans="1:11" x14ac:dyDescent="0.2">
      <c r="A43">
        <v>15</v>
      </c>
      <c r="B43">
        <v>159</v>
      </c>
      <c r="C43">
        <f t="shared" si="10"/>
        <v>1.0392156862745099</v>
      </c>
      <c r="D43">
        <f t="shared" si="11"/>
        <v>6</v>
      </c>
      <c r="J43">
        <v>15</v>
      </c>
      <c r="K43">
        <v>6</v>
      </c>
    </row>
    <row r="44" spans="1:11" x14ac:dyDescent="0.2">
      <c r="A44" s="10">
        <v>14</v>
      </c>
      <c r="B44" s="2">
        <v>153</v>
      </c>
      <c r="C44">
        <f>B44/B45</f>
        <v>1.047945205479452</v>
      </c>
      <c r="D44">
        <f>B44-B45</f>
        <v>7</v>
      </c>
      <c r="E44">
        <f>D44/D45</f>
        <v>0.5</v>
      </c>
      <c r="J44">
        <v>14</v>
      </c>
      <c r="K44">
        <v>7</v>
      </c>
    </row>
    <row r="45" spans="1:11" x14ac:dyDescent="0.2">
      <c r="A45" s="11">
        <v>13</v>
      </c>
      <c r="B45" s="3">
        <v>146</v>
      </c>
      <c r="C45">
        <f t="shared" ref="C45:C56" si="12">B45/B46</f>
        <v>1.106060606060606</v>
      </c>
      <c r="D45">
        <f t="shared" ref="D45:D56" si="13">B45-B46</f>
        <v>14</v>
      </c>
      <c r="E45">
        <f t="shared" ref="E45:E55" si="14">D45/D46</f>
        <v>0.53846153846153844</v>
      </c>
      <c r="J45">
        <v>13</v>
      </c>
      <c r="K45">
        <v>14</v>
      </c>
    </row>
    <row r="46" spans="1:11" x14ac:dyDescent="0.2">
      <c r="A46" s="10">
        <v>12</v>
      </c>
      <c r="B46" s="2">
        <v>132</v>
      </c>
      <c r="C46">
        <f t="shared" si="12"/>
        <v>1.2452830188679245</v>
      </c>
      <c r="D46">
        <f t="shared" si="13"/>
        <v>26</v>
      </c>
      <c r="E46">
        <f t="shared" si="14"/>
        <v>1.0833333333333333</v>
      </c>
      <c r="J46">
        <v>12</v>
      </c>
      <c r="K46">
        <v>26</v>
      </c>
    </row>
    <row r="47" spans="1:11" x14ac:dyDescent="0.2">
      <c r="A47" s="11">
        <v>11</v>
      </c>
      <c r="B47" s="3">
        <v>106</v>
      </c>
      <c r="C47">
        <f t="shared" si="12"/>
        <v>1.2926829268292683</v>
      </c>
      <c r="D47">
        <f t="shared" si="13"/>
        <v>24</v>
      </c>
      <c r="E47">
        <f t="shared" si="14"/>
        <v>1.7142857142857142</v>
      </c>
      <c r="J47">
        <v>11</v>
      </c>
      <c r="K47">
        <v>24</v>
      </c>
    </row>
    <row r="48" spans="1:11" x14ac:dyDescent="0.2">
      <c r="A48" s="10">
        <v>10</v>
      </c>
      <c r="B48" s="2">
        <v>82</v>
      </c>
      <c r="C48">
        <f t="shared" si="12"/>
        <v>1.2058823529411764</v>
      </c>
      <c r="D48">
        <f t="shared" si="13"/>
        <v>14</v>
      </c>
      <c r="E48">
        <f t="shared" si="14"/>
        <v>1.1666666666666667</v>
      </c>
      <c r="J48">
        <v>10</v>
      </c>
      <c r="K48">
        <v>14</v>
      </c>
    </row>
    <row r="49" spans="1:11" x14ac:dyDescent="0.2">
      <c r="A49" s="11">
        <v>9</v>
      </c>
      <c r="B49" s="3">
        <v>68</v>
      </c>
      <c r="C49">
        <f t="shared" si="12"/>
        <v>1.2142857142857142</v>
      </c>
      <c r="D49">
        <f t="shared" si="13"/>
        <v>12</v>
      </c>
      <c r="E49">
        <f t="shared" si="14"/>
        <v>0.63157894736842102</v>
      </c>
      <c r="J49">
        <v>9</v>
      </c>
      <c r="K49">
        <v>12</v>
      </c>
    </row>
    <row r="50" spans="1:11" x14ac:dyDescent="0.2">
      <c r="A50" s="10">
        <v>8</v>
      </c>
      <c r="B50" s="2">
        <v>56</v>
      </c>
      <c r="C50">
        <f t="shared" si="12"/>
        <v>1.5135135135135136</v>
      </c>
      <c r="D50">
        <f t="shared" si="13"/>
        <v>19</v>
      </c>
      <c r="E50">
        <f t="shared" si="14"/>
        <v>2.375</v>
      </c>
      <c r="J50">
        <v>8</v>
      </c>
      <c r="K50">
        <v>19</v>
      </c>
    </row>
    <row r="51" spans="1:11" x14ac:dyDescent="0.2">
      <c r="A51" s="11">
        <v>7</v>
      </c>
      <c r="B51" s="3">
        <v>37</v>
      </c>
      <c r="C51">
        <f t="shared" si="12"/>
        <v>1.2758620689655173</v>
      </c>
      <c r="D51">
        <f t="shared" si="13"/>
        <v>8</v>
      </c>
      <c r="E51">
        <f t="shared" si="14"/>
        <v>1.3333333333333333</v>
      </c>
      <c r="J51">
        <v>7</v>
      </c>
      <c r="K51">
        <v>8</v>
      </c>
    </row>
    <row r="52" spans="1:11" x14ac:dyDescent="0.2">
      <c r="A52" s="10">
        <v>6</v>
      </c>
      <c r="B52" s="2">
        <v>29</v>
      </c>
      <c r="C52">
        <f t="shared" si="12"/>
        <v>1.2608695652173914</v>
      </c>
      <c r="D52">
        <f t="shared" si="13"/>
        <v>6</v>
      </c>
      <c r="E52">
        <f t="shared" si="14"/>
        <v>0.5</v>
      </c>
      <c r="J52">
        <v>6</v>
      </c>
      <c r="K52">
        <v>6</v>
      </c>
    </row>
    <row r="53" spans="1:11" x14ac:dyDescent="0.2">
      <c r="A53" s="11">
        <v>5</v>
      </c>
      <c r="B53" s="3">
        <v>23</v>
      </c>
      <c r="C53">
        <f t="shared" si="12"/>
        <v>2.0909090909090908</v>
      </c>
      <c r="D53">
        <f t="shared" si="13"/>
        <v>12</v>
      </c>
      <c r="E53">
        <f t="shared" si="14"/>
        <v>12</v>
      </c>
      <c r="J53">
        <v>5</v>
      </c>
      <c r="K53">
        <v>12</v>
      </c>
    </row>
    <row r="54" spans="1:11" x14ac:dyDescent="0.2">
      <c r="A54" s="10">
        <v>4</v>
      </c>
      <c r="B54" s="2">
        <v>11</v>
      </c>
      <c r="C54">
        <f t="shared" si="12"/>
        <v>1.1000000000000001</v>
      </c>
      <c r="D54">
        <f t="shared" si="13"/>
        <v>1</v>
      </c>
      <c r="E54">
        <f t="shared" si="14"/>
        <v>0.2</v>
      </c>
      <c r="J54">
        <v>4</v>
      </c>
      <c r="K54">
        <v>1</v>
      </c>
    </row>
    <row r="55" spans="1:11" x14ac:dyDescent="0.2">
      <c r="A55" s="11">
        <v>3</v>
      </c>
      <c r="B55" s="3">
        <v>10</v>
      </c>
      <c r="C55">
        <f t="shared" si="12"/>
        <v>2</v>
      </c>
      <c r="D55">
        <f t="shared" si="13"/>
        <v>5</v>
      </c>
      <c r="E55">
        <f t="shared" si="14"/>
        <v>5</v>
      </c>
      <c r="J55">
        <v>3</v>
      </c>
      <c r="K55">
        <v>5</v>
      </c>
    </row>
    <row r="56" spans="1:11" x14ac:dyDescent="0.2">
      <c r="A56" s="10">
        <v>2</v>
      </c>
      <c r="B56" s="2">
        <v>5</v>
      </c>
      <c r="C56">
        <f t="shared" si="12"/>
        <v>1.25</v>
      </c>
      <c r="D56">
        <f t="shared" si="13"/>
        <v>1</v>
      </c>
      <c r="J56">
        <v>2</v>
      </c>
      <c r="K56">
        <v>1</v>
      </c>
    </row>
    <row r="57" spans="1:11" x14ac:dyDescent="0.2">
      <c r="A57" s="11">
        <v>1</v>
      </c>
      <c r="B57" s="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CFDF-A065-AE41-AE2E-EF5F22F8A8D0}">
  <dimension ref="A1:D33"/>
  <sheetViews>
    <sheetView zoomScaleNormal="150" zoomScaleSheetLayoutView="100" workbookViewId="0">
      <selection sqref="A1:A1048576"/>
    </sheetView>
  </sheetViews>
  <sheetFormatPr defaultColWidth="8.875" defaultRowHeight="15" x14ac:dyDescent="0.2"/>
  <sheetData>
    <row r="1" spans="1:4" x14ac:dyDescent="0.2">
      <c r="B1" t="s">
        <v>5</v>
      </c>
    </row>
    <row r="2" spans="1:4" x14ac:dyDescent="0.2">
      <c r="A2" s="9" t="s">
        <v>0</v>
      </c>
      <c r="B2" s="1" t="s">
        <v>3</v>
      </c>
      <c r="C2" s="12" t="s">
        <v>11</v>
      </c>
      <c r="D2" t="s">
        <v>13</v>
      </c>
    </row>
    <row r="3" spans="1:4" x14ac:dyDescent="0.2">
      <c r="A3" s="10">
        <v>14</v>
      </c>
      <c r="B3" s="2">
        <v>17238</v>
      </c>
      <c r="C3" s="4">
        <v>361</v>
      </c>
      <c r="D3">
        <f>C3/B3</f>
        <v>2.0942104652511891E-2</v>
      </c>
    </row>
    <row r="4" spans="1:4" x14ac:dyDescent="0.2">
      <c r="A4" s="11">
        <v>13</v>
      </c>
      <c r="B4" s="3">
        <v>14411</v>
      </c>
      <c r="C4" s="5">
        <v>304</v>
      </c>
      <c r="D4">
        <f t="shared" ref="D4:D13" si="0">C4/B4</f>
        <v>2.1094996877385332E-2</v>
      </c>
    </row>
    <row r="5" spans="1:4" x14ac:dyDescent="0.2">
      <c r="A5" s="10">
        <v>12</v>
      </c>
      <c r="B5" s="2">
        <v>11821</v>
      </c>
      <c r="C5" s="4">
        <v>259</v>
      </c>
      <c r="D5">
        <f t="shared" si="0"/>
        <v>2.1910159884950511E-2</v>
      </c>
    </row>
    <row r="6" spans="1:4" x14ac:dyDescent="0.2">
      <c r="A6" s="11">
        <v>11</v>
      </c>
      <c r="B6" s="3">
        <v>9720</v>
      </c>
      <c r="C6" s="5">
        <v>213</v>
      </c>
      <c r="D6">
        <f t="shared" si="0"/>
        <v>2.1913580246913582E-2</v>
      </c>
    </row>
    <row r="7" spans="1:4" x14ac:dyDescent="0.2">
      <c r="A7" s="10">
        <v>10</v>
      </c>
      <c r="B7" s="2">
        <v>7736</v>
      </c>
      <c r="C7" s="4">
        <v>170</v>
      </c>
      <c r="D7">
        <f t="shared" si="0"/>
        <v>2.1975180972078595E-2</v>
      </c>
    </row>
    <row r="8" spans="1:4" x14ac:dyDescent="0.2">
      <c r="A8" s="11">
        <v>9</v>
      </c>
      <c r="B8" s="3">
        <v>5997</v>
      </c>
      <c r="C8" s="5">
        <v>132</v>
      </c>
      <c r="D8">
        <f t="shared" si="0"/>
        <v>2.2011005502751375E-2</v>
      </c>
    </row>
    <row r="9" spans="1:4" x14ac:dyDescent="0.2">
      <c r="A9" s="10">
        <v>8</v>
      </c>
      <c r="B9" s="2">
        <v>4537</v>
      </c>
      <c r="C9" s="4">
        <v>106</v>
      </c>
      <c r="D9">
        <f t="shared" si="0"/>
        <v>2.3363456028212475E-2</v>
      </c>
    </row>
    <row r="10" spans="1:4" x14ac:dyDescent="0.2">
      <c r="A10" s="11">
        <v>7</v>
      </c>
      <c r="B10" s="3">
        <v>2741</v>
      </c>
      <c r="C10" s="5">
        <v>80</v>
      </c>
      <c r="D10">
        <f t="shared" si="0"/>
        <v>2.9186428310835462E-2</v>
      </c>
    </row>
    <row r="11" spans="1:4" x14ac:dyDescent="0.2">
      <c r="A11" s="10">
        <v>6</v>
      </c>
      <c r="B11" s="2">
        <v>1985</v>
      </c>
      <c r="C11" s="4">
        <v>56</v>
      </c>
      <c r="D11">
        <f t="shared" si="0"/>
        <v>2.8211586901763223E-2</v>
      </c>
    </row>
    <row r="12" spans="1:4" x14ac:dyDescent="0.2">
      <c r="A12" s="11">
        <v>5</v>
      </c>
      <c r="B12" s="3">
        <v>1297</v>
      </c>
      <c r="C12" s="5">
        <v>41</v>
      </c>
      <c r="D12">
        <f t="shared" si="0"/>
        <v>3.1611410948342328E-2</v>
      </c>
    </row>
    <row r="13" spans="1:4" x14ac:dyDescent="0.2">
      <c r="A13" s="10">
        <v>4</v>
      </c>
      <c r="B13" s="2">
        <v>830</v>
      </c>
      <c r="C13" s="4">
        <v>25</v>
      </c>
      <c r="D13">
        <f t="shared" si="0"/>
        <v>3.0120481927710843E-2</v>
      </c>
    </row>
    <row r="14" spans="1:4" x14ac:dyDescent="0.2">
      <c r="A14" s="11">
        <v>3</v>
      </c>
      <c r="B14" s="3">
        <v>571</v>
      </c>
      <c r="C14" s="5"/>
    </row>
    <row r="15" spans="1:4" x14ac:dyDescent="0.2">
      <c r="A15" s="10">
        <v>2</v>
      </c>
      <c r="B15" s="2">
        <v>309</v>
      </c>
      <c r="C15" s="4"/>
    </row>
    <row r="16" spans="1:4" x14ac:dyDescent="0.2">
      <c r="A16" s="11">
        <v>1</v>
      </c>
      <c r="B16" s="3">
        <v>278</v>
      </c>
      <c r="C16" s="5"/>
    </row>
    <row r="18" spans="1:4" x14ac:dyDescent="0.2">
      <c r="B18" t="s">
        <v>9</v>
      </c>
    </row>
    <row r="19" spans="1:4" x14ac:dyDescent="0.2">
      <c r="A19" s="9" t="s">
        <v>0</v>
      </c>
      <c r="B19" s="1" t="s">
        <v>3</v>
      </c>
      <c r="C19" s="12" t="s">
        <v>11</v>
      </c>
      <c r="D19" t="s">
        <v>13</v>
      </c>
    </row>
    <row r="20" spans="1:4" x14ac:dyDescent="0.2">
      <c r="A20" s="10">
        <v>14</v>
      </c>
      <c r="B20" s="2">
        <v>153</v>
      </c>
      <c r="C20" s="4">
        <v>1</v>
      </c>
      <c r="D20">
        <f t="shared" ref="D20:D33" si="1">C20/B20</f>
        <v>6.5359477124183009E-3</v>
      </c>
    </row>
    <row r="21" spans="1:4" x14ac:dyDescent="0.2">
      <c r="A21" s="11">
        <v>13</v>
      </c>
      <c r="B21" s="3">
        <v>146</v>
      </c>
      <c r="C21" s="5">
        <v>1</v>
      </c>
      <c r="D21">
        <f t="shared" si="1"/>
        <v>6.8493150684931503E-3</v>
      </c>
    </row>
    <row r="22" spans="1:4" x14ac:dyDescent="0.2">
      <c r="A22" s="10">
        <v>12</v>
      </c>
      <c r="B22" s="2">
        <v>132</v>
      </c>
      <c r="C22" s="4">
        <v>0</v>
      </c>
      <c r="D22">
        <f t="shared" si="1"/>
        <v>0</v>
      </c>
    </row>
    <row r="23" spans="1:4" x14ac:dyDescent="0.2">
      <c r="A23" s="11">
        <v>11</v>
      </c>
      <c r="B23" s="3">
        <v>106</v>
      </c>
      <c r="C23" s="5">
        <v>0</v>
      </c>
      <c r="D23">
        <f t="shared" si="1"/>
        <v>0</v>
      </c>
    </row>
    <row r="24" spans="1:4" x14ac:dyDescent="0.2">
      <c r="A24" s="10">
        <v>10</v>
      </c>
      <c r="B24" s="2">
        <v>82</v>
      </c>
      <c r="C24" s="4">
        <v>0</v>
      </c>
      <c r="D24">
        <f t="shared" si="1"/>
        <v>0</v>
      </c>
    </row>
    <row r="25" spans="1:4" x14ac:dyDescent="0.2">
      <c r="A25" s="11">
        <v>9</v>
      </c>
      <c r="B25" s="3">
        <v>68</v>
      </c>
      <c r="C25" s="5">
        <v>0</v>
      </c>
      <c r="D25">
        <f t="shared" si="1"/>
        <v>0</v>
      </c>
    </row>
    <row r="26" spans="1:4" x14ac:dyDescent="0.2">
      <c r="A26" s="10">
        <v>8</v>
      </c>
      <c r="B26" s="2">
        <v>56</v>
      </c>
      <c r="C26" s="4">
        <v>0</v>
      </c>
      <c r="D26">
        <f t="shared" si="1"/>
        <v>0</v>
      </c>
    </row>
    <row r="27" spans="1:4" x14ac:dyDescent="0.2">
      <c r="A27" s="11">
        <v>7</v>
      </c>
      <c r="B27" s="3">
        <v>37</v>
      </c>
      <c r="C27" s="5">
        <v>0</v>
      </c>
      <c r="D27">
        <f t="shared" si="1"/>
        <v>0</v>
      </c>
    </row>
    <row r="28" spans="1:4" x14ac:dyDescent="0.2">
      <c r="A28" s="10">
        <v>6</v>
      </c>
      <c r="B28" s="2">
        <v>29</v>
      </c>
      <c r="C28" s="4">
        <v>0</v>
      </c>
      <c r="D28">
        <f t="shared" si="1"/>
        <v>0</v>
      </c>
    </row>
    <row r="29" spans="1:4" x14ac:dyDescent="0.2">
      <c r="A29" s="11">
        <v>5</v>
      </c>
      <c r="B29" s="3">
        <v>23</v>
      </c>
      <c r="C29" s="5">
        <v>0</v>
      </c>
      <c r="D29">
        <f t="shared" si="1"/>
        <v>0</v>
      </c>
    </row>
    <row r="30" spans="1:4" x14ac:dyDescent="0.2">
      <c r="A30" s="10">
        <v>4</v>
      </c>
      <c r="B30" s="2">
        <v>11</v>
      </c>
      <c r="C30" s="4">
        <v>0</v>
      </c>
      <c r="D30">
        <f t="shared" si="1"/>
        <v>0</v>
      </c>
    </row>
    <row r="31" spans="1:4" x14ac:dyDescent="0.2">
      <c r="A31" s="11">
        <v>3</v>
      </c>
      <c r="B31" s="3">
        <v>10</v>
      </c>
      <c r="C31" s="5">
        <v>0</v>
      </c>
      <c r="D31">
        <f t="shared" si="1"/>
        <v>0</v>
      </c>
    </row>
    <row r="32" spans="1:4" x14ac:dyDescent="0.2">
      <c r="A32" s="10">
        <v>2</v>
      </c>
      <c r="B32" s="2">
        <v>5</v>
      </c>
      <c r="C32" s="4">
        <v>0</v>
      </c>
      <c r="D32">
        <f t="shared" si="1"/>
        <v>0</v>
      </c>
    </row>
    <row r="33" spans="1:4" x14ac:dyDescent="0.2">
      <c r="A33" s="11">
        <v>1</v>
      </c>
      <c r="B33" s="3">
        <v>4</v>
      </c>
      <c r="C33" s="5">
        <v>0</v>
      </c>
      <c r="D3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EA9B-8C85-1D4A-8D1D-4A8662C2FAAB}">
  <dimension ref="A1:C33"/>
  <sheetViews>
    <sheetView zoomScaleNormal="150" zoomScaleSheetLayoutView="100" workbookViewId="0">
      <selection activeCell="B4" sqref="B4"/>
    </sheetView>
  </sheetViews>
  <sheetFormatPr defaultColWidth="8.875" defaultRowHeight="15" x14ac:dyDescent="0.2"/>
  <sheetData>
    <row r="1" spans="1:3" x14ac:dyDescent="0.2">
      <c r="B1" t="s">
        <v>5</v>
      </c>
    </row>
    <row r="2" spans="1:3" x14ac:dyDescent="0.2">
      <c r="A2" s="9" t="s">
        <v>0</v>
      </c>
      <c r="B2" s="1" t="s">
        <v>2</v>
      </c>
    </row>
    <row r="3" spans="1:3" x14ac:dyDescent="0.2">
      <c r="A3" s="10">
        <v>14</v>
      </c>
      <c r="B3" s="2">
        <v>2831</v>
      </c>
      <c r="C3">
        <v>2827</v>
      </c>
    </row>
    <row r="4" spans="1:3" x14ac:dyDescent="0.2">
      <c r="A4" s="11">
        <v>13</v>
      </c>
      <c r="B4" s="3">
        <v>2590</v>
      </c>
      <c r="C4">
        <v>2590</v>
      </c>
    </row>
    <row r="5" spans="1:3" x14ac:dyDescent="0.2">
      <c r="A5" s="10">
        <v>12</v>
      </c>
      <c r="B5" s="2">
        <v>2102</v>
      </c>
      <c r="C5">
        <v>2101</v>
      </c>
    </row>
    <row r="6" spans="1:3" x14ac:dyDescent="0.2">
      <c r="A6" s="11">
        <v>11</v>
      </c>
      <c r="B6" s="3"/>
      <c r="C6">
        <v>1984</v>
      </c>
    </row>
    <row r="7" spans="1:3" x14ac:dyDescent="0.2">
      <c r="A7" s="10">
        <v>10</v>
      </c>
      <c r="B7" s="2"/>
      <c r="C7">
        <v>1739</v>
      </c>
    </row>
    <row r="8" spans="1:3" x14ac:dyDescent="0.2">
      <c r="A8" s="11">
        <v>9</v>
      </c>
      <c r="B8" s="3"/>
      <c r="C8">
        <v>1460</v>
      </c>
    </row>
    <row r="9" spans="1:3" x14ac:dyDescent="0.2">
      <c r="A9" s="10">
        <v>8</v>
      </c>
      <c r="B9" s="2"/>
      <c r="C9">
        <v>1796</v>
      </c>
    </row>
    <row r="10" spans="1:3" x14ac:dyDescent="0.2">
      <c r="A10" s="11">
        <v>7</v>
      </c>
      <c r="B10" s="3"/>
      <c r="C10">
        <v>756</v>
      </c>
    </row>
    <row r="11" spans="1:3" x14ac:dyDescent="0.2">
      <c r="A11" s="10">
        <v>6</v>
      </c>
      <c r="B11" s="2"/>
      <c r="C11">
        <v>688</v>
      </c>
    </row>
    <row r="12" spans="1:3" x14ac:dyDescent="0.2">
      <c r="A12" s="11">
        <v>5</v>
      </c>
      <c r="B12" s="3"/>
      <c r="C12">
        <v>467</v>
      </c>
    </row>
    <row r="13" spans="1:3" x14ac:dyDescent="0.2">
      <c r="A13" s="10">
        <v>4</v>
      </c>
      <c r="B13" s="2"/>
      <c r="C13">
        <v>259</v>
      </c>
    </row>
    <row r="14" spans="1:3" x14ac:dyDescent="0.2">
      <c r="A14" s="11">
        <v>3</v>
      </c>
      <c r="B14" s="3"/>
      <c r="C14">
        <v>262</v>
      </c>
    </row>
    <row r="15" spans="1:3" x14ac:dyDescent="0.2">
      <c r="A15" s="10">
        <v>2</v>
      </c>
      <c r="B15" s="2"/>
      <c r="C15">
        <v>31</v>
      </c>
    </row>
    <row r="16" spans="1:3" x14ac:dyDescent="0.2">
      <c r="A16" s="11">
        <v>1</v>
      </c>
      <c r="B16" s="3"/>
    </row>
    <row r="18" spans="1:3" x14ac:dyDescent="0.2">
      <c r="B18" t="s">
        <v>9</v>
      </c>
    </row>
    <row r="19" spans="1:3" x14ac:dyDescent="0.2">
      <c r="A19" s="9" t="s">
        <v>0</v>
      </c>
      <c r="B19" s="1" t="s">
        <v>2</v>
      </c>
    </row>
    <row r="20" spans="1:3" x14ac:dyDescent="0.2">
      <c r="A20" s="10">
        <v>14</v>
      </c>
      <c r="B20" s="2">
        <v>7</v>
      </c>
      <c r="C20">
        <v>7</v>
      </c>
    </row>
    <row r="21" spans="1:3" x14ac:dyDescent="0.2">
      <c r="A21" s="11">
        <v>13</v>
      </c>
      <c r="B21" s="3">
        <v>14</v>
      </c>
      <c r="C21">
        <v>14</v>
      </c>
    </row>
    <row r="22" spans="1:3" x14ac:dyDescent="0.2">
      <c r="A22" s="10">
        <v>12</v>
      </c>
      <c r="B22" s="2">
        <v>26</v>
      </c>
      <c r="C22">
        <v>26</v>
      </c>
    </row>
    <row r="23" spans="1:3" x14ac:dyDescent="0.2">
      <c r="A23" s="11">
        <v>11</v>
      </c>
      <c r="B23" s="3"/>
      <c r="C23">
        <v>24</v>
      </c>
    </row>
    <row r="24" spans="1:3" x14ac:dyDescent="0.2">
      <c r="A24" s="10">
        <v>10</v>
      </c>
      <c r="B24" s="2"/>
      <c r="C24">
        <v>14</v>
      </c>
    </row>
    <row r="25" spans="1:3" x14ac:dyDescent="0.2">
      <c r="A25" s="11">
        <v>9</v>
      </c>
      <c r="B25" s="3"/>
      <c r="C25">
        <v>12</v>
      </c>
    </row>
    <row r="26" spans="1:3" x14ac:dyDescent="0.2">
      <c r="A26" s="10">
        <v>8</v>
      </c>
      <c r="B26" s="2"/>
      <c r="C26">
        <v>19</v>
      </c>
    </row>
    <row r="27" spans="1:3" x14ac:dyDescent="0.2">
      <c r="A27" s="11">
        <v>7</v>
      </c>
      <c r="B27" s="3"/>
      <c r="C27">
        <v>8</v>
      </c>
    </row>
    <row r="28" spans="1:3" x14ac:dyDescent="0.2">
      <c r="A28" s="10">
        <v>6</v>
      </c>
      <c r="B28" s="2"/>
      <c r="C28">
        <v>6</v>
      </c>
    </row>
    <row r="29" spans="1:3" x14ac:dyDescent="0.2">
      <c r="A29" s="11">
        <v>5</v>
      </c>
      <c r="B29" s="3"/>
      <c r="C29">
        <v>12</v>
      </c>
    </row>
    <row r="30" spans="1:3" x14ac:dyDescent="0.2">
      <c r="A30" s="10">
        <v>4</v>
      </c>
      <c r="B30" s="2"/>
      <c r="C30">
        <v>1</v>
      </c>
    </row>
    <row r="31" spans="1:3" x14ac:dyDescent="0.2">
      <c r="A31" s="11">
        <v>3</v>
      </c>
      <c r="B31" s="3"/>
      <c r="C31">
        <v>5</v>
      </c>
    </row>
    <row r="32" spans="1:3" x14ac:dyDescent="0.2">
      <c r="A32" s="10">
        <v>2</v>
      </c>
      <c r="B32" s="2"/>
      <c r="C32">
        <v>1</v>
      </c>
    </row>
    <row r="33" spans="1:2" x14ac:dyDescent="0.2">
      <c r="A33" s="11">
        <v>1</v>
      </c>
      <c r="B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Fitting</vt:lpstr>
      <vt:lpstr>Cal</vt:lpstr>
      <vt:lpstr>Cal_death</vt:lpstr>
      <vt:lpstr>Cal_new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荳 荳</dc:creator>
  <cp:lastModifiedBy>荳 荳</cp:lastModifiedBy>
  <dcterms:created xsi:type="dcterms:W3CDTF">2020-02-03T23:42:05Z</dcterms:created>
  <dcterms:modified xsi:type="dcterms:W3CDTF">2020-02-16T17:07:45Z</dcterms:modified>
</cp:coreProperties>
</file>