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ear\Desktop\1st 논문 분석\1110 final reanalysis\manuscript\data in brief\3. Analysis Data\"/>
    </mc:Choice>
  </mc:AlternateContent>
  <bookViews>
    <workbookView xWindow="0" yWindow="0" windowWidth="19200" windowHeight="8860" tabRatio="715"/>
  </bookViews>
  <sheets>
    <sheet name="Discriminant validity" sheetId="19" r:id="rId1"/>
  </sheets>
  <calcPr calcId="162913"/>
</workbook>
</file>

<file path=xl/calcChain.xml><?xml version="1.0" encoding="utf-8"?>
<calcChain xmlns="http://schemas.openxmlformats.org/spreadsheetml/2006/main">
  <c r="O20" i="19" l="1"/>
  <c r="N20" i="19"/>
  <c r="N19" i="19"/>
  <c r="M20" i="19"/>
  <c r="M19" i="19"/>
  <c r="M18" i="19"/>
  <c r="L20" i="19"/>
  <c r="L19" i="19"/>
  <c r="L18" i="19"/>
  <c r="L17" i="19"/>
  <c r="K20" i="19"/>
  <c r="K19" i="19"/>
  <c r="K18" i="19"/>
  <c r="K17" i="19"/>
  <c r="K16" i="19"/>
  <c r="G20" i="19"/>
  <c r="F20" i="19"/>
  <c r="F19" i="19"/>
  <c r="E20" i="19"/>
  <c r="E19" i="19"/>
  <c r="E18" i="19"/>
  <c r="D20" i="19"/>
  <c r="D19" i="19"/>
  <c r="D18" i="19"/>
  <c r="D17" i="19"/>
  <c r="C20" i="19"/>
  <c r="C19" i="19"/>
  <c r="C18" i="19"/>
  <c r="C17" i="19"/>
  <c r="C16" i="19"/>
</calcChain>
</file>

<file path=xl/sharedStrings.xml><?xml version="1.0" encoding="utf-8"?>
<sst xmlns="http://schemas.openxmlformats.org/spreadsheetml/2006/main" count="56" uniqueCount="12">
  <si>
    <t>HM</t>
  </si>
  <si>
    <t>HA</t>
  </si>
  <si>
    <t>PE</t>
  </si>
  <si>
    <t>EE</t>
  </si>
  <si>
    <t>SI</t>
  </si>
  <si>
    <t>BI</t>
  </si>
  <si>
    <t>Users</t>
    <phoneticPr fontId="1" type="noConversion"/>
  </si>
  <si>
    <t>Non-users</t>
    <phoneticPr fontId="1" type="noConversion"/>
  </si>
  <si>
    <t>First calculation of discriminant validity</t>
    <phoneticPr fontId="1" type="noConversion"/>
  </si>
  <si>
    <t>Final calculation of discriminant validity</t>
    <phoneticPr fontId="1" type="noConversion"/>
  </si>
  <si>
    <r>
      <t>Notes:</t>
    </r>
    <r>
      <rPr>
        <sz val="8"/>
        <color rgb="FF000000"/>
        <rFont val="Georgia"/>
        <family val="1"/>
      </rPr>
      <t xml:space="preserve"> Scores in bold font (diagonal) are the AVEs of constructs; Scores that are not </t>
    </r>
    <r>
      <rPr>
        <sz val="8"/>
        <color theme="1"/>
        <rFont val="Georgia"/>
        <family val="1"/>
      </rPr>
      <t xml:space="preserve">in bold are </t>
    </r>
    <r>
      <rPr>
        <b/>
        <sz val="8"/>
        <color rgb="FF0070C0"/>
        <rFont val="Georgia"/>
        <family val="1"/>
      </rPr>
      <t xml:space="preserve">the squares of the correlation coefficients </t>
    </r>
    <r>
      <rPr>
        <sz val="8"/>
        <color rgb="FF000000"/>
        <rFont val="Georgia"/>
        <family val="1"/>
      </rPr>
      <t>between constructs</t>
    </r>
    <phoneticPr fontId="1" type="noConversion"/>
  </si>
  <si>
    <r>
      <t>Notes:</t>
    </r>
    <r>
      <rPr>
        <sz val="8"/>
        <color rgb="FF000000"/>
        <rFont val="Georgia"/>
        <family val="1"/>
      </rPr>
      <t xml:space="preserve"> Scores in bold font (diagonal) are the AVEs of constructs; Scores that are not </t>
    </r>
    <r>
      <rPr>
        <sz val="8"/>
        <color theme="1"/>
        <rFont val="Georgia"/>
        <family val="1"/>
      </rPr>
      <t xml:space="preserve">in bold are </t>
    </r>
    <r>
      <rPr>
        <b/>
        <sz val="8"/>
        <color rgb="FF0070C0"/>
        <rFont val="Georgia"/>
        <family val="1"/>
      </rPr>
      <t>the correlation coefficients</t>
    </r>
    <r>
      <rPr>
        <sz val="8"/>
        <color rgb="FF000000"/>
        <rFont val="Georgia"/>
        <family val="1"/>
      </rPr>
      <t xml:space="preserve"> between constructs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</si>
</sst>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_ "/>
    <numFmt numFmtId="178" formatCode="0.000_);[Red]\(0.000\)"/>
  </numFmts>
  <fonts count="8" x14ac:knownFonts="1">
    <font>
      <sz val="11"/>
      <color theme="1"/>
      <name val="맑은 고딕"/>
      <family val="2"/>
      <scheme val="minor"/>
    </font>
    <font>
      <sz val="8"/>
      <name val="돋움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000000"/>
      <name val="Georgia"/>
      <family val="1"/>
    </font>
    <font>
      <sz val="8"/>
      <color rgb="FF000000"/>
      <name val="Georgia"/>
      <family val="1"/>
    </font>
    <font>
      <sz val="8"/>
      <color theme="1"/>
      <name val="Georgia"/>
      <family val="1"/>
    </font>
    <font>
      <b/>
      <sz val="8"/>
      <color rgb="FF0070C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8" fontId="3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zoomScale="130" zoomScaleNormal="130" workbookViewId="0">
      <selection activeCell="F17" sqref="F17"/>
    </sheetView>
  </sheetViews>
  <sheetFormatPr defaultRowHeight="17" x14ac:dyDescent="0.45"/>
  <cols>
    <col min="1" max="1" width="2.33203125" customWidth="1"/>
    <col min="2" max="2" width="5.83203125" customWidth="1"/>
    <col min="3" max="3" width="8.1640625" customWidth="1"/>
    <col min="4" max="4" width="7.25" customWidth="1"/>
    <col min="5" max="5" width="7.6640625" customWidth="1"/>
    <col min="6" max="6" width="7.1640625" customWidth="1"/>
    <col min="7" max="7" width="7.5" customWidth="1"/>
    <col min="8" max="8" width="6.75" customWidth="1"/>
    <col min="9" max="9" width="1.58203125" customWidth="1"/>
    <col min="10" max="10" width="6.58203125" customWidth="1"/>
    <col min="11" max="11" width="7.58203125" customWidth="1"/>
    <col min="12" max="12" width="7.75" customWidth="1"/>
    <col min="13" max="13" width="7.6640625" customWidth="1"/>
    <col min="14" max="15" width="7.33203125" customWidth="1"/>
    <col min="16" max="16" width="7.58203125" customWidth="1"/>
  </cols>
  <sheetData>
    <row r="1" spans="2:16" ht="15.5" customHeight="1" thickBot="1" x14ac:dyDescent="0.5">
      <c r="B1" s="13" t="s">
        <v>8</v>
      </c>
      <c r="C1" s="13"/>
      <c r="D1" s="13"/>
      <c r="E1" s="13"/>
      <c r="F1" s="13"/>
    </row>
    <row r="2" spans="2:16" ht="17" customHeight="1" thickBot="1" x14ac:dyDescent="0.5">
      <c r="B2" s="15" t="s">
        <v>6</v>
      </c>
      <c r="C2" s="15"/>
      <c r="D2" s="15"/>
      <c r="E2" s="15"/>
      <c r="F2" s="15"/>
      <c r="G2" s="15"/>
      <c r="H2" s="15"/>
      <c r="I2" s="3"/>
      <c r="J2" s="15" t="s">
        <v>7</v>
      </c>
      <c r="K2" s="15"/>
      <c r="L2" s="15"/>
      <c r="M2" s="15"/>
      <c r="N2" s="15"/>
      <c r="O2" s="15"/>
      <c r="P2" s="15"/>
    </row>
    <row r="3" spans="2:16" ht="17.5" thickBot="1" x14ac:dyDescent="0.5">
      <c r="B3" s="5"/>
      <c r="C3" s="5" t="s">
        <v>2</v>
      </c>
      <c r="D3" s="5" t="s">
        <v>3</v>
      </c>
      <c r="E3" s="5" t="s">
        <v>4</v>
      </c>
      <c r="F3" s="5" t="s">
        <v>0</v>
      </c>
      <c r="G3" s="5" t="s">
        <v>1</v>
      </c>
      <c r="H3" s="5" t="s">
        <v>5</v>
      </c>
      <c r="I3" s="4"/>
      <c r="J3" s="5"/>
      <c r="K3" s="5" t="s">
        <v>2</v>
      </c>
      <c r="L3" s="5" t="s">
        <v>3</v>
      </c>
      <c r="M3" s="5" t="s">
        <v>4</v>
      </c>
      <c r="N3" s="5" t="s">
        <v>0</v>
      </c>
      <c r="O3" s="5" t="s">
        <v>1</v>
      </c>
      <c r="P3" s="5" t="s">
        <v>5</v>
      </c>
    </row>
    <row r="4" spans="2:16" x14ac:dyDescent="0.45">
      <c r="B4" s="6" t="s">
        <v>2</v>
      </c>
      <c r="C4" s="9">
        <v>0.65623835020800547</v>
      </c>
      <c r="D4" s="10"/>
      <c r="E4" s="10"/>
      <c r="F4" s="10"/>
      <c r="G4" s="10"/>
      <c r="H4" s="10"/>
      <c r="I4" s="4"/>
      <c r="J4" s="6" t="s">
        <v>2</v>
      </c>
      <c r="K4" s="9">
        <v>0.66403451281822867</v>
      </c>
      <c r="L4" s="10"/>
      <c r="M4" s="10"/>
      <c r="N4" s="10"/>
      <c r="O4" s="10"/>
      <c r="P4" s="10"/>
    </row>
    <row r="5" spans="2:16" ht="17" customHeight="1" x14ac:dyDescent="0.45">
      <c r="B5" s="6" t="s">
        <v>3</v>
      </c>
      <c r="C5" s="10">
        <v>0.77900000000000003</v>
      </c>
      <c r="D5" s="9">
        <v>0.67756866210387379</v>
      </c>
      <c r="E5" s="10"/>
      <c r="F5" s="10"/>
      <c r="G5" s="10"/>
      <c r="H5" s="10"/>
      <c r="I5" s="4"/>
      <c r="J5" s="6" t="s">
        <v>3</v>
      </c>
      <c r="K5" s="10">
        <v>0.60699999999999998</v>
      </c>
      <c r="L5" s="9">
        <v>0.69540136020134036</v>
      </c>
      <c r="M5" s="10"/>
      <c r="N5" s="10"/>
      <c r="O5" s="10"/>
      <c r="P5" s="10"/>
    </row>
    <row r="6" spans="2:16" x14ac:dyDescent="0.45">
      <c r="B6" s="6" t="s">
        <v>4</v>
      </c>
      <c r="C6" s="10">
        <v>0.35599999999999998</v>
      </c>
      <c r="D6" s="10">
        <v>0.40600000000000003</v>
      </c>
      <c r="E6" s="9">
        <v>0.62008666526708467</v>
      </c>
      <c r="F6" s="10"/>
      <c r="G6" s="10"/>
      <c r="H6" s="10"/>
      <c r="I6" s="4"/>
      <c r="J6" s="6" t="s">
        <v>4</v>
      </c>
      <c r="K6" s="10">
        <v>0.27800000000000002</v>
      </c>
      <c r="L6" s="10">
        <v>0.39500000000000002</v>
      </c>
      <c r="M6" s="9">
        <v>0.75025351421294328</v>
      </c>
      <c r="N6" s="10"/>
      <c r="O6" s="10"/>
      <c r="P6" s="10"/>
    </row>
    <row r="7" spans="2:16" x14ac:dyDescent="0.45">
      <c r="B7" s="6" t="s">
        <v>0</v>
      </c>
      <c r="C7" s="10">
        <v>0.38700000000000001</v>
      </c>
      <c r="D7" s="10">
        <v>0.51400000000000001</v>
      </c>
      <c r="E7" s="10">
        <v>0.55500000000000005</v>
      </c>
      <c r="F7" s="9">
        <v>0.7350173765671455</v>
      </c>
      <c r="G7" s="10"/>
      <c r="H7" s="10"/>
      <c r="I7" s="4"/>
      <c r="J7" s="6" t="s">
        <v>0</v>
      </c>
      <c r="K7" s="10">
        <v>0.36899999999999999</v>
      </c>
      <c r="L7" s="10">
        <v>0.44400000000000001</v>
      </c>
      <c r="M7" s="10">
        <v>0.66500000000000004</v>
      </c>
      <c r="N7" s="9">
        <v>0.79</v>
      </c>
      <c r="O7" s="10"/>
      <c r="P7" s="10"/>
    </row>
    <row r="8" spans="2:16" x14ac:dyDescent="0.45">
      <c r="B8" s="6" t="s">
        <v>1</v>
      </c>
      <c r="C8" s="10">
        <v>0.51100000000000001</v>
      </c>
      <c r="D8" s="10">
        <v>0.621</v>
      </c>
      <c r="E8" s="10">
        <v>0.57199999999999995</v>
      </c>
      <c r="F8" s="10">
        <v>0.73299999999999998</v>
      </c>
      <c r="G8" s="9">
        <v>0.62182956249592491</v>
      </c>
      <c r="H8" s="10"/>
      <c r="I8" s="4"/>
      <c r="J8" s="6" t="s">
        <v>1</v>
      </c>
      <c r="K8" s="10">
        <v>0.29599999999999999</v>
      </c>
      <c r="L8" s="10">
        <v>0.435</v>
      </c>
      <c r="M8" s="10">
        <v>0.752</v>
      </c>
      <c r="N8" s="10">
        <v>0.755</v>
      </c>
      <c r="O8" s="9">
        <v>0.57950141482756101</v>
      </c>
      <c r="P8" s="10"/>
    </row>
    <row r="9" spans="2:16" ht="17" customHeight="1" thickBot="1" x14ac:dyDescent="0.5">
      <c r="B9" s="2" t="s">
        <v>5</v>
      </c>
      <c r="C9" s="11">
        <v>0.623</v>
      </c>
      <c r="D9" s="11">
        <v>0.65100000000000002</v>
      </c>
      <c r="E9" s="11">
        <v>0.33100000000000002</v>
      </c>
      <c r="F9" s="11">
        <v>0.505</v>
      </c>
      <c r="G9" s="11">
        <v>0.69399999999999995</v>
      </c>
      <c r="H9" s="12">
        <v>0.72582499034082737</v>
      </c>
      <c r="I9" s="1"/>
      <c r="J9" s="2" t="s">
        <v>5</v>
      </c>
      <c r="K9" s="11">
        <v>0.38</v>
      </c>
      <c r="L9" s="11">
        <v>0.41499999999999998</v>
      </c>
      <c r="M9" s="11">
        <v>0.68400000000000005</v>
      </c>
      <c r="N9" s="11">
        <v>0.63300000000000001</v>
      </c>
      <c r="O9" s="11">
        <v>0.751</v>
      </c>
      <c r="P9" s="12">
        <v>0.73792879597516325</v>
      </c>
    </row>
    <row r="10" spans="2:16" x14ac:dyDescent="0.45">
      <c r="B10" s="14" t="s">
        <v>11</v>
      </c>
    </row>
    <row r="11" spans="2:16" x14ac:dyDescent="0.45">
      <c r="B11" s="14"/>
    </row>
    <row r="12" spans="2:16" ht="15.5" customHeight="1" thickBot="1" x14ac:dyDescent="0.5">
      <c r="B12" s="13" t="s">
        <v>9</v>
      </c>
      <c r="C12" s="13"/>
      <c r="D12" s="13"/>
      <c r="E12" s="13"/>
      <c r="F12" s="13"/>
    </row>
    <row r="13" spans="2:16" ht="17.5" thickBot="1" x14ac:dyDescent="0.5">
      <c r="B13" s="15" t="s">
        <v>6</v>
      </c>
      <c r="C13" s="15"/>
      <c r="D13" s="15"/>
      <c r="E13" s="15"/>
      <c r="F13" s="15"/>
      <c r="G13" s="15"/>
      <c r="H13" s="15"/>
      <c r="I13" s="3"/>
      <c r="J13" s="15" t="s">
        <v>7</v>
      </c>
      <c r="K13" s="15"/>
      <c r="L13" s="15"/>
      <c r="M13" s="15"/>
      <c r="N13" s="15"/>
      <c r="O13" s="15"/>
      <c r="P13" s="15"/>
    </row>
    <row r="14" spans="2:16" ht="17.5" thickBot="1" x14ac:dyDescent="0.5">
      <c r="B14" s="8"/>
      <c r="C14" s="8" t="s">
        <v>2</v>
      </c>
      <c r="D14" s="8" t="s">
        <v>3</v>
      </c>
      <c r="E14" s="8" t="s">
        <v>4</v>
      </c>
      <c r="F14" s="8" t="s">
        <v>0</v>
      </c>
      <c r="G14" s="8" t="s">
        <v>1</v>
      </c>
      <c r="H14" s="8" t="s">
        <v>5</v>
      </c>
      <c r="I14" s="4"/>
      <c r="J14" s="8"/>
      <c r="K14" s="8" t="s">
        <v>2</v>
      </c>
      <c r="L14" s="8" t="s">
        <v>3</v>
      </c>
      <c r="M14" s="8" t="s">
        <v>4</v>
      </c>
      <c r="N14" s="8" t="s">
        <v>0</v>
      </c>
      <c r="O14" s="8" t="s">
        <v>1</v>
      </c>
      <c r="P14" s="8" t="s">
        <v>5</v>
      </c>
    </row>
    <row r="15" spans="2:16" x14ac:dyDescent="0.45">
      <c r="B15" s="6" t="s">
        <v>2</v>
      </c>
      <c r="C15" s="9">
        <v>0.65623835020800547</v>
      </c>
      <c r="D15" s="10"/>
      <c r="E15" s="10"/>
      <c r="F15" s="10"/>
      <c r="G15" s="10"/>
      <c r="H15" s="10"/>
      <c r="I15" s="4"/>
      <c r="J15" s="6" t="s">
        <v>2</v>
      </c>
      <c r="K15" s="9">
        <v>0.66403451281822867</v>
      </c>
      <c r="L15" s="10"/>
      <c r="M15" s="10"/>
      <c r="N15" s="10"/>
      <c r="O15" s="10"/>
      <c r="P15" s="10"/>
    </row>
    <row r="16" spans="2:16" x14ac:dyDescent="0.45">
      <c r="B16" s="6" t="s">
        <v>3</v>
      </c>
      <c r="C16" s="10">
        <f xml:space="preserve"> 0.779*0.779</f>
        <v>0.60684100000000007</v>
      </c>
      <c r="D16" s="9">
        <v>0.67756866210387379</v>
      </c>
      <c r="E16" s="10"/>
      <c r="F16" s="10"/>
      <c r="G16" s="10"/>
      <c r="H16" s="10"/>
      <c r="I16" s="4"/>
      <c r="J16" s="6" t="s">
        <v>3</v>
      </c>
      <c r="K16" s="10">
        <f>0.607*0.607</f>
        <v>0.36844899999999997</v>
      </c>
      <c r="L16" s="9">
        <v>0.69540136020134036</v>
      </c>
      <c r="M16" s="10"/>
      <c r="N16" s="10"/>
      <c r="O16" s="10"/>
      <c r="P16" s="10"/>
    </row>
    <row r="17" spans="2:16" x14ac:dyDescent="0.45">
      <c r="B17" s="6" t="s">
        <v>4</v>
      </c>
      <c r="C17" s="10">
        <f>0.356*0.356</f>
        <v>0.12673599999999999</v>
      </c>
      <c r="D17" s="10">
        <f>0.406*0.406</f>
        <v>0.16483600000000001</v>
      </c>
      <c r="E17" s="9">
        <v>0.62008666526708467</v>
      </c>
      <c r="F17" s="10"/>
      <c r="G17" s="10"/>
      <c r="H17" s="10"/>
      <c r="I17" s="4"/>
      <c r="J17" s="6" t="s">
        <v>4</v>
      </c>
      <c r="K17" s="10">
        <f>0.278*0.278</f>
        <v>7.7284000000000019E-2</v>
      </c>
      <c r="L17" s="10">
        <f>0.395*0.395</f>
        <v>0.15602500000000002</v>
      </c>
      <c r="M17" s="9">
        <v>0.75025351421294328</v>
      </c>
      <c r="N17" s="10"/>
      <c r="O17" s="10"/>
      <c r="P17" s="10"/>
    </row>
    <row r="18" spans="2:16" x14ac:dyDescent="0.45">
      <c r="B18" s="6" t="s">
        <v>0</v>
      </c>
      <c r="C18" s="10">
        <f>0.387*0.387</f>
        <v>0.14976900000000001</v>
      </c>
      <c r="D18" s="10">
        <f>0.514*0.514</f>
        <v>0.26419599999999999</v>
      </c>
      <c r="E18" s="10">
        <f>0.555*0.555</f>
        <v>0.30802500000000005</v>
      </c>
      <c r="F18" s="9">
        <v>0.7350173765671455</v>
      </c>
      <c r="G18" s="10"/>
      <c r="H18" s="10"/>
      <c r="I18" s="4"/>
      <c r="J18" s="6" t="s">
        <v>0</v>
      </c>
      <c r="K18" s="10">
        <f>0.369*0.369</f>
        <v>0.136161</v>
      </c>
      <c r="L18" s="10">
        <f>0.444*0.444</f>
        <v>0.19713600000000001</v>
      </c>
      <c r="M18" s="10">
        <f>0.665*0.665</f>
        <v>0.44222500000000003</v>
      </c>
      <c r="N18" s="9">
        <v>0.79</v>
      </c>
      <c r="O18" s="10"/>
      <c r="P18" s="10"/>
    </row>
    <row r="19" spans="2:16" x14ac:dyDescent="0.45">
      <c r="B19" s="6" t="s">
        <v>1</v>
      </c>
      <c r="C19" s="10">
        <f>0.511*0.511</f>
        <v>0.26112099999999999</v>
      </c>
      <c r="D19" s="10">
        <f>0.621*0.621</f>
        <v>0.38564100000000001</v>
      </c>
      <c r="E19" s="10">
        <f>0.572*0.572</f>
        <v>0.32718399999999992</v>
      </c>
      <c r="F19" s="10">
        <f>0.733*0.733</f>
        <v>0.53728900000000002</v>
      </c>
      <c r="G19" s="9">
        <v>0.62182956249592491</v>
      </c>
      <c r="H19" s="10"/>
      <c r="I19" s="4"/>
      <c r="J19" s="6" t="s">
        <v>1</v>
      </c>
      <c r="K19" s="10">
        <f>0.296*0.296</f>
        <v>8.7615999999999986E-2</v>
      </c>
      <c r="L19" s="10">
        <f>0.435*0.435</f>
        <v>0.189225</v>
      </c>
      <c r="M19" s="10">
        <f>0.752*0.752</f>
        <v>0.56550400000000001</v>
      </c>
      <c r="N19" s="10">
        <f>0.755*0.755</f>
        <v>0.570025</v>
      </c>
      <c r="O19" s="9">
        <v>0.57950141482756101</v>
      </c>
      <c r="P19" s="10"/>
    </row>
    <row r="20" spans="2:16" ht="17.5" thickBot="1" x14ac:dyDescent="0.5">
      <c r="B20" s="2" t="s">
        <v>5</v>
      </c>
      <c r="C20" s="11">
        <f>0.623*0.623</f>
        <v>0.388129</v>
      </c>
      <c r="D20" s="11">
        <f>0.651*0.651</f>
        <v>0.42380100000000004</v>
      </c>
      <c r="E20" s="11">
        <f>0.331*0.331</f>
        <v>0.10956100000000001</v>
      </c>
      <c r="F20" s="11">
        <f>0.505*0.505</f>
        <v>0.255025</v>
      </c>
      <c r="G20" s="11">
        <f>0.694*0.694</f>
        <v>0.48163599999999995</v>
      </c>
      <c r="H20" s="12">
        <v>0.72582499034082737</v>
      </c>
      <c r="I20" s="1"/>
      <c r="J20" s="2" t="s">
        <v>5</v>
      </c>
      <c r="K20" s="11">
        <f>0.38*0.38</f>
        <v>0.1444</v>
      </c>
      <c r="L20" s="11">
        <f>0.415*0.415</f>
        <v>0.17222499999999999</v>
      </c>
      <c r="M20" s="11">
        <f>0.684*0.684</f>
        <v>0.46785600000000005</v>
      </c>
      <c r="N20" s="11">
        <f>0.633*0.633</f>
        <v>0.40068900000000002</v>
      </c>
      <c r="O20" s="11">
        <f>0.751*0.751</f>
        <v>0.56400099999999997</v>
      </c>
      <c r="P20" s="7">
        <v>0.73792879597516325</v>
      </c>
    </row>
    <row r="21" spans="2:16" x14ac:dyDescent="0.45">
      <c r="B21" s="14" t="s">
        <v>10</v>
      </c>
    </row>
  </sheetData>
  <mergeCells count="4">
    <mergeCell ref="B2:H2"/>
    <mergeCell ref="J2:P2"/>
    <mergeCell ref="B13:H13"/>
    <mergeCell ref="J13:P1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Discriminant validity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djlactin</dc:creator>
  <cp:lastModifiedBy>haear</cp:lastModifiedBy>
  <dcterms:created xsi:type="dcterms:W3CDTF">2012-10-06T11:16:05Z</dcterms:created>
  <dcterms:modified xsi:type="dcterms:W3CDTF">2019-01-15T06:40:26Z</dcterms:modified>
</cp:coreProperties>
</file>