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0047280\Desktop\mortality prediction\Publication\"/>
    </mc:Choice>
  </mc:AlternateContent>
  <xr:revisionPtr revIDLastSave="0" documentId="13_ncr:1_{678F182C-E176-4221-AC70-582C0BEF4029}" xr6:coauthVersionLast="45" xr6:coauthVersionMax="45" xr10:uidLastSave="{00000000-0000-0000-0000-000000000000}"/>
  <bookViews>
    <workbookView xWindow="1380" yWindow="1020" windowWidth="21600" windowHeight="14580" xr2:uid="{8CC39C4E-E7C0-481F-8F48-544E16ADA643}"/>
  </bookViews>
  <sheets>
    <sheet name="Contents" sheetId="9" r:id="rId1"/>
    <sheet name="Data" sheetId="1" r:id="rId2"/>
    <sheet name="Analysis" sheetId="2" r:id="rId3"/>
    <sheet name="H1_LR" sheetId="5" r:id="rId4"/>
    <sheet name="Sheet1" sheetId="10" r:id="rId5"/>
    <sheet name="H2_MortalityRatio" sheetId="6" r:id="rId6"/>
    <sheet name="Comparison" sheetId="7" r:id="rId7"/>
  </sheets>
  <definedNames>
    <definedName name="solver_adj" localSheetId="3" hidden="1">H1_LR!$B$6:$D$6</definedName>
    <definedName name="solver_adj" localSheetId="5" hidden="1">H2_MortalityRatio!$B$6:$D$6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1</definedName>
    <definedName name="solver_neg" localSheetId="5" hidden="1">1</definedName>
    <definedName name="solver_nod" localSheetId="3" hidden="1">2147483647</definedName>
    <definedName name="solver_nod" localSheetId="5" hidden="1">2147483647</definedName>
    <definedName name="solver_num" localSheetId="3" hidden="1">0</definedName>
    <definedName name="solver_num" localSheetId="5" hidden="1">0</definedName>
    <definedName name="solver_nwt" localSheetId="3" hidden="1">1</definedName>
    <definedName name="solver_nwt" localSheetId="5" hidden="1">1</definedName>
    <definedName name="solver_opt" localSheetId="3" hidden="1">H1_LR!$K$24</definedName>
    <definedName name="solver_opt" localSheetId="5" hidden="1">H2_MortalityRatio!$K$24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1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2</definedName>
    <definedName name="solver_typ" localSheetId="5" hidden="1">2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90" i="1" l="1"/>
  <c r="M390" i="1"/>
  <c r="N390" i="1"/>
  <c r="O390" i="1"/>
  <c r="P390" i="1"/>
  <c r="Q390" i="1"/>
  <c r="R390" i="1"/>
  <c r="J391" i="1"/>
  <c r="S393" i="1" s="1"/>
  <c r="M391" i="1"/>
  <c r="N391" i="1"/>
  <c r="O391" i="1"/>
  <c r="P391" i="1"/>
  <c r="Q391" i="1"/>
  <c r="R391" i="1"/>
  <c r="J392" i="1"/>
  <c r="M392" i="1"/>
  <c r="N392" i="1"/>
  <c r="O392" i="1"/>
  <c r="P392" i="1"/>
  <c r="Q392" i="1"/>
  <c r="R392" i="1"/>
  <c r="J393" i="1"/>
  <c r="M393" i="1"/>
  <c r="N393" i="1"/>
  <c r="O393" i="1"/>
  <c r="P393" i="1"/>
  <c r="Q393" i="1"/>
  <c r="R393" i="1"/>
  <c r="M388" i="1" l="1"/>
  <c r="N388" i="1"/>
  <c r="O388" i="1"/>
  <c r="P388" i="1"/>
  <c r="Q388" i="1"/>
  <c r="R388" i="1"/>
  <c r="M389" i="1"/>
  <c r="N389" i="1"/>
  <c r="O389" i="1"/>
  <c r="P389" i="1"/>
  <c r="Q389" i="1"/>
  <c r="R389" i="1"/>
  <c r="J388" i="1"/>
  <c r="S391" i="1" s="1"/>
  <c r="J389" i="1"/>
  <c r="S392" i="1" s="1"/>
  <c r="J387" i="1" l="1"/>
  <c r="S390" i="1" s="1"/>
  <c r="M387" i="1"/>
  <c r="N387" i="1"/>
  <c r="O387" i="1"/>
  <c r="P387" i="1"/>
  <c r="Q387" i="1"/>
  <c r="R387" i="1"/>
  <c r="J380" i="1"/>
  <c r="M380" i="1"/>
  <c r="N380" i="1"/>
  <c r="O380" i="1"/>
  <c r="P380" i="1"/>
  <c r="Q380" i="1"/>
  <c r="R380" i="1"/>
  <c r="J381" i="1"/>
  <c r="M381" i="1"/>
  <c r="N381" i="1"/>
  <c r="O381" i="1"/>
  <c r="P381" i="1"/>
  <c r="Q381" i="1"/>
  <c r="R381" i="1"/>
  <c r="J382" i="1"/>
  <c r="M382" i="1"/>
  <c r="N382" i="1"/>
  <c r="O382" i="1"/>
  <c r="P382" i="1"/>
  <c r="Q382" i="1"/>
  <c r="R382" i="1"/>
  <c r="J383" i="1"/>
  <c r="M383" i="1"/>
  <c r="N383" i="1"/>
  <c r="O383" i="1"/>
  <c r="P383" i="1"/>
  <c r="Q383" i="1"/>
  <c r="R383" i="1"/>
  <c r="J384" i="1"/>
  <c r="M384" i="1"/>
  <c r="N384" i="1"/>
  <c r="O384" i="1"/>
  <c r="P384" i="1"/>
  <c r="Q384" i="1"/>
  <c r="R384" i="1"/>
  <c r="J385" i="1"/>
  <c r="S388" i="1" s="1"/>
  <c r="M385" i="1"/>
  <c r="N385" i="1"/>
  <c r="O385" i="1"/>
  <c r="P385" i="1"/>
  <c r="Q385" i="1"/>
  <c r="R385" i="1"/>
  <c r="J386" i="1"/>
  <c r="S389" i="1" s="1"/>
  <c r="M386" i="1"/>
  <c r="N386" i="1"/>
  <c r="O386" i="1"/>
  <c r="P386" i="1"/>
  <c r="Q386" i="1"/>
  <c r="R386" i="1"/>
  <c r="S383" i="1" l="1"/>
  <c r="S385" i="1"/>
  <c r="S387" i="1"/>
  <c r="S384" i="1"/>
  <c r="S386" i="1"/>
  <c r="J375" i="1"/>
  <c r="M375" i="1"/>
  <c r="N375" i="1"/>
  <c r="O375" i="1"/>
  <c r="P375" i="1"/>
  <c r="Q375" i="1"/>
  <c r="R375" i="1"/>
  <c r="J376" i="1"/>
  <c r="M376" i="1"/>
  <c r="N376" i="1"/>
  <c r="O376" i="1"/>
  <c r="P376" i="1"/>
  <c r="Q376" i="1"/>
  <c r="R376" i="1"/>
  <c r="J377" i="1"/>
  <c r="S380" i="1" s="1"/>
  <c r="M377" i="1"/>
  <c r="N377" i="1"/>
  <c r="O377" i="1"/>
  <c r="P377" i="1"/>
  <c r="Q377" i="1"/>
  <c r="R377" i="1"/>
  <c r="J378" i="1"/>
  <c r="S381" i="1" s="1"/>
  <c r="M378" i="1"/>
  <c r="N378" i="1"/>
  <c r="O378" i="1"/>
  <c r="P378" i="1"/>
  <c r="Q378" i="1"/>
  <c r="R378" i="1"/>
  <c r="J379" i="1"/>
  <c r="S382" i="1" s="1"/>
  <c r="M379" i="1"/>
  <c r="N379" i="1"/>
  <c r="O379" i="1"/>
  <c r="P379" i="1"/>
  <c r="Q379" i="1"/>
  <c r="R379" i="1"/>
  <c r="S378" i="1" l="1"/>
  <c r="S379" i="1"/>
  <c r="M374" i="1" l="1"/>
  <c r="N374" i="1"/>
  <c r="O374" i="1"/>
  <c r="P374" i="1"/>
  <c r="Q374" i="1"/>
  <c r="R374" i="1"/>
  <c r="J374" i="1"/>
  <c r="S377" i="1" s="1"/>
  <c r="M373" i="1" l="1"/>
  <c r="N373" i="1"/>
  <c r="O373" i="1"/>
  <c r="P373" i="1"/>
  <c r="Q373" i="1"/>
  <c r="R373" i="1"/>
  <c r="J373" i="1"/>
  <c r="S376" i="1" s="1"/>
  <c r="A82" i="6" l="1"/>
  <c r="A82" i="5"/>
  <c r="M365" i="1"/>
  <c r="N365" i="1"/>
  <c r="O365" i="1"/>
  <c r="P365" i="1"/>
  <c r="Q365" i="1"/>
  <c r="R365" i="1"/>
  <c r="M366" i="1"/>
  <c r="N366" i="1"/>
  <c r="O366" i="1"/>
  <c r="P366" i="1"/>
  <c r="Q366" i="1"/>
  <c r="R366" i="1"/>
  <c r="M367" i="1"/>
  <c r="N367" i="1"/>
  <c r="O367" i="1"/>
  <c r="P367" i="1"/>
  <c r="Q367" i="1"/>
  <c r="R367" i="1"/>
  <c r="M368" i="1"/>
  <c r="N368" i="1"/>
  <c r="O368" i="1"/>
  <c r="P368" i="1"/>
  <c r="Q368" i="1"/>
  <c r="R368" i="1"/>
  <c r="M369" i="1"/>
  <c r="N369" i="1"/>
  <c r="O369" i="1"/>
  <c r="P369" i="1"/>
  <c r="Q369" i="1"/>
  <c r="R369" i="1"/>
  <c r="M370" i="1"/>
  <c r="N370" i="1"/>
  <c r="O370" i="1"/>
  <c r="P370" i="1"/>
  <c r="Q370" i="1"/>
  <c r="R370" i="1"/>
  <c r="M371" i="1"/>
  <c r="N371" i="1"/>
  <c r="O371" i="1"/>
  <c r="P371" i="1"/>
  <c r="Q371" i="1"/>
  <c r="R371" i="1"/>
  <c r="M372" i="1"/>
  <c r="N372" i="1"/>
  <c r="O372" i="1"/>
  <c r="P372" i="1"/>
  <c r="Q372" i="1"/>
  <c r="R372" i="1"/>
  <c r="J365" i="1"/>
  <c r="J366" i="1"/>
  <c r="J367" i="1"/>
  <c r="J368" i="1"/>
  <c r="J369" i="1"/>
  <c r="J370" i="1"/>
  <c r="J371" i="1"/>
  <c r="J372" i="1"/>
  <c r="S375" i="1" s="1"/>
  <c r="S372" i="1" l="1"/>
  <c r="S374" i="1"/>
  <c r="S373" i="1"/>
  <c r="S371" i="1"/>
  <c r="S369" i="1"/>
  <c r="S368" i="1"/>
  <c r="S370" i="1"/>
  <c r="A80" i="6"/>
  <c r="A81" i="6"/>
  <c r="A81" i="5"/>
  <c r="A80" i="5"/>
  <c r="M362" i="1" l="1"/>
  <c r="N362" i="1"/>
  <c r="O362" i="1"/>
  <c r="P362" i="1"/>
  <c r="Q362" i="1"/>
  <c r="R362" i="1"/>
  <c r="M363" i="1"/>
  <c r="N363" i="1"/>
  <c r="O363" i="1"/>
  <c r="P363" i="1"/>
  <c r="Q363" i="1"/>
  <c r="R363" i="1"/>
  <c r="M364" i="1"/>
  <c r="N364" i="1"/>
  <c r="O364" i="1"/>
  <c r="P364" i="1"/>
  <c r="Q364" i="1"/>
  <c r="R364" i="1"/>
  <c r="J362" i="1"/>
  <c r="J363" i="1"/>
  <c r="J364" i="1"/>
  <c r="S367" i="1" s="1"/>
  <c r="S366" i="1" l="1"/>
  <c r="S365" i="1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79" i="5" l="1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M361" i="1"/>
  <c r="N361" i="1"/>
  <c r="O361" i="1"/>
  <c r="P361" i="1"/>
  <c r="Q361" i="1"/>
  <c r="R361" i="1"/>
  <c r="J361" i="1"/>
  <c r="S364" i="1" s="1"/>
  <c r="M359" i="1" l="1"/>
  <c r="N359" i="1"/>
  <c r="O359" i="1"/>
  <c r="P359" i="1"/>
  <c r="Q359" i="1"/>
  <c r="R359" i="1"/>
  <c r="M360" i="1"/>
  <c r="N360" i="1"/>
  <c r="O360" i="1"/>
  <c r="P360" i="1"/>
  <c r="Q360" i="1"/>
  <c r="R360" i="1"/>
  <c r="J359" i="1"/>
  <c r="J360" i="1"/>
  <c r="S363" i="1" s="1"/>
  <c r="S362" i="1" l="1"/>
  <c r="H8" i="2"/>
  <c r="AD7" i="1"/>
  <c r="AC7" i="1"/>
  <c r="AA7" i="1"/>
  <c r="AB7" i="1"/>
  <c r="W7" i="1" a="1"/>
  <c r="Z7" i="1"/>
  <c r="AE7" i="1"/>
  <c r="AF7" i="1"/>
  <c r="D10" i="2" l="1"/>
  <c r="M10" i="2" s="1"/>
  <c r="C10" i="2"/>
  <c r="L10" i="2" s="1"/>
  <c r="H10" i="2"/>
  <c r="P10" i="2" s="1"/>
  <c r="G10" i="2"/>
  <c r="F10" i="2"/>
  <c r="O10" i="2" s="1"/>
  <c r="E10" i="2"/>
  <c r="N10" i="2" s="1"/>
  <c r="B10" i="2"/>
  <c r="K10" i="2" s="1"/>
  <c r="W7" i="1"/>
  <c r="X8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M39" i="1"/>
  <c r="N39" i="1"/>
  <c r="O39" i="1"/>
  <c r="P39" i="1"/>
  <c r="Q39" i="1"/>
  <c r="R39" i="1"/>
  <c r="M40" i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M48" i="1"/>
  <c r="N48" i="1"/>
  <c r="O48" i="1"/>
  <c r="P48" i="1"/>
  <c r="Q48" i="1"/>
  <c r="R48" i="1"/>
  <c r="M49" i="1"/>
  <c r="N49" i="1"/>
  <c r="O49" i="1"/>
  <c r="P49" i="1"/>
  <c r="Q49" i="1"/>
  <c r="R49" i="1"/>
  <c r="M50" i="1"/>
  <c r="N50" i="1"/>
  <c r="O50" i="1"/>
  <c r="P50" i="1"/>
  <c r="Q50" i="1"/>
  <c r="R50" i="1"/>
  <c r="M51" i="1"/>
  <c r="N51" i="1"/>
  <c r="O51" i="1"/>
  <c r="P51" i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M54" i="1"/>
  <c r="N54" i="1"/>
  <c r="O54" i="1"/>
  <c r="P54" i="1"/>
  <c r="Q54" i="1"/>
  <c r="R54" i="1"/>
  <c r="M55" i="1"/>
  <c r="N55" i="1"/>
  <c r="O55" i="1"/>
  <c r="P55" i="1"/>
  <c r="Q55" i="1"/>
  <c r="R55" i="1"/>
  <c r="M56" i="1"/>
  <c r="N56" i="1"/>
  <c r="O56" i="1"/>
  <c r="P56" i="1"/>
  <c r="Q56" i="1"/>
  <c r="R56" i="1"/>
  <c r="M57" i="1"/>
  <c r="N57" i="1"/>
  <c r="O57" i="1"/>
  <c r="P57" i="1"/>
  <c r="Q57" i="1"/>
  <c r="R57" i="1"/>
  <c r="M58" i="1"/>
  <c r="N58" i="1"/>
  <c r="O58" i="1"/>
  <c r="P58" i="1"/>
  <c r="Q58" i="1"/>
  <c r="R58" i="1"/>
  <c r="M59" i="1"/>
  <c r="N59" i="1"/>
  <c r="O59" i="1"/>
  <c r="P59" i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M73" i="1"/>
  <c r="N73" i="1"/>
  <c r="O73" i="1"/>
  <c r="P73" i="1"/>
  <c r="Q73" i="1"/>
  <c r="R73" i="1"/>
  <c r="M74" i="1"/>
  <c r="N74" i="1"/>
  <c r="O74" i="1"/>
  <c r="P74" i="1"/>
  <c r="Q74" i="1"/>
  <c r="R74" i="1"/>
  <c r="M75" i="1"/>
  <c r="N75" i="1"/>
  <c r="O75" i="1"/>
  <c r="P75" i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M79" i="1"/>
  <c r="N79" i="1"/>
  <c r="O79" i="1"/>
  <c r="P79" i="1"/>
  <c r="Q79" i="1"/>
  <c r="R79" i="1"/>
  <c r="M80" i="1"/>
  <c r="N80" i="1"/>
  <c r="O80" i="1"/>
  <c r="P80" i="1"/>
  <c r="Q80" i="1"/>
  <c r="R80" i="1"/>
  <c r="M81" i="1"/>
  <c r="N81" i="1"/>
  <c r="O81" i="1"/>
  <c r="P81" i="1"/>
  <c r="Q81" i="1"/>
  <c r="R81" i="1"/>
  <c r="M82" i="1"/>
  <c r="N82" i="1"/>
  <c r="O82" i="1"/>
  <c r="P82" i="1"/>
  <c r="Q82" i="1"/>
  <c r="R82" i="1"/>
  <c r="M83" i="1"/>
  <c r="N83" i="1"/>
  <c r="O83" i="1"/>
  <c r="P83" i="1"/>
  <c r="Q83" i="1"/>
  <c r="R83" i="1"/>
  <c r="M84" i="1"/>
  <c r="N84" i="1"/>
  <c r="O84" i="1"/>
  <c r="P84" i="1"/>
  <c r="Q84" i="1"/>
  <c r="R84" i="1"/>
  <c r="M85" i="1"/>
  <c r="N85" i="1"/>
  <c r="O85" i="1"/>
  <c r="P85" i="1"/>
  <c r="Q85" i="1"/>
  <c r="R85" i="1"/>
  <c r="M86" i="1"/>
  <c r="N86" i="1"/>
  <c r="O86" i="1"/>
  <c r="P86" i="1"/>
  <c r="Q86" i="1"/>
  <c r="R86" i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P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M303" i="1"/>
  <c r="N303" i="1"/>
  <c r="O303" i="1"/>
  <c r="P303" i="1"/>
  <c r="Q303" i="1"/>
  <c r="R303" i="1"/>
  <c r="M304" i="1"/>
  <c r="N304" i="1"/>
  <c r="O304" i="1"/>
  <c r="P304" i="1"/>
  <c r="Q304" i="1"/>
  <c r="R304" i="1"/>
  <c r="M305" i="1"/>
  <c r="N305" i="1"/>
  <c r="O305" i="1"/>
  <c r="P305" i="1"/>
  <c r="Q305" i="1"/>
  <c r="R305" i="1"/>
  <c r="M306" i="1"/>
  <c r="N306" i="1"/>
  <c r="O306" i="1"/>
  <c r="P306" i="1"/>
  <c r="Q306" i="1"/>
  <c r="R306" i="1"/>
  <c r="M307" i="1"/>
  <c r="N307" i="1"/>
  <c r="O307" i="1"/>
  <c r="P307" i="1"/>
  <c r="Q307" i="1"/>
  <c r="R307" i="1"/>
  <c r="M308" i="1"/>
  <c r="N308" i="1"/>
  <c r="O308" i="1"/>
  <c r="P308" i="1"/>
  <c r="Q308" i="1"/>
  <c r="R308" i="1"/>
  <c r="M309" i="1"/>
  <c r="N309" i="1"/>
  <c r="O309" i="1"/>
  <c r="P309" i="1"/>
  <c r="Q309" i="1"/>
  <c r="R309" i="1"/>
  <c r="M310" i="1"/>
  <c r="N310" i="1"/>
  <c r="O310" i="1"/>
  <c r="P310" i="1"/>
  <c r="Q310" i="1"/>
  <c r="R310" i="1"/>
  <c r="M311" i="1"/>
  <c r="N311" i="1"/>
  <c r="O311" i="1"/>
  <c r="P311" i="1"/>
  <c r="Q311" i="1"/>
  <c r="R311" i="1"/>
  <c r="M312" i="1"/>
  <c r="N312" i="1"/>
  <c r="O312" i="1"/>
  <c r="P312" i="1"/>
  <c r="Q312" i="1"/>
  <c r="R312" i="1"/>
  <c r="M313" i="1"/>
  <c r="N313" i="1"/>
  <c r="O313" i="1"/>
  <c r="P313" i="1"/>
  <c r="Q313" i="1"/>
  <c r="R313" i="1"/>
  <c r="M314" i="1"/>
  <c r="N314" i="1"/>
  <c r="O314" i="1"/>
  <c r="P314" i="1"/>
  <c r="Q314" i="1"/>
  <c r="R314" i="1"/>
  <c r="M315" i="1"/>
  <c r="N315" i="1"/>
  <c r="O315" i="1"/>
  <c r="P315" i="1"/>
  <c r="Q315" i="1"/>
  <c r="R315" i="1"/>
  <c r="M316" i="1"/>
  <c r="N316" i="1"/>
  <c r="O316" i="1"/>
  <c r="P316" i="1"/>
  <c r="Q316" i="1"/>
  <c r="R316" i="1"/>
  <c r="M317" i="1"/>
  <c r="N317" i="1"/>
  <c r="O317" i="1"/>
  <c r="P317" i="1"/>
  <c r="Q317" i="1"/>
  <c r="R317" i="1"/>
  <c r="M318" i="1"/>
  <c r="N318" i="1"/>
  <c r="O318" i="1"/>
  <c r="P318" i="1"/>
  <c r="Q318" i="1"/>
  <c r="R318" i="1"/>
  <c r="M319" i="1"/>
  <c r="N319" i="1"/>
  <c r="O319" i="1"/>
  <c r="P319" i="1"/>
  <c r="Q319" i="1"/>
  <c r="R319" i="1"/>
  <c r="M320" i="1"/>
  <c r="N320" i="1"/>
  <c r="O320" i="1"/>
  <c r="P320" i="1"/>
  <c r="Q320" i="1"/>
  <c r="R320" i="1"/>
  <c r="M321" i="1"/>
  <c r="N321" i="1"/>
  <c r="O321" i="1"/>
  <c r="P321" i="1"/>
  <c r="Q321" i="1"/>
  <c r="R321" i="1"/>
  <c r="M322" i="1"/>
  <c r="N322" i="1"/>
  <c r="O322" i="1"/>
  <c r="P322" i="1"/>
  <c r="Q322" i="1"/>
  <c r="R322" i="1"/>
  <c r="M323" i="1"/>
  <c r="N323" i="1"/>
  <c r="O323" i="1"/>
  <c r="P323" i="1"/>
  <c r="Q323" i="1"/>
  <c r="R323" i="1"/>
  <c r="M324" i="1"/>
  <c r="N324" i="1"/>
  <c r="O324" i="1"/>
  <c r="P324" i="1"/>
  <c r="Q324" i="1"/>
  <c r="R324" i="1"/>
  <c r="M325" i="1"/>
  <c r="N325" i="1"/>
  <c r="O325" i="1"/>
  <c r="P325" i="1"/>
  <c r="Q325" i="1"/>
  <c r="R325" i="1"/>
  <c r="M326" i="1"/>
  <c r="N326" i="1"/>
  <c r="O326" i="1"/>
  <c r="P326" i="1"/>
  <c r="Q326" i="1"/>
  <c r="R326" i="1"/>
  <c r="M327" i="1"/>
  <c r="N327" i="1"/>
  <c r="O327" i="1"/>
  <c r="P327" i="1"/>
  <c r="Q327" i="1"/>
  <c r="R327" i="1"/>
  <c r="M328" i="1"/>
  <c r="N328" i="1"/>
  <c r="O328" i="1"/>
  <c r="P328" i="1"/>
  <c r="Q328" i="1"/>
  <c r="R328" i="1"/>
  <c r="M329" i="1"/>
  <c r="N329" i="1"/>
  <c r="O329" i="1"/>
  <c r="P329" i="1"/>
  <c r="Q329" i="1"/>
  <c r="R329" i="1"/>
  <c r="M330" i="1"/>
  <c r="N330" i="1"/>
  <c r="O330" i="1"/>
  <c r="P330" i="1"/>
  <c r="Q330" i="1"/>
  <c r="R330" i="1"/>
  <c r="M331" i="1"/>
  <c r="N331" i="1"/>
  <c r="O331" i="1"/>
  <c r="P331" i="1"/>
  <c r="Q331" i="1"/>
  <c r="R331" i="1"/>
  <c r="M332" i="1"/>
  <c r="N332" i="1"/>
  <c r="O332" i="1"/>
  <c r="P332" i="1"/>
  <c r="Q332" i="1"/>
  <c r="R332" i="1"/>
  <c r="M333" i="1"/>
  <c r="N333" i="1"/>
  <c r="O333" i="1"/>
  <c r="P333" i="1"/>
  <c r="Q333" i="1"/>
  <c r="R333" i="1"/>
  <c r="M334" i="1"/>
  <c r="N334" i="1"/>
  <c r="O334" i="1"/>
  <c r="P334" i="1"/>
  <c r="Q334" i="1"/>
  <c r="R334" i="1"/>
  <c r="M335" i="1"/>
  <c r="N335" i="1"/>
  <c r="O335" i="1"/>
  <c r="P335" i="1"/>
  <c r="Q335" i="1"/>
  <c r="R335" i="1"/>
  <c r="M336" i="1"/>
  <c r="N336" i="1"/>
  <c r="O336" i="1"/>
  <c r="P336" i="1"/>
  <c r="Q336" i="1"/>
  <c r="R336" i="1"/>
  <c r="M337" i="1"/>
  <c r="N337" i="1"/>
  <c r="O337" i="1"/>
  <c r="P337" i="1"/>
  <c r="Q337" i="1"/>
  <c r="R337" i="1"/>
  <c r="M338" i="1"/>
  <c r="N338" i="1"/>
  <c r="O338" i="1"/>
  <c r="P338" i="1"/>
  <c r="Q338" i="1"/>
  <c r="R338" i="1"/>
  <c r="M339" i="1"/>
  <c r="N339" i="1"/>
  <c r="O339" i="1"/>
  <c r="P339" i="1"/>
  <c r="Q339" i="1"/>
  <c r="R339" i="1"/>
  <c r="M340" i="1"/>
  <c r="N340" i="1"/>
  <c r="O340" i="1"/>
  <c r="P340" i="1"/>
  <c r="Q340" i="1"/>
  <c r="R340" i="1"/>
  <c r="M341" i="1"/>
  <c r="N341" i="1"/>
  <c r="O341" i="1"/>
  <c r="P341" i="1"/>
  <c r="Q341" i="1"/>
  <c r="R341" i="1"/>
  <c r="M342" i="1"/>
  <c r="N342" i="1"/>
  <c r="O342" i="1"/>
  <c r="P342" i="1"/>
  <c r="Q342" i="1"/>
  <c r="R342" i="1"/>
  <c r="M343" i="1"/>
  <c r="N343" i="1"/>
  <c r="O343" i="1"/>
  <c r="P343" i="1"/>
  <c r="Q343" i="1"/>
  <c r="R343" i="1"/>
  <c r="M344" i="1"/>
  <c r="N344" i="1"/>
  <c r="O344" i="1"/>
  <c r="P344" i="1"/>
  <c r="Q344" i="1"/>
  <c r="R344" i="1"/>
  <c r="M345" i="1"/>
  <c r="N345" i="1"/>
  <c r="O345" i="1"/>
  <c r="P345" i="1"/>
  <c r="Q345" i="1"/>
  <c r="R345" i="1"/>
  <c r="M346" i="1"/>
  <c r="N346" i="1"/>
  <c r="O346" i="1"/>
  <c r="P346" i="1"/>
  <c r="Q346" i="1"/>
  <c r="R346" i="1"/>
  <c r="M347" i="1"/>
  <c r="N347" i="1"/>
  <c r="O347" i="1"/>
  <c r="P347" i="1"/>
  <c r="Q347" i="1"/>
  <c r="R347" i="1"/>
  <c r="M348" i="1"/>
  <c r="N348" i="1"/>
  <c r="O348" i="1"/>
  <c r="P348" i="1"/>
  <c r="Q348" i="1"/>
  <c r="R348" i="1"/>
  <c r="M349" i="1"/>
  <c r="N349" i="1"/>
  <c r="O349" i="1"/>
  <c r="P349" i="1"/>
  <c r="Q349" i="1"/>
  <c r="R349" i="1"/>
  <c r="M350" i="1"/>
  <c r="N350" i="1"/>
  <c r="O350" i="1"/>
  <c r="P350" i="1"/>
  <c r="Q350" i="1"/>
  <c r="R350" i="1"/>
  <c r="M351" i="1"/>
  <c r="N351" i="1"/>
  <c r="O351" i="1"/>
  <c r="P351" i="1"/>
  <c r="Q351" i="1"/>
  <c r="R351" i="1"/>
  <c r="M352" i="1"/>
  <c r="N352" i="1"/>
  <c r="O352" i="1"/>
  <c r="P352" i="1"/>
  <c r="Q352" i="1"/>
  <c r="R352" i="1"/>
  <c r="M353" i="1"/>
  <c r="N353" i="1"/>
  <c r="O353" i="1"/>
  <c r="P353" i="1"/>
  <c r="Q353" i="1"/>
  <c r="R353" i="1"/>
  <c r="M354" i="1"/>
  <c r="N354" i="1"/>
  <c r="O354" i="1"/>
  <c r="P354" i="1"/>
  <c r="Q354" i="1"/>
  <c r="R354" i="1"/>
  <c r="M355" i="1"/>
  <c r="N355" i="1"/>
  <c r="O355" i="1"/>
  <c r="P355" i="1"/>
  <c r="Q355" i="1"/>
  <c r="R355" i="1"/>
  <c r="M356" i="1"/>
  <c r="N356" i="1"/>
  <c r="O356" i="1"/>
  <c r="P356" i="1"/>
  <c r="Q356" i="1"/>
  <c r="R356" i="1"/>
  <c r="M357" i="1"/>
  <c r="N357" i="1"/>
  <c r="O357" i="1"/>
  <c r="P357" i="1"/>
  <c r="Q357" i="1"/>
  <c r="R357" i="1"/>
  <c r="M358" i="1"/>
  <c r="N358" i="1"/>
  <c r="O358" i="1"/>
  <c r="P358" i="1"/>
  <c r="Q358" i="1"/>
  <c r="R358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S361" i="1" s="1"/>
  <c r="J7" i="1"/>
  <c r="N10" i="1"/>
  <c r="O10" i="1"/>
  <c r="P10" i="1"/>
  <c r="Q10" i="1"/>
  <c r="R10" i="1"/>
  <c r="M10" i="1"/>
  <c r="AE8" i="1"/>
  <c r="AF8" i="1"/>
  <c r="AA8" i="1"/>
  <c r="Z8" i="1"/>
  <c r="AD8" i="1"/>
  <c r="AC8" i="1"/>
  <c r="W8" i="1" a="1"/>
  <c r="AB8" i="1"/>
  <c r="S13" i="1" l="1"/>
  <c r="A10" i="2"/>
  <c r="S359" i="1"/>
  <c r="S360" i="1"/>
  <c r="B11" i="2"/>
  <c r="K11" i="2" s="1"/>
  <c r="C11" i="2"/>
  <c r="AF11" i="2" s="1"/>
  <c r="D11" i="2"/>
  <c r="AG11" i="2" s="1"/>
  <c r="E11" i="2"/>
  <c r="N11" i="2" s="1"/>
  <c r="F11" i="2"/>
  <c r="O11" i="2" s="1"/>
  <c r="G11" i="2"/>
  <c r="H11" i="2"/>
  <c r="P11" i="2" s="1"/>
  <c r="X9" i="1"/>
  <c r="AC10" i="2"/>
  <c r="AB10" i="2"/>
  <c r="Z10" i="2"/>
  <c r="U10" i="2"/>
  <c r="AA10" i="2"/>
  <c r="Y10" i="2"/>
  <c r="T10" i="2"/>
  <c r="S10" i="2"/>
  <c r="V10" i="2"/>
  <c r="W10" i="2"/>
  <c r="W8" i="1"/>
  <c r="S351" i="1"/>
  <c r="S343" i="1"/>
  <c r="S335" i="1"/>
  <c r="S329" i="1"/>
  <c r="S319" i="1"/>
  <c r="S311" i="1"/>
  <c r="S303" i="1"/>
  <c r="S295" i="1"/>
  <c r="S289" i="1"/>
  <c r="S279" i="1"/>
  <c r="S271" i="1"/>
  <c r="S265" i="1"/>
  <c r="S255" i="1"/>
  <c r="S247" i="1"/>
  <c r="S239" i="1"/>
  <c r="S231" i="1"/>
  <c r="S225" i="1"/>
  <c r="S215" i="1"/>
  <c r="S207" i="1"/>
  <c r="S199" i="1"/>
  <c r="S191" i="1"/>
  <c r="S183" i="1"/>
  <c r="S175" i="1"/>
  <c r="S167" i="1"/>
  <c r="S161" i="1"/>
  <c r="S151" i="1"/>
  <c r="S143" i="1"/>
  <c r="S135" i="1"/>
  <c r="S127" i="1"/>
  <c r="S95" i="1"/>
  <c r="S87" i="1"/>
  <c r="S71" i="1"/>
  <c r="S63" i="1"/>
  <c r="S55" i="1"/>
  <c r="S47" i="1"/>
  <c r="S31" i="1"/>
  <c r="S23" i="1"/>
  <c r="S10" i="1"/>
  <c r="S119" i="1"/>
  <c r="S113" i="1"/>
  <c r="S103" i="1"/>
  <c r="S81" i="1"/>
  <c r="S39" i="1"/>
  <c r="S15" i="1"/>
  <c r="S352" i="1"/>
  <c r="S344" i="1"/>
  <c r="S336" i="1"/>
  <c r="S328" i="1"/>
  <c r="S320" i="1"/>
  <c r="S312" i="1"/>
  <c r="S304" i="1"/>
  <c r="S296" i="1"/>
  <c r="S288" i="1"/>
  <c r="S280" i="1"/>
  <c r="S272" i="1"/>
  <c r="S264" i="1"/>
  <c r="S256" i="1"/>
  <c r="S248" i="1"/>
  <c r="S240" i="1"/>
  <c r="S232" i="1"/>
  <c r="S224" i="1"/>
  <c r="S216" i="1"/>
  <c r="S208" i="1"/>
  <c r="S200" i="1"/>
  <c r="S192" i="1"/>
  <c r="S184" i="1"/>
  <c r="S176" i="1"/>
  <c r="S168" i="1"/>
  <c r="S160" i="1"/>
  <c r="S152" i="1"/>
  <c r="S144" i="1"/>
  <c r="S136" i="1"/>
  <c r="S128" i="1"/>
  <c r="S120" i="1"/>
  <c r="S112" i="1"/>
  <c r="S104" i="1"/>
  <c r="S96" i="1"/>
  <c r="S88" i="1"/>
  <c r="S80" i="1"/>
  <c r="S72" i="1"/>
  <c r="S64" i="1"/>
  <c r="S56" i="1"/>
  <c r="S48" i="1"/>
  <c r="S40" i="1"/>
  <c r="S32" i="1"/>
  <c r="S24" i="1"/>
  <c r="S16" i="1"/>
  <c r="S358" i="1"/>
  <c r="S350" i="1"/>
  <c r="S342" i="1"/>
  <c r="S334" i="1"/>
  <c r="S326" i="1"/>
  <c r="S318" i="1"/>
  <c r="S310" i="1"/>
  <c r="S302" i="1"/>
  <c r="S294" i="1"/>
  <c r="S286" i="1"/>
  <c r="S278" i="1"/>
  <c r="S270" i="1"/>
  <c r="S262" i="1"/>
  <c r="S254" i="1"/>
  <c r="S246" i="1"/>
  <c r="S238" i="1"/>
  <c r="S230" i="1"/>
  <c r="S222" i="1"/>
  <c r="S214" i="1"/>
  <c r="S206" i="1"/>
  <c r="S198" i="1"/>
  <c r="S190" i="1"/>
  <c r="S182" i="1"/>
  <c r="S174" i="1"/>
  <c r="S166" i="1"/>
  <c r="S158" i="1"/>
  <c r="S150" i="1"/>
  <c r="S142" i="1"/>
  <c r="S134" i="1"/>
  <c r="S126" i="1"/>
  <c r="S118" i="1"/>
  <c r="S110" i="1"/>
  <c r="S102" i="1"/>
  <c r="S94" i="1"/>
  <c r="S86" i="1"/>
  <c r="S78" i="1"/>
  <c r="S70" i="1"/>
  <c r="S62" i="1"/>
  <c r="S54" i="1"/>
  <c r="S46" i="1"/>
  <c r="S38" i="1"/>
  <c r="S30" i="1"/>
  <c r="S22" i="1"/>
  <c r="S14" i="1"/>
  <c r="S357" i="1"/>
  <c r="S349" i="1"/>
  <c r="S341" i="1"/>
  <c r="S333" i="1"/>
  <c r="S325" i="1"/>
  <c r="S317" i="1"/>
  <c r="S309" i="1"/>
  <c r="S301" i="1"/>
  <c r="S293" i="1"/>
  <c r="S285" i="1"/>
  <c r="S277" i="1"/>
  <c r="S269" i="1"/>
  <c r="S261" i="1"/>
  <c r="S253" i="1"/>
  <c r="S245" i="1"/>
  <c r="S237" i="1"/>
  <c r="S229" i="1"/>
  <c r="S221" i="1"/>
  <c r="S213" i="1"/>
  <c r="S205" i="1"/>
  <c r="S197" i="1"/>
  <c r="S189" i="1"/>
  <c r="S181" i="1"/>
  <c r="S173" i="1"/>
  <c r="S165" i="1"/>
  <c r="S157" i="1"/>
  <c r="S149" i="1"/>
  <c r="S141" i="1"/>
  <c r="S133" i="1"/>
  <c r="S125" i="1"/>
  <c r="S117" i="1"/>
  <c r="S109" i="1"/>
  <c r="S101" i="1"/>
  <c r="S93" i="1"/>
  <c r="S85" i="1"/>
  <c r="S77" i="1"/>
  <c r="S69" i="1"/>
  <c r="S61" i="1"/>
  <c r="S53" i="1"/>
  <c r="S45" i="1"/>
  <c r="S37" i="1"/>
  <c r="S29" i="1"/>
  <c r="S21" i="1"/>
  <c r="S356" i="1"/>
  <c r="S348" i="1"/>
  <c r="S340" i="1"/>
  <c r="S332" i="1"/>
  <c r="S324" i="1"/>
  <c r="S316" i="1"/>
  <c r="S308" i="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76" i="1"/>
  <c r="S68" i="1"/>
  <c r="S60" i="1"/>
  <c r="S52" i="1"/>
  <c r="S44" i="1"/>
  <c r="S36" i="1"/>
  <c r="S28" i="1"/>
  <c r="S20" i="1"/>
  <c r="S12" i="1"/>
  <c r="S355" i="1"/>
  <c r="S347" i="1"/>
  <c r="S339" i="1"/>
  <c r="S331" i="1"/>
  <c r="S323" i="1"/>
  <c r="S315" i="1"/>
  <c r="S307" i="1"/>
  <c r="S299" i="1"/>
  <c r="S291" i="1"/>
  <c r="S283" i="1"/>
  <c r="S275" i="1"/>
  <c r="S267" i="1"/>
  <c r="S259" i="1"/>
  <c r="S251" i="1"/>
  <c r="S243" i="1"/>
  <c r="S235" i="1"/>
  <c r="S227" i="1"/>
  <c r="S219" i="1"/>
  <c r="S211" i="1"/>
  <c r="S203" i="1"/>
  <c r="S195" i="1"/>
  <c r="S187" i="1"/>
  <c r="S179" i="1"/>
  <c r="S171" i="1"/>
  <c r="S163" i="1"/>
  <c r="S155" i="1"/>
  <c r="S147" i="1"/>
  <c r="S139" i="1"/>
  <c r="S131" i="1"/>
  <c r="S123" i="1"/>
  <c r="S115" i="1"/>
  <c r="S107" i="1"/>
  <c r="S99" i="1"/>
  <c r="S91" i="1"/>
  <c r="S83" i="1"/>
  <c r="S75" i="1"/>
  <c r="S67" i="1"/>
  <c r="S59" i="1"/>
  <c r="S51" i="1"/>
  <c r="S43" i="1"/>
  <c r="S35" i="1"/>
  <c r="S27" i="1"/>
  <c r="S19" i="1"/>
  <c r="S11" i="1"/>
  <c r="S354" i="1"/>
  <c r="S346" i="1"/>
  <c r="S338" i="1"/>
  <c r="S330" i="1"/>
  <c r="S322" i="1"/>
  <c r="S314" i="1"/>
  <c r="S306" i="1"/>
  <c r="S298" i="1"/>
  <c r="S290" i="1"/>
  <c r="S282" i="1"/>
  <c r="S274" i="1"/>
  <c r="S266" i="1"/>
  <c r="S258" i="1"/>
  <c r="S250" i="1"/>
  <c r="S242" i="1"/>
  <c r="S234" i="1"/>
  <c r="S226" i="1"/>
  <c r="S218" i="1"/>
  <c r="S210" i="1"/>
  <c r="S202" i="1"/>
  <c r="S194" i="1"/>
  <c r="S186" i="1"/>
  <c r="S178" i="1"/>
  <c r="S170" i="1"/>
  <c r="S162" i="1"/>
  <c r="S154" i="1"/>
  <c r="S146" i="1"/>
  <c r="S138" i="1"/>
  <c r="S130" i="1"/>
  <c r="S122" i="1"/>
  <c r="S114" i="1"/>
  <c r="S106" i="1"/>
  <c r="S98" i="1"/>
  <c r="S90" i="1"/>
  <c r="S82" i="1"/>
  <c r="S74" i="1"/>
  <c r="S66" i="1"/>
  <c r="S58" i="1"/>
  <c r="S50" i="1"/>
  <c r="S42" i="1"/>
  <c r="S34" i="1"/>
  <c r="S26" i="1"/>
  <c r="S18" i="1"/>
  <c r="S327" i="1"/>
  <c r="S287" i="1"/>
  <c r="S263" i="1"/>
  <c r="S223" i="1"/>
  <c r="S159" i="1"/>
  <c r="S111" i="1"/>
  <c r="S79" i="1"/>
  <c r="S353" i="1"/>
  <c r="S345" i="1"/>
  <c r="S337" i="1"/>
  <c r="S321" i="1"/>
  <c r="S313" i="1"/>
  <c r="S305" i="1"/>
  <c r="S297" i="1"/>
  <c r="S281" i="1"/>
  <c r="S273" i="1"/>
  <c r="S257" i="1"/>
  <c r="S249" i="1"/>
  <c r="S241" i="1"/>
  <c r="S233" i="1"/>
  <c r="S217" i="1"/>
  <c r="S209" i="1"/>
  <c r="S201" i="1"/>
  <c r="S193" i="1"/>
  <c r="S185" i="1"/>
  <c r="S177" i="1"/>
  <c r="S169" i="1"/>
  <c r="S153" i="1"/>
  <c r="S145" i="1"/>
  <c r="S137" i="1"/>
  <c r="S129" i="1"/>
  <c r="S121" i="1"/>
  <c r="S105" i="1"/>
  <c r="S97" i="1"/>
  <c r="S89" i="1"/>
  <c r="S73" i="1"/>
  <c r="S65" i="1"/>
  <c r="S57" i="1"/>
  <c r="S49" i="1"/>
  <c r="S41" i="1"/>
  <c r="S33" i="1"/>
  <c r="S25" i="1"/>
  <c r="S17" i="1"/>
  <c r="Z9" i="1"/>
  <c r="AE9" i="1"/>
  <c r="AD9" i="1"/>
  <c r="AC9" i="1"/>
  <c r="AA9" i="1"/>
  <c r="AF9" i="1"/>
  <c r="AB9" i="1"/>
  <c r="W9" i="1" a="1"/>
  <c r="A11" i="2" l="1"/>
  <c r="AI11" i="2"/>
  <c r="AE11" i="2"/>
  <c r="L11" i="2"/>
  <c r="Z11" i="2" s="1"/>
  <c r="M11" i="2"/>
  <c r="U11" i="2" s="1"/>
  <c r="AH11" i="2"/>
  <c r="AB11" i="2"/>
  <c r="AJ11" i="2"/>
  <c r="C12" i="2"/>
  <c r="D12" i="2"/>
  <c r="E12" i="2"/>
  <c r="F12" i="2"/>
  <c r="G12" i="2"/>
  <c r="H12" i="2"/>
  <c r="B12" i="2"/>
  <c r="W9" i="1"/>
  <c r="X10" i="1"/>
  <c r="X11" i="1" s="1"/>
  <c r="Y11" i="2"/>
  <c r="AC11" i="2"/>
  <c r="AD10" i="1"/>
  <c r="Z10" i="1"/>
  <c r="AC10" i="1"/>
  <c r="Z11" i="1"/>
  <c r="AA10" i="1"/>
  <c r="AB11" i="1"/>
  <c r="AA11" i="1"/>
  <c r="AE10" i="1"/>
  <c r="AF10" i="1"/>
  <c r="AB10" i="1"/>
  <c r="W10" i="1" a="1"/>
  <c r="AC11" i="1"/>
  <c r="AE11" i="1"/>
  <c r="W11" i="1" a="1"/>
  <c r="AD11" i="1"/>
  <c r="AF11" i="1"/>
  <c r="A12" i="2" l="1"/>
  <c r="AA11" i="2"/>
  <c r="V11" i="2"/>
  <c r="W11" i="2"/>
  <c r="S11" i="2"/>
  <c r="T11" i="2"/>
  <c r="E14" i="2"/>
  <c r="F14" i="2"/>
  <c r="G14" i="2"/>
  <c r="H14" i="2"/>
  <c r="D14" i="2"/>
  <c r="B14" i="2"/>
  <c r="C14" i="2"/>
  <c r="D13" i="2"/>
  <c r="E13" i="2"/>
  <c r="F13" i="2"/>
  <c r="G13" i="2"/>
  <c r="H13" i="2"/>
  <c r="B13" i="2"/>
  <c r="C13" i="2"/>
  <c r="W10" i="1"/>
  <c r="K12" i="2"/>
  <c r="AE12" i="2"/>
  <c r="P12" i="2"/>
  <c r="AJ12" i="2"/>
  <c r="O12" i="2"/>
  <c r="AI12" i="2"/>
  <c r="N12" i="2"/>
  <c r="AH12" i="2"/>
  <c r="M12" i="2"/>
  <c r="U12" i="2" s="1"/>
  <c r="AG12" i="2"/>
  <c r="L12" i="2"/>
  <c r="AF12" i="2"/>
  <c r="W11" i="1"/>
  <c r="X12" i="1"/>
  <c r="W12" i="1" a="1"/>
  <c r="AC12" i="1"/>
  <c r="AB12" i="1"/>
  <c r="AD12" i="1"/>
  <c r="AE12" i="1"/>
  <c r="AF12" i="1"/>
  <c r="AA12" i="1"/>
  <c r="Z12" i="1"/>
  <c r="A13" i="2" l="1"/>
  <c r="A14" i="2"/>
  <c r="AA12" i="2"/>
  <c r="F15" i="2"/>
  <c r="G15" i="2"/>
  <c r="H15" i="2"/>
  <c r="B15" i="2"/>
  <c r="C15" i="2"/>
  <c r="D15" i="2"/>
  <c r="E15" i="2"/>
  <c r="O14" i="2"/>
  <c r="AI14" i="2"/>
  <c r="N13" i="2"/>
  <c r="AH13" i="2"/>
  <c r="L14" i="2"/>
  <c r="AF14" i="2"/>
  <c r="AC12" i="2"/>
  <c r="W12" i="2"/>
  <c r="AJ14" i="2"/>
  <c r="P14" i="2"/>
  <c r="Z12" i="2"/>
  <c r="T12" i="2"/>
  <c r="AI13" i="2"/>
  <c r="O13" i="2"/>
  <c r="AH14" i="2"/>
  <c r="N14" i="2"/>
  <c r="Y12" i="2"/>
  <c r="S12" i="2"/>
  <c r="V12" i="2"/>
  <c r="AB12" i="2"/>
  <c r="L13" i="2"/>
  <c r="AF13" i="2"/>
  <c r="K14" i="2"/>
  <c r="AE14" i="2"/>
  <c r="P13" i="2"/>
  <c r="AJ13" i="2"/>
  <c r="M13" i="2"/>
  <c r="AG13" i="2"/>
  <c r="K13" i="2"/>
  <c r="AE13" i="2"/>
  <c r="M14" i="2"/>
  <c r="AG14" i="2"/>
  <c r="W12" i="1"/>
  <c r="A15" i="2" s="1"/>
  <c r="X13" i="1"/>
  <c r="AA13" i="1"/>
  <c r="AF13" i="1"/>
  <c r="AB13" i="1"/>
  <c r="AC13" i="1"/>
  <c r="AE13" i="1"/>
  <c r="Z13" i="1"/>
  <c r="AD13" i="1"/>
  <c r="W13" i="1" a="1"/>
  <c r="G16" i="2" l="1"/>
  <c r="H16" i="2"/>
  <c r="B16" i="2"/>
  <c r="C16" i="2"/>
  <c r="F16" i="2"/>
  <c r="D16" i="2"/>
  <c r="E16" i="2"/>
  <c r="AH15" i="2"/>
  <c r="N15" i="2"/>
  <c r="U14" i="2"/>
  <c r="AA14" i="2"/>
  <c r="S14" i="2"/>
  <c r="Y14" i="2"/>
  <c r="M15" i="2"/>
  <c r="AG15" i="2"/>
  <c r="AC13" i="2"/>
  <c r="W13" i="2"/>
  <c r="L15" i="2"/>
  <c r="AF15" i="2"/>
  <c r="V14" i="2"/>
  <c r="AB14" i="2"/>
  <c r="Y13" i="2"/>
  <c r="T13" i="2"/>
  <c r="Z13" i="2"/>
  <c r="T14" i="2"/>
  <c r="Z14" i="2"/>
  <c r="K15" i="2"/>
  <c r="AE15" i="2"/>
  <c r="W14" i="2"/>
  <c r="AC14" i="2"/>
  <c r="AJ15" i="2"/>
  <c r="P15" i="2"/>
  <c r="S13" i="2"/>
  <c r="AA13" i="2"/>
  <c r="U13" i="2"/>
  <c r="V13" i="2"/>
  <c r="AB13" i="2"/>
  <c r="O15" i="2"/>
  <c r="AI15" i="2"/>
  <c r="W13" i="1"/>
  <c r="A16" i="2" s="1"/>
  <c r="X14" i="1"/>
  <c r="W14" i="1" a="1"/>
  <c r="Z14" i="1"/>
  <c r="AF14" i="1"/>
  <c r="AA14" i="1"/>
  <c r="AE14" i="1"/>
  <c r="AB14" i="1"/>
  <c r="AC14" i="1"/>
  <c r="AD14" i="1"/>
  <c r="H17" i="2" l="1"/>
  <c r="B17" i="2"/>
  <c r="C17" i="2"/>
  <c r="D17" i="2"/>
  <c r="E17" i="2"/>
  <c r="G17" i="2"/>
  <c r="F17" i="2"/>
  <c r="N16" i="2"/>
  <c r="AH16" i="2"/>
  <c r="AC15" i="2"/>
  <c r="AG16" i="2"/>
  <c r="M16" i="2"/>
  <c r="O16" i="2"/>
  <c r="AI16" i="2"/>
  <c r="L16" i="2"/>
  <c r="AF16" i="2"/>
  <c r="S15" i="2"/>
  <c r="Y15" i="2"/>
  <c r="K16" i="2"/>
  <c r="AE16" i="2"/>
  <c r="W15" i="2"/>
  <c r="U15" i="2"/>
  <c r="AA15" i="2"/>
  <c r="T15" i="2"/>
  <c r="Z15" i="2"/>
  <c r="P16" i="2"/>
  <c r="AJ16" i="2"/>
  <c r="AB15" i="2"/>
  <c r="V15" i="2"/>
  <c r="W14" i="1"/>
  <c r="A17" i="2" s="1"/>
  <c r="X15" i="1"/>
  <c r="AA15" i="1"/>
  <c r="AC15" i="1"/>
  <c r="AE15" i="1"/>
  <c r="AD15" i="1"/>
  <c r="W15" i="1" a="1"/>
  <c r="AB15" i="1"/>
  <c r="Z15" i="1"/>
  <c r="AF15" i="1"/>
  <c r="B18" i="2" l="1"/>
  <c r="C18" i="2"/>
  <c r="D18" i="2"/>
  <c r="E18" i="2"/>
  <c r="F18" i="2"/>
  <c r="G18" i="2"/>
  <c r="H18" i="2"/>
  <c r="O17" i="2"/>
  <c r="AI17" i="2"/>
  <c r="AC16" i="2"/>
  <c r="W16" i="2"/>
  <c r="N17" i="2"/>
  <c r="AH17" i="2"/>
  <c r="Z16" i="2"/>
  <c r="T16" i="2"/>
  <c r="Y16" i="2"/>
  <c r="S16" i="2"/>
  <c r="L17" i="2"/>
  <c r="AF17" i="2"/>
  <c r="V16" i="2"/>
  <c r="AB16" i="2"/>
  <c r="U16" i="2"/>
  <c r="AA16" i="2"/>
  <c r="M17" i="2"/>
  <c r="AG17" i="2"/>
  <c r="AE17" i="2"/>
  <c r="K17" i="2"/>
  <c r="P17" i="2"/>
  <c r="AJ17" i="2"/>
  <c r="W15" i="1"/>
  <c r="A18" i="2" s="1"/>
  <c r="X16" i="1"/>
  <c r="AC16" i="1"/>
  <c r="AE16" i="1"/>
  <c r="W16" i="1" a="1"/>
  <c r="Z16" i="1"/>
  <c r="AB16" i="1"/>
  <c r="AA16" i="1"/>
  <c r="AD16" i="1"/>
  <c r="AF16" i="1"/>
  <c r="B19" i="2" l="1"/>
  <c r="C19" i="2"/>
  <c r="D19" i="2"/>
  <c r="E19" i="2"/>
  <c r="F19" i="2"/>
  <c r="G19" i="2"/>
  <c r="H19" i="2"/>
  <c r="O18" i="2"/>
  <c r="AI18" i="2"/>
  <c r="Y17" i="2"/>
  <c r="S17" i="2"/>
  <c r="M18" i="2"/>
  <c r="AG18" i="2"/>
  <c r="U17" i="2"/>
  <c r="AA17" i="2"/>
  <c r="AC17" i="2"/>
  <c r="W17" i="2"/>
  <c r="P18" i="2"/>
  <c r="AJ18" i="2"/>
  <c r="AB17" i="2"/>
  <c r="V17" i="2"/>
  <c r="N18" i="2"/>
  <c r="AH18" i="2"/>
  <c r="Z17" i="2"/>
  <c r="T17" i="2"/>
  <c r="L18" i="2"/>
  <c r="AF18" i="2"/>
  <c r="K18" i="2"/>
  <c r="AE18" i="2"/>
  <c r="W16" i="1"/>
  <c r="A19" i="2" s="1"/>
  <c r="X17" i="1"/>
  <c r="AE17" i="1"/>
  <c r="AB17" i="1"/>
  <c r="W17" i="1" a="1"/>
  <c r="Z17" i="1"/>
  <c r="AD17" i="1"/>
  <c r="AF17" i="1"/>
  <c r="AC17" i="1"/>
  <c r="AA17" i="1"/>
  <c r="C20" i="2" l="1"/>
  <c r="D20" i="2"/>
  <c r="B20" i="2"/>
  <c r="E20" i="2"/>
  <c r="F20" i="2"/>
  <c r="G20" i="2"/>
  <c r="H20" i="2"/>
  <c r="AC18" i="2"/>
  <c r="W18" i="2"/>
  <c r="O19" i="2"/>
  <c r="AI19" i="2"/>
  <c r="S18" i="2"/>
  <c r="Y18" i="2"/>
  <c r="AA18" i="2"/>
  <c r="U18" i="2"/>
  <c r="M19" i="2"/>
  <c r="AG19" i="2"/>
  <c r="P19" i="2"/>
  <c r="AJ19" i="2"/>
  <c r="V18" i="2"/>
  <c r="AB18" i="2"/>
  <c r="N19" i="2"/>
  <c r="AH19" i="2"/>
  <c r="T18" i="2"/>
  <c r="Z18" i="2"/>
  <c r="L19" i="2"/>
  <c r="AF19" i="2"/>
  <c r="K19" i="2"/>
  <c r="AE19" i="2"/>
  <c r="W17" i="1"/>
  <c r="A20" i="2" s="1"/>
  <c r="X18" i="1"/>
  <c r="AD18" i="1"/>
  <c r="AC18" i="1"/>
  <c r="AE18" i="1"/>
  <c r="AF18" i="1"/>
  <c r="Z18" i="1"/>
  <c r="AA18" i="1"/>
  <c r="AB18" i="1"/>
  <c r="W18" i="1" a="1"/>
  <c r="D21" i="2" l="1"/>
  <c r="E21" i="2"/>
  <c r="F21" i="2"/>
  <c r="C21" i="2"/>
  <c r="G21" i="2"/>
  <c r="H21" i="2"/>
  <c r="B21" i="2"/>
  <c r="U19" i="2"/>
  <c r="AA19" i="2"/>
  <c r="O20" i="2"/>
  <c r="AI20" i="2"/>
  <c r="P20" i="2"/>
  <c r="AJ20" i="2"/>
  <c r="V19" i="2"/>
  <c r="AB19" i="2"/>
  <c r="Y19" i="2"/>
  <c r="S19" i="2"/>
  <c r="N20" i="2"/>
  <c r="AH20" i="2"/>
  <c r="K20" i="2"/>
  <c r="AE20" i="2"/>
  <c r="Z19" i="2"/>
  <c r="T19" i="2"/>
  <c r="W19" i="2"/>
  <c r="AC19" i="2"/>
  <c r="M20" i="2"/>
  <c r="AG20" i="2"/>
  <c r="L20" i="2"/>
  <c r="AF20" i="2"/>
  <c r="W18" i="1"/>
  <c r="A21" i="2" s="1"/>
  <c r="X19" i="1"/>
  <c r="AD19" i="1"/>
  <c r="AE19" i="1"/>
  <c r="AA19" i="1"/>
  <c r="AB19" i="1"/>
  <c r="W19" i="1" a="1"/>
  <c r="AF19" i="1"/>
  <c r="Z19" i="1"/>
  <c r="AC19" i="1"/>
  <c r="E22" i="2" l="1"/>
  <c r="F22" i="2"/>
  <c r="G22" i="2"/>
  <c r="H22" i="2"/>
  <c r="D22" i="2"/>
  <c r="B22" i="2"/>
  <c r="C22" i="2"/>
  <c r="K21" i="2"/>
  <c r="AE21" i="2"/>
  <c r="S20" i="2"/>
  <c r="Y20" i="2"/>
  <c r="AF21" i="2"/>
  <c r="L21" i="2"/>
  <c r="O21" i="2"/>
  <c r="AI21" i="2"/>
  <c r="P21" i="2"/>
  <c r="AJ21" i="2"/>
  <c r="T20" i="2"/>
  <c r="Z20" i="2"/>
  <c r="U20" i="2"/>
  <c r="AA20" i="2"/>
  <c r="V20" i="2"/>
  <c r="AB20" i="2"/>
  <c r="W20" i="2"/>
  <c r="AC20" i="2"/>
  <c r="N21" i="2"/>
  <c r="AH21" i="2"/>
  <c r="M21" i="2"/>
  <c r="AG21" i="2"/>
  <c r="W19" i="1"/>
  <c r="A22" i="2" s="1"/>
  <c r="X20" i="1"/>
  <c r="AA20" i="1"/>
  <c r="AE20" i="1"/>
  <c r="AB20" i="1"/>
  <c r="AC20" i="1"/>
  <c r="AD20" i="1"/>
  <c r="W20" i="1" a="1"/>
  <c r="Z20" i="1"/>
  <c r="AF20" i="1"/>
  <c r="F23" i="2" l="1"/>
  <c r="G23" i="2"/>
  <c r="H23" i="2"/>
  <c r="B23" i="2"/>
  <c r="E23" i="2"/>
  <c r="C23" i="2"/>
  <c r="D23" i="2"/>
  <c r="M22" i="2"/>
  <c r="AG22" i="2"/>
  <c r="AC21" i="2"/>
  <c r="W21" i="2"/>
  <c r="L22" i="2"/>
  <c r="AF22" i="2"/>
  <c r="K22" i="2"/>
  <c r="AE22" i="2"/>
  <c r="Z21" i="2"/>
  <c r="T21" i="2"/>
  <c r="P22" i="2"/>
  <c r="AJ22" i="2"/>
  <c r="U21" i="2"/>
  <c r="AA21" i="2"/>
  <c r="AI22" i="2"/>
  <c r="O22" i="2"/>
  <c r="Y21" i="2"/>
  <c r="S21" i="2"/>
  <c r="AB21" i="2"/>
  <c r="V21" i="2"/>
  <c r="N22" i="2"/>
  <c r="AH22" i="2"/>
  <c r="W20" i="1"/>
  <c r="A23" i="2" s="1"/>
  <c r="X21" i="1"/>
  <c r="Z21" i="1"/>
  <c r="AE21" i="1"/>
  <c r="AA21" i="1"/>
  <c r="AB21" i="1"/>
  <c r="AD21" i="1"/>
  <c r="AF21" i="1"/>
  <c r="AC21" i="1"/>
  <c r="W21" i="1" a="1"/>
  <c r="G24" i="2" l="1"/>
  <c r="H24" i="2"/>
  <c r="B24" i="2"/>
  <c r="C24" i="2"/>
  <c r="D24" i="2"/>
  <c r="E24" i="2"/>
  <c r="F24" i="2"/>
  <c r="U22" i="2"/>
  <c r="AA22" i="2"/>
  <c r="L23" i="2"/>
  <c r="AF23" i="2"/>
  <c r="AJ23" i="2"/>
  <c r="P23" i="2"/>
  <c r="M23" i="2"/>
  <c r="AG23" i="2"/>
  <c r="AB22" i="2"/>
  <c r="V22" i="2"/>
  <c r="K23" i="2"/>
  <c r="AE23" i="2"/>
  <c r="Z22" i="2"/>
  <c r="AC22" i="2"/>
  <c r="W22" i="2"/>
  <c r="Y22" i="2"/>
  <c r="S22" i="2"/>
  <c r="AH23" i="2"/>
  <c r="N23" i="2"/>
  <c r="T22" i="2"/>
  <c r="AI23" i="2"/>
  <c r="O23" i="2"/>
  <c r="W21" i="1"/>
  <c r="A24" i="2" s="1"/>
  <c r="X22" i="1"/>
  <c r="Z22" i="1"/>
  <c r="AF22" i="1"/>
  <c r="AB22" i="1"/>
  <c r="AC22" i="1"/>
  <c r="AD22" i="1"/>
  <c r="W22" i="1" a="1"/>
  <c r="AA22" i="1"/>
  <c r="AE22" i="1"/>
  <c r="H25" i="2" l="1"/>
  <c r="B25" i="2"/>
  <c r="C25" i="2"/>
  <c r="D25" i="2"/>
  <c r="E25" i="2"/>
  <c r="G25" i="2"/>
  <c r="F25" i="2"/>
  <c r="O24" i="2"/>
  <c r="AI24" i="2"/>
  <c r="AF24" i="2"/>
  <c r="L24" i="2"/>
  <c r="N24" i="2"/>
  <c r="AH24" i="2"/>
  <c r="K24" i="2"/>
  <c r="AE24" i="2"/>
  <c r="W23" i="2"/>
  <c r="AC23" i="2"/>
  <c r="Z23" i="2"/>
  <c r="P24" i="2"/>
  <c r="AJ24" i="2"/>
  <c r="T23" i="2"/>
  <c r="U23" i="2"/>
  <c r="AA23" i="2"/>
  <c r="M24" i="2"/>
  <c r="AG24" i="2"/>
  <c r="V23" i="2"/>
  <c r="AB23" i="2"/>
  <c r="S23" i="2"/>
  <c r="Y23" i="2"/>
  <c r="W22" i="1"/>
  <c r="A25" i="2" s="1"/>
  <c r="X23" i="1"/>
  <c r="AA23" i="1"/>
  <c r="Z23" i="1"/>
  <c r="W23" i="1" a="1"/>
  <c r="AE23" i="1"/>
  <c r="AF23" i="1"/>
  <c r="AB23" i="1"/>
  <c r="AD23" i="1"/>
  <c r="AC23" i="1"/>
  <c r="B26" i="2" l="1"/>
  <c r="C26" i="2"/>
  <c r="D26" i="2"/>
  <c r="E26" i="2"/>
  <c r="H26" i="2"/>
  <c r="F26" i="2"/>
  <c r="G26" i="2"/>
  <c r="AC24" i="2"/>
  <c r="W24" i="2"/>
  <c r="U24" i="2"/>
  <c r="AA24" i="2"/>
  <c r="S24" i="2"/>
  <c r="Y24" i="2"/>
  <c r="AB24" i="2"/>
  <c r="V24" i="2"/>
  <c r="L25" i="2"/>
  <c r="AF25" i="2"/>
  <c r="N25" i="2"/>
  <c r="AH25" i="2"/>
  <c r="K25" i="2"/>
  <c r="AE25" i="2"/>
  <c r="O25" i="2"/>
  <c r="AI25" i="2"/>
  <c r="AG25" i="2"/>
  <c r="M25" i="2"/>
  <c r="Z24" i="2"/>
  <c r="T24" i="2"/>
  <c r="P25" i="2"/>
  <c r="AJ25" i="2"/>
  <c r="W23" i="1"/>
  <c r="A26" i="2" s="1"/>
  <c r="X24" i="1"/>
  <c r="AC24" i="1"/>
  <c r="AB24" i="1"/>
  <c r="W24" i="1" a="1"/>
  <c r="AE24" i="1"/>
  <c r="AD24" i="1"/>
  <c r="AA24" i="1"/>
  <c r="Z24" i="1"/>
  <c r="AF24" i="1"/>
  <c r="B27" i="2" l="1"/>
  <c r="C27" i="2"/>
  <c r="D27" i="2"/>
  <c r="E27" i="2"/>
  <c r="F27" i="2"/>
  <c r="G27" i="2"/>
  <c r="H27" i="2"/>
  <c r="AI26" i="2"/>
  <c r="O26" i="2"/>
  <c r="Z25" i="2"/>
  <c r="T25" i="2"/>
  <c r="AJ26" i="2"/>
  <c r="P26" i="2"/>
  <c r="Y25" i="2"/>
  <c r="S25" i="2"/>
  <c r="AC25" i="2"/>
  <c r="W25" i="2"/>
  <c r="N26" i="2"/>
  <c r="AH26" i="2"/>
  <c r="AF26" i="2"/>
  <c r="L26" i="2"/>
  <c r="AG26" i="2"/>
  <c r="M26" i="2"/>
  <c r="AB25" i="2"/>
  <c r="V25" i="2"/>
  <c r="U25" i="2"/>
  <c r="AA25" i="2"/>
  <c r="K26" i="2"/>
  <c r="AE26" i="2"/>
  <c r="W24" i="1"/>
  <c r="A27" i="2" s="1"/>
  <c r="X25" i="1"/>
  <c r="W25" i="1" a="1"/>
  <c r="AC25" i="1"/>
  <c r="AE25" i="1"/>
  <c r="Z25" i="1"/>
  <c r="AA25" i="1"/>
  <c r="AB25" i="1"/>
  <c r="AD25" i="1"/>
  <c r="AF25" i="1"/>
  <c r="C28" i="2" l="1"/>
  <c r="D28" i="2"/>
  <c r="E28" i="2"/>
  <c r="F28" i="2"/>
  <c r="B28" i="2"/>
  <c r="G28" i="2"/>
  <c r="H28" i="2"/>
  <c r="O27" i="2"/>
  <c r="AI27" i="2"/>
  <c r="AA26" i="2"/>
  <c r="U26" i="2"/>
  <c r="P27" i="2"/>
  <c r="AJ27" i="2"/>
  <c r="Y26" i="2"/>
  <c r="S26" i="2"/>
  <c r="M27" i="2"/>
  <c r="AG27" i="2"/>
  <c r="Z26" i="2"/>
  <c r="T26" i="2"/>
  <c r="N27" i="2"/>
  <c r="AH27" i="2"/>
  <c r="V26" i="2"/>
  <c r="AB26" i="2"/>
  <c r="L27" i="2"/>
  <c r="AF27" i="2"/>
  <c r="AC26" i="2"/>
  <c r="W26" i="2"/>
  <c r="K27" i="2"/>
  <c r="AE27" i="2"/>
  <c r="W25" i="1"/>
  <c r="A28" i="2" s="1"/>
  <c r="X26" i="1"/>
  <c r="AF26" i="1"/>
  <c r="AC26" i="1"/>
  <c r="AD26" i="1"/>
  <c r="AB26" i="1"/>
  <c r="W26" i="1" a="1"/>
  <c r="AE26" i="1"/>
  <c r="Z26" i="1"/>
  <c r="AA26" i="1"/>
  <c r="D29" i="2" l="1"/>
  <c r="E29" i="2"/>
  <c r="C29" i="2"/>
  <c r="F29" i="2"/>
  <c r="G29" i="2"/>
  <c r="H29" i="2"/>
  <c r="B29" i="2"/>
  <c r="AC27" i="2"/>
  <c r="W27" i="2"/>
  <c r="P28" i="2"/>
  <c r="AJ28" i="2"/>
  <c r="L28" i="2"/>
  <c r="AF28" i="2"/>
  <c r="U27" i="2"/>
  <c r="AA27" i="2"/>
  <c r="O28" i="2"/>
  <c r="AI28" i="2"/>
  <c r="T27" i="2"/>
  <c r="Z27" i="2"/>
  <c r="S27" i="2"/>
  <c r="Y27" i="2"/>
  <c r="N28" i="2"/>
  <c r="AH28" i="2"/>
  <c r="K28" i="2"/>
  <c r="AE28" i="2"/>
  <c r="AB27" i="2"/>
  <c r="V27" i="2"/>
  <c r="AG28" i="2"/>
  <c r="M28" i="2"/>
  <c r="W26" i="1"/>
  <c r="A29" i="2" s="1"/>
  <c r="X27" i="1"/>
  <c r="AC27" i="1"/>
  <c r="AB27" i="1"/>
  <c r="W27" i="1" a="1"/>
  <c r="Z27" i="1"/>
  <c r="AD27" i="1"/>
  <c r="AE27" i="1"/>
  <c r="AF27" i="1"/>
  <c r="AA27" i="1"/>
  <c r="V28" i="2" l="1"/>
  <c r="E30" i="2"/>
  <c r="F30" i="2"/>
  <c r="G30" i="2"/>
  <c r="D30" i="2"/>
  <c r="H30" i="2"/>
  <c r="B30" i="2"/>
  <c r="C30" i="2"/>
  <c r="S28" i="2"/>
  <c r="Y28" i="2"/>
  <c r="AG29" i="2"/>
  <c r="M29" i="2"/>
  <c r="O29" i="2"/>
  <c r="AI29" i="2"/>
  <c r="AC28" i="2"/>
  <c r="W28" i="2"/>
  <c r="AE29" i="2"/>
  <c r="K29" i="2"/>
  <c r="P29" i="2"/>
  <c r="AJ29" i="2"/>
  <c r="U28" i="2"/>
  <c r="AA28" i="2"/>
  <c r="Z28" i="2"/>
  <c r="T28" i="2"/>
  <c r="L29" i="2"/>
  <c r="AF29" i="2"/>
  <c r="AB28" i="2"/>
  <c r="AH29" i="2"/>
  <c r="N29" i="2"/>
  <c r="W27" i="1"/>
  <c r="A30" i="2" s="1"/>
  <c r="X28" i="1"/>
  <c r="AA28" i="1"/>
  <c r="AC28" i="1"/>
  <c r="AD28" i="1"/>
  <c r="AF28" i="1"/>
  <c r="W28" i="1" a="1"/>
  <c r="AB28" i="1"/>
  <c r="Z28" i="1"/>
  <c r="AE28" i="1"/>
  <c r="F31" i="2" l="1"/>
  <c r="G31" i="2"/>
  <c r="H31" i="2"/>
  <c r="B31" i="2"/>
  <c r="C31" i="2"/>
  <c r="D31" i="2"/>
  <c r="E31" i="2"/>
  <c r="K30" i="2"/>
  <c r="AE30" i="2"/>
  <c r="L30" i="2"/>
  <c r="AF30" i="2"/>
  <c r="P30" i="2"/>
  <c r="AJ30" i="2"/>
  <c r="V29" i="2"/>
  <c r="AB29" i="2"/>
  <c r="W29" i="2"/>
  <c r="AC29" i="2"/>
  <c r="M30" i="2"/>
  <c r="AG30" i="2"/>
  <c r="U29" i="2"/>
  <c r="AA29" i="2"/>
  <c r="Z29" i="2"/>
  <c r="T29" i="2"/>
  <c r="AI30" i="2"/>
  <c r="O30" i="2"/>
  <c r="Y29" i="2"/>
  <c r="S29" i="2"/>
  <c r="N30" i="2"/>
  <c r="AH30" i="2"/>
  <c r="W28" i="1"/>
  <c r="A31" i="2" s="1"/>
  <c r="X29" i="1"/>
  <c r="AD29" i="1"/>
  <c r="AB29" i="1"/>
  <c r="AE29" i="1"/>
  <c r="W29" i="1" a="1"/>
  <c r="AF29" i="1"/>
  <c r="AC29" i="1"/>
  <c r="Z29" i="1"/>
  <c r="AA29" i="1"/>
  <c r="G32" i="2" l="1"/>
  <c r="H32" i="2"/>
  <c r="B32" i="2"/>
  <c r="C32" i="2"/>
  <c r="F32" i="2"/>
  <c r="D32" i="2"/>
  <c r="E32" i="2"/>
  <c r="N31" i="2"/>
  <c r="AH31" i="2"/>
  <c r="V30" i="2"/>
  <c r="AB30" i="2"/>
  <c r="P31" i="2"/>
  <c r="AJ31" i="2"/>
  <c r="S30" i="2"/>
  <c r="Y30" i="2"/>
  <c r="M31" i="2"/>
  <c r="AG31" i="2"/>
  <c r="L31" i="2"/>
  <c r="AF31" i="2"/>
  <c r="AE31" i="2"/>
  <c r="K31" i="2"/>
  <c r="U30" i="2"/>
  <c r="AA30" i="2"/>
  <c r="T30" i="2"/>
  <c r="Z30" i="2"/>
  <c r="AC30" i="2"/>
  <c r="W30" i="2"/>
  <c r="O31" i="2"/>
  <c r="AI31" i="2"/>
  <c r="W29" i="1"/>
  <c r="A32" i="2" s="1"/>
  <c r="X30" i="1"/>
  <c r="AA30" i="1"/>
  <c r="AF30" i="1"/>
  <c r="AB30" i="1"/>
  <c r="AD30" i="1"/>
  <c r="Z30" i="1"/>
  <c r="AC30" i="1"/>
  <c r="W30" i="1" a="1"/>
  <c r="AE30" i="1"/>
  <c r="H33" i="2" l="1"/>
  <c r="B33" i="2"/>
  <c r="C33" i="2"/>
  <c r="G33" i="2"/>
  <c r="D33" i="2"/>
  <c r="E33" i="2"/>
  <c r="F33" i="2"/>
  <c r="AF32" i="2"/>
  <c r="L32" i="2"/>
  <c r="AI32" i="2"/>
  <c r="O32" i="2"/>
  <c r="K32" i="2"/>
  <c r="AE32" i="2"/>
  <c r="U31" i="2"/>
  <c r="AA31" i="2"/>
  <c r="M32" i="2"/>
  <c r="AG32" i="2"/>
  <c r="P32" i="2"/>
  <c r="AJ32" i="2"/>
  <c r="V31" i="2"/>
  <c r="AB31" i="2"/>
  <c r="AH32" i="2"/>
  <c r="N32" i="2"/>
  <c r="S31" i="2"/>
  <c r="Y31" i="2"/>
  <c r="W31" i="2"/>
  <c r="AC31" i="2"/>
  <c r="Z31" i="2"/>
  <c r="T31" i="2"/>
  <c r="W30" i="1"/>
  <c r="A33" i="2" s="1"/>
  <c r="X31" i="1"/>
  <c r="Z31" i="1"/>
  <c r="AD31" i="1"/>
  <c r="W31" i="1" a="1"/>
  <c r="AB31" i="1"/>
  <c r="AA31" i="1"/>
  <c r="AC31" i="1"/>
  <c r="AE31" i="1"/>
  <c r="AF31" i="1"/>
  <c r="B34" i="2" l="1"/>
  <c r="C34" i="2"/>
  <c r="D34" i="2"/>
  <c r="E34" i="2"/>
  <c r="F34" i="2"/>
  <c r="H34" i="2"/>
  <c r="G34" i="2"/>
  <c r="V32" i="2"/>
  <c r="AB32" i="2"/>
  <c r="U32" i="2"/>
  <c r="AA32" i="2"/>
  <c r="AI33" i="2"/>
  <c r="O33" i="2"/>
  <c r="N33" i="2"/>
  <c r="AH33" i="2"/>
  <c r="M33" i="2"/>
  <c r="AG33" i="2"/>
  <c r="Y32" i="2"/>
  <c r="S32" i="2"/>
  <c r="W32" i="2"/>
  <c r="AC32" i="2"/>
  <c r="AF33" i="2"/>
  <c r="L33" i="2"/>
  <c r="K33" i="2"/>
  <c r="AE33" i="2"/>
  <c r="Z32" i="2"/>
  <c r="T32" i="2"/>
  <c r="P33" i="2"/>
  <c r="AJ33" i="2"/>
  <c r="W31" i="1"/>
  <c r="A34" i="2" s="1"/>
  <c r="X32" i="1"/>
  <c r="AE32" i="1"/>
  <c r="AF32" i="1"/>
  <c r="AB32" i="1"/>
  <c r="AC32" i="1"/>
  <c r="AA32" i="1"/>
  <c r="AD32" i="1"/>
  <c r="W32" i="1" a="1"/>
  <c r="Z32" i="1"/>
  <c r="B35" i="2" l="1"/>
  <c r="C35" i="2"/>
  <c r="D35" i="2"/>
  <c r="E35" i="2"/>
  <c r="F35" i="2"/>
  <c r="G35" i="2"/>
  <c r="H35" i="2"/>
  <c r="U33" i="2"/>
  <c r="AA33" i="2"/>
  <c r="Z33" i="2"/>
  <c r="T33" i="2"/>
  <c r="V33" i="2"/>
  <c r="AB33" i="2"/>
  <c r="P34" i="2"/>
  <c r="AJ34" i="2"/>
  <c r="AC33" i="2"/>
  <c r="W33" i="2"/>
  <c r="O34" i="2"/>
  <c r="AI34" i="2"/>
  <c r="AH34" i="2"/>
  <c r="N34" i="2"/>
  <c r="M34" i="2"/>
  <c r="U34" i="2" s="1"/>
  <c r="AG34" i="2"/>
  <c r="L34" i="2"/>
  <c r="AF34" i="2"/>
  <c r="Y33" i="2"/>
  <c r="S33" i="2"/>
  <c r="K34" i="2"/>
  <c r="AE34" i="2"/>
  <c r="W32" i="1"/>
  <c r="A35" i="2" s="1"/>
  <c r="X33" i="1"/>
  <c r="AF33" i="1"/>
  <c r="AC33" i="1"/>
  <c r="AD33" i="1"/>
  <c r="W33" i="1" a="1"/>
  <c r="AE33" i="1"/>
  <c r="AA33" i="1"/>
  <c r="Z33" i="1"/>
  <c r="AB33" i="1"/>
  <c r="C36" i="2" l="1"/>
  <c r="D36" i="2"/>
  <c r="B36" i="2"/>
  <c r="E36" i="2"/>
  <c r="F36" i="2"/>
  <c r="G36" i="2"/>
  <c r="H36" i="2"/>
  <c r="P35" i="2"/>
  <c r="AJ35" i="2"/>
  <c r="AA34" i="2"/>
  <c r="V34" i="2"/>
  <c r="AB34" i="2"/>
  <c r="O35" i="2"/>
  <c r="AI35" i="2"/>
  <c r="S34" i="2"/>
  <c r="Y34" i="2"/>
  <c r="N35" i="2"/>
  <c r="AH35" i="2"/>
  <c r="M35" i="2"/>
  <c r="AG35" i="2"/>
  <c r="T34" i="2"/>
  <c r="Z34" i="2"/>
  <c r="W34" i="2"/>
  <c r="AC34" i="2"/>
  <c r="L35" i="2"/>
  <c r="AF35" i="2"/>
  <c r="K35" i="2"/>
  <c r="AE35" i="2"/>
  <c r="W33" i="1"/>
  <c r="A36" i="2" s="1"/>
  <c r="X34" i="1"/>
  <c r="Z34" i="1"/>
  <c r="AC34" i="1"/>
  <c r="AD34" i="1"/>
  <c r="AF34" i="1"/>
  <c r="AE34" i="1"/>
  <c r="AA34" i="1"/>
  <c r="W34" i="1" a="1"/>
  <c r="AB34" i="1"/>
  <c r="W35" i="2" l="1"/>
  <c r="AC35" i="2"/>
  <c r="D37" i="2"/>
  <c r="E37" i="2"/>
  <c r="F37" i="2"/>
  <c r="C37" i="2"/>
  <c r="G37" i="2"/>
  <c r="H37" i="2"/>
  <c r="B37" i="2"/>
  <c r="P36" i="2"/>
  <c r="AJ36" i="2"/>
  <c r="O36" i="2"/>
  <c r="AI36" i="2"/>
  <c r="AH36" i="2"/>
  <c r="N36" i="2"/>
  <c r="Y35" i="2"/>
  <c r="S35" i="2"/>
  <c r="AA35" i="2"/>
  <c r="U35" i="2"/>
  <c r="K36" i="2"/>
  <c r="AE36" i="2"/>
  <c r="M36" i="2"/>
  <c r="AG36" i="2"/>
  <c r="T35" i="2"/>
  <c r="Z35" i="2"/>
  <c r="V35" i="2"/>
  <c r="AB35" i="2"/>
  <c r="L36" i="2"/>
  <c r="AF36" i="2"/>
  <c r="W34" i="1"/>
  <c r="A37" i="2" s="1"/>
  <c r="X35" i="1"/>
  <c r="AD35" i="1"/>
  <c r="AC35" i="1"/>
  <c r="Z35" i="1"/>
  <c r="AF35" i="1"/>
  <c r="AE35" i="1"/>
  <c r="AA35" i="1"/>
  <c r="AB35" i="1"/>
  <c r="W35" i="1" a="1"/>
  <c r="E38" i="2" l="1"/>
  <c r="F38" i="2"/>
  <c r="G38" i="2"/>
  <c r="H38" i="2"/>
  <c r="B38" i="2"/>
  <c r="C38" i="2"/>
  <c r="D38" i="2"/>
  <c r="P37" i="2"/>
  <c r="AJ37" i="2"/>
  <c r="K37" i="2"/>
  <c r="AE37" i="2"/>
  <c r="O37" i="2"/>
  <c r="AI37" i="2"/>
  <c r="V36" i="2"/>
  <c r="AB36" i="2"/>
  <c r="U36" i="2"/>
  <c r="AA36" i="2"/>
  <c r="L37" i="2"/>
  <c r="AF37" i="2"/>
  <c r="Z36" i="2"/>
  <c r="T36" i="2"/>
  <c r="S36" i="2"/>
  <c r="Y36" i="2"/>
  <c r="W36" i="2"/>
  <c r="AC36" i="2"/>
  <c r="N37" i="2"/>
  <c r="AH37" i="2"/>
  <c r="M37" i="2"/>
  <c r="AG37" i="2"/>
  <c r="W35" i="1"/>
  <c r="A38" i="2" s="1"/>
  <c r="X36" i="1"/>
  <c r="Z36" i="1"/>
  <c r="AE36" i="1"/>
  <c r="AB36" i="1"/>
  <c r="AA36" i="1"/>
  <c r="AD36" i="1"/>
  <c r="AC36" i="1"/>
  <c r="AF36" i="1"/>
  <c r="W36" i="1" a="1"/>
  <c r="F39" i="2" l="1"/>
  <c r="G39" i="2"/>
  <c r="H39" i="2"/>
  <c r="B39" i="2"/>
  <c r="E39" i="2"/>
  <c r="C39" i="2"/>
  <c r="D39" i="2"/>
  <c r="M38" i="2"/>
  <c r="AG38" i="2"/>
  <c r="L38" i="2"/>
  <c r="AF38" i="2"/>
  <c r="K38" i="2"/>
  <c r="AE38" i="2"/>
  <c r="AA37" i="2"/>
  <c r="U37" i="2"/>
  <c r="AC37" i="2"/>
  <c r="W37" i="2"/>
  <c r="P38" i="2"/>
  <c r="AJ38" i="2"/>
  <c r="V37" i="2"/>
  <c r="AB37" i="2"/>
  <c r="T37" i="2"/>
  <c r="Z37" i="2"/>
  <c r="S37" i="2"/>
  <c r="Y37" i="2"/>
  <c r="O38" i="2"/>
  <c r="AI38" i="2"/>
  <c r="N38" i="2"/>
  <c r="AH38" i="2"/>
  <c r="W36" i="1"/>
  <c r="A39" i="2" s="1"/>
  <c r="X37" i="1"/>
  <c r="AD37" i="1"/>
  <c r="AF37" i="1"/>
  <c r="AC37" i="1"/>
  <c r="AB37" i="1"/>
  <c r="AA37" i="1"/>
  <c r="AE37" i="1"/>
  <c r="Z37" i="1"/>
  <c r="W37" i="1" a="1"/>
  <c r="G40" i="2" l="1"/>
  <c r="H40" i="2"/>
  <c r="B40" i="2"/>
  <c r="F40" i="2"/>
  <c r="C40" i="2"/>
  <c r="D40" i="2"/>
  <c r="E40" i="2"/>
  <c r="AA38" i="2"/>
  <c r="U38" i="2"/>
  <c r="M39" i="2"/>
  <c r="U39" i="2" s="1"/>
  <c r="AG39" i="2"/>
  <c r="L39" i="2"/>
  <c r="AF39" i="2"/>
  <c r="AH39" i="2"/>
  <c r="N39" i="2"/>
  <c r="V38" i="2"/>
  <c r="AB38" i="2"/>
  <c r="S38" i="2"/>
  <c r="Y38" i="2"/>
  <c r="K39" i="2"/>
  <c r="AE39" i="2"/>
  <c r="P39" i="2"/>
  <c r="AJ39" i="2"/>
  <c r="W38" i="2"/>
  <c r="AC38" i="2"/>
  <c r="T38" i="2"/>
  <c r="Z38" i="2"/>
  <c r="AI39" i="2"/>
  <c r="O39" i="2"/>
  <c r="W37" i="1"/>
  <c r="A40" i="2" s="1"/>
  <c r="X38" i="1"/>
  <c r="W38" i="1" a="1"/>
  <c r="Z38" i="1"/>
  <c r="AA38" i="1"/>
  <c r="AD38" i="1"/>
  <c r="AC38" i="1"/>
  <c r="AF38" i="1"/>
  <c r="AB38" i="1"/>
  <c r="AE38" i="1"/>
  <c r="AA39" i="2" l="1"/>
  <c r="H41" i="2"/>
  <c r="G41" i="2"/>
  <c r="B41" i="2"/>
  <c r="C41" i="2"/>
  <c r="D41" i="2"/>
  <c r="E41" i="2"/>
  <c r="F41" i="2"/>
  <c r="AB39" i="2"/>
  <c r="V39" i="2"/>
  <c r="AH40" i="2"/>
  <c r="N40" i="2"/>
  <c r="AG40" i="2"/>
  <c r="M40" i="2"/>
  <c r="AC39" i="2"/>
  <c r="W39" i="2"/>
  <c r="L40" i="2"/>
  <c r="AF40" i="2"/>
  <c r="Y39" i="2"/>
  <c r="S39" i="2"/>
  <c r="AI40" i="2"/>
  <c r="O40" i="2"/>
  <c r="AJ40" i="2"/>
  <c r="P40" i="2"/>
  <c r="T39" i="2"/>
  <c r="Z39" i="2"/>
  <c r="K40" i="2"/>
  <c r="AE40" i="2"/>
  <c r="W38" i="1"/>
  <c r="A41" i="2" s="1"/>
  <c r="X39" i="1"/>
  <c r="AD39" i="1"/>
  <c r="AA39" i="1"/>
  <c r="Z39" i="1"/>
  <c r="AE39" i="1"/>
  <c r="AF39" i="1"/>
  <c r="AB39" i="1"/>
  <c r="W39" i="1" a="1"/>
  <c r="AC39" i="1"/>
  <c r="B42" i="2" l="1"/>
  <c r="C42" i="2"/>
  <c r="H42" i="2"/>
  <c r="D42" i="2"/>
  <c r="E42" i="2"/>
  <c r="F42" i="2"/>
  <c r="G42" i="2"/>
  <c r="T40" i="2"/>
  <c r="Z40" i="2"/>
  <c r="O41" i="2"/>
  <c r="F13" i="5" s="1"/>
  <c r="F13" i="6" s="1"/>
  <c r="AI41" i="2"/>
  <c r="AH41" i="2"/>
  <c r="N41" i="2"/>
  <c r="U40" i="2"/>
  <c r="AA40" i="2"/>
  <c r="AF41" i="2"/>
  <c r="L41" i="2"/>
  <c r="P41" i="2"/>
  <c r="AJ41" i="2"/>
  <c r="W40" i="2"/>
  <c r="AC40" i="2"/>
  <c r="K41" i="2"/>
  <c r="AE41" i="2"/>
  <c r="M41" i="2"/>
  <c r="AG41" i="2"/>
  <c r="V40" i="2"/>
  <c r="AB40" i="2"/>
  <c r="Y40" i="2"/>
  <c r="S40" i="2"/>
  <c r="W39" i="1"/>
  <c r="A42" i="2" s="1"/>
  <c r="X40" i="1"/>
  <c r="AB40" i="1"/>
  <c r="Z40" i="1"/>
  <c r="AA40" i="1"/>
  <c r="AF40" i="1"/>
  <c r="AC40" i="1"/>
  <c r="W40" i="1" a="1"/>
  <c r="AD40" i="1"/>
  <c r="AE40" i="1"/>
  <c r="G61" i="6" l="1"/>
  <c r="D13" i="5"/>
  <c r="E13" i="5"/>
  <c r="C13" i="5"/>
  <c r="X13" i="5" s="1"/>
  <c r="B13" i="5"/>
  <c r="W13" i="5" s="1"/>
  <c r="G61" i="5"/>
  <c r="B43" i="2"/>
  <c r="C43" i="2"/>
  <c r="D43" i="2"/>
  <c r="E43" i="2"/>
  <c r="F43" i="2"/>
  <c r="G43" i="2"/>
  <c r="H43" i="2"/>
  <c r="AA41" i="2"/>
  <c r="U41" i="2"/>
  <c r="Y41" i="2"/>
  <c r="S41" i="2"/>
  <c r="AI42" i="2"/>
  <c r="O42" i="2"/>
  <c r="F14" i="5" s="1"/>
  <c r="F14" i="6" s="1"/>
  <c r="N42" i="2"/>
  <c r="AH42" i="2"/>
  <c r="M42" i="2"/>
  <c r="AG42" i="2"/>
  <c r="P42" i="2"/>
  <c r="AJ42" i="2"/>
  <c r="K42" i="2"/>
  <c r="AE42" i="2"/>
  <c r="AB41" i="2"/>
  <c r="V41" i="2"/>
  <c r="AC41" i="2"/>
  <c r="W41" i="2"/>
  <c r="L42" i="2"/>
  <c r="AF42" i="2"/>
  <c r="Z41" i="2"/>
  <c r="T41" i="2"/>
  <c r="W40" i="1"/>
  <c r="A43" i="2" s="1"/>
  <c r="X41" i="1"/>
  <c r="W41" i="1" a="1"/>
  <c r="AE41" i="1"/>
  <c r="AC41" i="1"/>
  <c r="AB41" i="1"/>
  <c r="Z41" i="1"/>
  <c r="AD41" i="1"/>
  <c r="AF41" i="1"/>
  <c r="AA41" i="1"/>
  <c r="G62" i="6" l="1"/>
  <c r="Y13" i="5"/>
  <c r="B13" i="6"/>
  <c r="B14" i="5"/>
  <c r="W14" i="5" s="1"/>
  <c r="C14" i="5"/>
  <c r="X14" i="5" s="1"/>
  <c r="D14" i="5"/>
  <c r="E14" i="5"/>
  <c r="H13" i="5"/>
  <c r="I13" i="5" s="1"/>
  <c r="G62" i="5"/>
  <c r="C44" i="2"/>
  <c r="D44" i="2"/>
  <c r="E44" i="2"/>
  <c r="F44" i="2"/>
  <c r="G44" i="2"/>
  <c r="H44" i="2"/>
  <c r="B44" i="2"/>
  <c r="U42" i="2"/>
  <c r="AA42" i="2"/>
  <c r="K43" i="2"/>
  <c r="AE43" i="2"/>
  <c r="AJ43" i="2"/>
  <c r="P43" i="2"/>
  <c r="AB42" i="2"/>
  <c r="V42" i="2"/>
  <c r="W42" i="2"/>
  <c r="AC42" i="2"/>
  <c r="Y42" i="2"/>
  <c r="S42" i="2"/>
  <c r="N43" i="2"/>
  <c r="AH43" i="2"/>
  <c r="M43" i="2"/>
  <c r="AG43" i="2"/>
  <c r="O43" i="2"/>
  <c r="F15" i="5" s="1"/>
  <c r="F15" i="6" s="1"/>
  <c r="AI43" i="2"/>
  <c r="Z42" i="2"/>
  <c r="T42" i="2"/>
  <c r="L43" i="2"/>
  <c r="AF43" i="2"/>
  <c r="W41" i="1"/>
  <c r="A44" i="2" s="1"/>
  <c r="X42" i="1"/>
  <c r="Z42" i="1"/>
  <c r="AE42" i="1"/>
  <c r="AB42" i="1"/>
  <c r="AA42" i="1"/>
  <c r="W42" i="1" a="1"/>
  <c r="AD42" i="1"/>
  <c r="AC42" i="1"/>
  <c r="AF42" i="1"/>
  <c r="G63" i="6" l="1"/>
  <c r="Y14" i="5"/>
  <c r="B14" i="6"/>
  <c r="C13" i="6"/>
  <c r="M13" i="5"/>
  <c r="B61" i="5" s="1"/>
  <c r="B4" i="7" s="1"/>
  <c r="H61" i="5"/>
  <c r="H14" i="5"/>
  <c r="I14" i="5" s="1"/>
  <c r="J14" i="5" s="1"/>
  <c r="K14" i="5" s="1"/>
  <c r="D15" i="5"/>
  <c r="C15" i="5"/>
  <c r="X15" i="5" s="1"/>
  <c r="E15" i="5"/>
  <c r="B15" i="5"/>
  <c r="W15" i="5" s="1"/>
  <c r="G63" i="5"/>
  <c r="J13" i="5"/>
  <c r="O13" i="5"/>
  <c r="AB43" i="2"/>
  <c r="D45" i="2"/>
  <c r="E45" i="2"/>
  <c r="F45" i="2"/>
  <c r="G45" i="2"/>
  <c r="H45" i="2"/>
  <c r="B45" i="2"/>
  <c r="C45" i="2"/>
  <c r="W43" i="2"/>
  <c r="AC43" i="2"/>
  <c r="AE44" i="2"/>
  <c r="K44" i="2"/>
  <c r="AF44" i="2"/>
  <c r="L44" i="2"/>
  <c r="U43" i="2"/>
  <c r="AA43" i="2"/>
  <c r="P44" i="2"/>
  <c r="AJ44" i="2"/>
  <c r="V43" i="2"/>
  <c r="O44" i="2"/>
  <c r="F16" i="5" s="1"/>
  <c r="F16" i="6" s="1"/>
  <c r="AI44" i="2"/>
  <c r="T43" i="2"/>
  <c r="Z43" i="2"/>
  <c r="N44" i="2"/>
  <c r="AH44" i="2"/>
  <c r="S43" i="2"/>
  <c r="Y43" i="2"/>
  <c r="M44" i="2"/>
  <c r="AG44" i="2"/>
  <c r="W42" i="1"/>
  <c r="A45" i="2" s="1"/>
  <c r="X43" i="1"/>
  <c r="Z43" i="1"/>
  <c r="AA43" i="1"/>
  <c r="AE43" i="1"/>
  <c r="AB43" i="1"/>
  <c r="W43" i="1" a="1"/>
  <c r="AD43" i="1"/>
  <c r="AF43" i="1"/>
  <c r="AC43" i="1"/>
  <c r="G64" i="6" l="1"/>
  <c r="C14" i="6"/>
  <c r="Y15" i="5"/>
  <c r="B15" i="6"/>
  <c r="O14" i="5"/>
  <c r="H62" i="5"/>
  <c r="M14" i="5"/>
  <c r="B62" i="5" s="1"/>
  <c r="B5" i="7" s="1"/>
  <c r="C16" i="5"/>
  <c r="X16" i="5" s="1"/>
  <c r="H15" i="5"/>
  <c r="M15" i="5" s="1"/>
  <c r="B63" i="5" s="1"/>
  <c r="B6" i="7" s="1"/>
  <c r="E16" i="5"/>
  <c r="D16" i="5"/>
  <c r="B16" i="5"/>
  <c r="W16" i="5" s="1"/>
  <c r="G64" i="5"/>
  <c r="K13" i="5"/>
  <c r="E46" i="2"/>
  <c r="D46" i="2"/>
  <c r="F46" i="2"/>
  <c r="G46" i="2"/>
  <c r="H46" i="2"/>
  <c r="B46" i="2"/>
  <c r="C46" i="2"/>
  <c r="V44" i="2"/>
  <c r="AB44" i="2"/>
  <c r="L45" i="2"/>
  <c r="AF45" i="2"/>
  <c r="AE45" i="2"/>
  <c r="K45" i="2"/>
  <c r="M45" i="2"/>
  <c r="AG45" i="2"/>
  <c r="P45" i="2"/>
  <c r="AJ45" i="2"/>
  <c r="U44" i="2"/>
  <c r="AA44" i="2"/>
  <c r="W44" i="2"/>
  <c r="AC44" i="2"/>
  <c r="Y44" i="2"/>
  <c r="S44" i="2"/>
  <c r="O45" i="2"/>
  <c r="F17" i="5" s="1"/>
  <c r="F17" i="6" s="1"/>
  <c r="AI45" i="2"/>
  <c r="T44" i="2"/>
  <c r="Z44" i="2"/>
  <c r="N45" i="2"/>
  <c r="AH45" i="2"/>
  <c r="W43" i="1"/>
  <c r="A46" i="2" s="1"/>
  <c r="X44" i="1"/>
  <c r="AA44" i="1"/>
  <c r="W44" i="1" a="1"/>
  <c r="AD44" i="1"/>
  <c r="AE44" i="1"/>
  <c r="AF44" i="1"/>
  <c r="Z44" i="1"/>
  <c r="AB44" i="1"/>
  <c r="AC44" i="1"/>
  <c r="G65" i="6" l="1"/>
  <c r="Y16" i="5"/>
  <c r="B16" i="6"/>
  <c r="C15" i="6"/>
  <c r="I15" i="5"/>
  <c r="O15" i="5" s="1"/>
  <c r="H63" i="5"/>
  <c r="H16" i="5"/>
  <c r="M16" i="5" s="1"/>
  <c r="B64" i="5" s="1"/>
  <c r="B7" i="7" s="1"/>
  <c r="D17" i="5"/>
  <c r="B17" i="5"/>
  <c r="W17" i="5" s="1"/>
  <c r="E17" i="5"/>
  <c r="C17" i="5"/>
  <c r="X17" i="5" s="1"/>
  <c r="G65" i="5"/>
  <c r="F47" i="2"/>
  <c r="G47" i="2"/>
  <c r="H47" i="2"/>
  <c r="B47" i="2"/>
  <c r="E47" i="2"/>
  <c r="C47" i="2"/>
  <c r="D47" i="2"/>
  <c r="AC45" i="2"/>
  <c r="W45" i="2"/>
  <c r="AF46" i="2"/>
  <c r="L46" i="2"/>
  <c r="U45" i="2"/>
  <c r="AA45" i="2"/>
  <c r="K46" i="2"/>
  <c r="AE46" i="2"/>
  <c r="AB45" i="2"/>
  <c r="V45" i="2"/>
  <c r="AH46" i="2"/>
  <c r="N46" i="2"/>
  <c r="S45" i="2"/>
  <c r="Y45" i="2"/>
  <c r="O46" i="2"/>
  <c r="F18" i="5" s="1"/>
  <c r="F18" i="6" s="1"/>
  <c r="AI46" i="2"/>
  <c r="AJ46" i="2"/>
  <c r="P46" i="2"/>
  <c r="Z45" i="2"/>
  <c r="T45" i="2"/>
  <c r="M46" i="2"/>
  <c r="AG46" i="2"/>
  <c r="W44" i="1"/>
  <c r="A47" i="2" s="1"/>
  <c r="X45" i="1"/>
  <c r="Z45" i="1"/>
  <c r="AD45" i="1"/>
  <c r="AB45" i="1"/>
  <c r="AE45" i="1"/>
  <c r="AF45" i="1"/>
  <c r="W45" i="1" a="1"/>
  <c r="AA45" i="1"/>
  <c r="AC45" i="1"/>
  <c r="G66" i="6" l="1"/>
  <c r="J15" i="5"/>
  <c r="K15" i="5" s="1"/>
  <c r="Y17" i="5"/>
  <c r="B17" i="6"/>
  <c r="C16" i="6"/>
  <c r="I16" i="5"/>
  <c r="O16" i="5" s="1"/>
  <c r="H64" i="5"/>
  <c r="E18" i="5"/>
  <c r="C18" i="5"/>
  <c r="X18" i="5" s="1"/>
  <c r="D18" i="5"/>
  <c r="H17" i="5"/>
  <c r="H65" i="5" s="1"/>
  <c r="B18" i="5"/>
  <c r="W18" i="5" s="1"/>
  <c r="G66" i="5"/>
  <c r="G48" i="2"/>
  <c r="H48" i="2"/>
  <c r="B48" i="2"/>
  <c r="F48" i="2"/>
  <c r="C48" i="2"/>
  <c r="D48" i="2"/>
  <c r="E48" i="2"/>
  <c r="M47" i="2"/>
  <c r="AG47" i="2"/>
  <c r="AC46" i="2"/>
  <c r="W46" i="2"/>
  <c r="S46" i="2"/>
  <c r="Y46" i="2"/>
  <c r="L47" i="2"/>
  <c r="AF47" i="2"/>
  <c r="O47" i="2"/>
  <c r="F19" i="5" s="1"/>
  <c r="F19" i="6" s="1"/>
  <c r="AI47" i="2"/>
  <c r="U46" i="2"/>
  <c r="AA46" i="2"/>
  <c r="K47" i="2"/>
  <c r="AE47" i="2"/>
  <c r="AB46" i="2"/>
  <c r="V46" i="2"/>
  <c r="T46" i="2"/>
  <c r="Z46" i="2"/>
  <c r="AJ47" i="2"/>
  <c r="P47" i="2"/>
  <c r="N47" i="2"/>
  <c r="AH47" i="2"/>
  <c r="W45" i="1"/>
  <c r="A48" i="2" s="1"/>
  <c r="X46" i="1"/>
  <c r="AE46" i="1"/>
  <c r="Z46" i="1"/>
  <c r="AC46" i="1"/>
  <c r="AF46" i="1"/>
  <c r="W46" i="1" a="1"/>
  <c r="AA46" i="1"/>
  <c r="AB46" i="1"/>
  <c r="AD46" i="1"/>
  <c r="G67" i="6" l="1"/>
  <c r="Y18" i="5"/>
  <c r="B18" i="6"/>
  <c r="C17" i="6"/>
  <c r="J16" i="5"/>
  <c r="K16" i="5" s="1"/>
  <c r="M17" i="5"/>
  <c r="B65" i="5" s="1"/>
  <c r="B8" i="7" s="1"/>
  <c r="H18" i="5"/>
  <c r="I18" i="5" s="1"/>
  <c r="J18" i="5" s="1"/>
  <c r="K18" i="5" s="1"/>
  <c r="I17" i="5"/>
  <c r="J17" i="5" s="1"/>
  <c r="C19" i="5"/>
  <c r="X19" i="5" s="1"/>
  <c r="D19" i="5"/>
  <c r="E19" i="5"/>
  <c r="B19" i="5"/>
  <c r="G67" i="5"/>
  <c r="H49" i="2"/>
  <c r="B49" i="2"/>
  <c r="G49" i="2"/>
  <c r="C49" i="2"/>
  <c r="D49" i="2"/>
  <c r="E49" i="2"/>
  <c r="F49" i="2"/>
  <c r="W47" i="2"/>
  <c r="AC47" i="2"/>
  <c r="U47" i="2"/>
  <c r="AA47" i="2"/>
  <c r="N48" i="2"/>
  <c r="AH48" i="2"/>
  <c r="T47" i="2"/>
  <c r="Z47" i="2"/>
  <c r="M48" i="2"/>
  <c r="AG48" i="2"/>
  <c r="V47" i="2"/>
  <c r="AB47" i="2"/>
  <c r="O48" i="2"/>
  <c r="F20" i="5" s="1"/>
  <c r="F20" i="6" s="1"/>
  <c r="AI48" i="2"/>
  <c r="S47" i="2"/>
  <c r="Y47" i="2"/>
  <c r="K48" i="2"/>
  <c r="AE48" i="2"/>
  <c r="L48" i="2"/>
  <c r="AF48" i="2"/>
  <c r="P48" i="2"/>
  <c r="AJ48" i="2"/>
  <c r="W46" i="1"/>
  <c r="A49" i="2" s="1"/>
  <c r="X47" i="1"/>
  <c r="AD47" i="1"/>
  <c r="W47" i="1" a="1"/>
  <c r="AC47" i="1"/>
  <c r="Z47" i="1"/>
  <c r="AE47" i="1"/>
  <c r="AB47" i="1"/>
  <c r="AF47" i="1"/>
  <c r="AA47" i="1"/>
  <c r="G68" i="6" l="1"/>
  <c r="Y19" i="5"/>
  <c r="B19" i="6"/>
  <c r="C18" i="6"/>
  <c r="O18" i="5"/>
  <c r="H19" i="5"/>
  <c r="M19" i="5" s="1"/>
  <c r="B67" i="5" s="1"/>
  <c r="B10" i="7" s="1"/>
  <c r="H66" i="5"/>
  <c r="M18" i="5"/>
  <c r="B66" i="5" s="1"/>
  <c r="B9" i="7" s="1"/>
  <c r="W19" i="5"/>
  <c r="O17" i="5"/>
  <c r="C20" i="5"/>
  <c r="X20" i="5" s="1"/>
  <c r="B20" i="5"/>
  <c r="W20" i="5" s="1"/>
  <c r="E20" i="5"/>
  <c r="D20" i="5"/>
  <c r="K17" i="5"/>
  <c r="G68" i="5"/>
  <c r="S48" i="2"/>
  <c r="B50" i="2"/>
  <c r="H50" i="2"/>
  <c r="C50" i="2"/>
  <c r="D50" i="2"/>
  <c r="E50" i="2"/>
  <c r="F50" i="2"/>
  <c r="G50" i="2"/>
  <c r="U48" i="2"/>
  <c r="AA48" i="2"/>
  <c r="O49" i="2"/>
  <c r="F21" i="5" s="1"/>
  <c r="F21" i="6" s="1"/>
  <c r="AI49" i="2"/>
  <c r="AJ49" i="2"/>
  <c r="P49" i="2"/>
  <c r="N49" i="2"/>
  <c r="AH49" i="2"/>
  <c r="Y48" i="2"/>
  <c r="V48" i="2"/>
  <c r="AB48" i="2"/>
  <c r="AF49" i="2"/>
  <c r="L49" i="2"/>
  <c r="W48" i="2"/>
  <c r="AC48" i="2"/>
  <c r="M49" i="2"/>
  <c r="AG49" i="2"/>
  <c r="T48" i="2"/>
  <c r="Z48" i="2"/>
  <c r="K49" i="2"/>
  <c r="AE49" i="2"/>
  <c r="W47" i="1"/>
  <c r="A50" i="2" s="1"/>
  <c r="X48" i="1"/>
  <c r="AA48" i="1"/>
  <c r="AF48" i="1"/>
  <c r="W48" i="1" a="1"/>
  <c r="AE48" i="1"/>
  <c r="AB48" i="1"/>
  <c r="AC48" i="1"/>
  <c r="AD48" i="1"/>
  <c r="Z48" i="1"/>
  <c r="G69" i="6" l="1"/>
  <c r="I19" i="5"/>
  <c r="J19" i="5" s="1"/>
  <c r="Y20" i="5"/>
  <c r="B20" i="6"/>
  <c r="C19" i="6"/>
  <c r="H67" i="5"/>
  <c r="B21" i="5"/>
  <c r="W21" i="5" s="1"/>
  <c r="H20" i="5"/>
  <c r="I20" i="5" s="1"/>
  <c r="J20" i="5" s="1"/>
  <c r="K20" i="5" s="1"/>
  <c r="C21" i="5"/>
  <c r="X21" i="5" s="1"/>
  <c r="D21" i="5"/>
  <c r="B21" i="6" s="1"/>
  <c r="E21" i="5"/>
  <c r="G69" i="5"/>
  <c r="B51" i="2"/>
  <c r="C51" i="2"/>
  <c r="D51" i="2"/>
  <c r="E51" i="2"/>
  <c r="F51" i="2"/>
  <c r="G51" i="2"/>
  <c r="H51" i="2"/>
  <c r="V49" i="2"/>
  <c r="AB49" i="2"/>
  <c r="O50" i="2"/>
  <c r="F22" i="5" s="1"/>
  <c r="F22" i="6" s="1"/>
  <c r="AI50" i="2"/>
  <c r="T49" i="2"/>
  <c r="Z49" i="2"/>
  <c r="AG50" i="2"/>
  <c r="M50" i="2"/>
  <c r="Y49" i="2"/>
  <c r="S49" i="2"/>
  <c r="L50" i="2"/>
  <c r="AF50" i="2"/>
  <c r="U49" i="2"/>
  <c r="AA49" i="2"/>
  <c r="N50" i="2"/>
  <c r="AH50" i="2"/>
  <c r="W49" i="2"/>
  <c r="AC49" i="2"/>
  <c r="P50" i="2"/>
  <c r="AJ50" i="2"/>
  <c r="K50" i="2"/>
  <c r="AE50" i="2"/>
  <c r="W48" i="1"/>
  <c r="A51" i="2" s="1"/>
  <c r="X49" i="1"/>
  <c r="W49" i="1" a="1"/>
  <c r="Z49" i="1"/>
  <c r="AA49" i="1"/>
  <c r="AE49" i="1"/>
  <c r="AB49" i="1"/>
  <c r="AC49" i="1"/>
  <c r="AD49" i="1"/>
  <c r="AF49" i="1"/>
  <c r="O19" i="5" l="1"/>
  <c r="G70" i="6"/>
  <c r="C20" i="6"/>
  <c r="C21" i="6"/>
  <c r="O20" i="5"/>
  <c r="H21" i="5"/>
  <c r="I21" i="5" s="1"/>
  <c r="H68" i="5"/>
  <c r="Y21" i="5"/>
  <c r="M20" i="5"/>
  <c r="B68" i="5" s="1"/>
  <c r="B11" i="7" s="1"/>
  <c r="D22" i="5"/>
  <c r="E22" i="5"/>
  <c r="B22" i="5"/>
  <c r="W22" i="5" s="1"/>
  <c r="W23" i="5" s="1"/>
  <c r="W9" i="5" s="1"/>
  <c r="C22" i="5"/>
  <c r="X22" i="5" s="1"/>
  <c r="X23" i="5" s="1"/>
  <c r="X9" i="5" s="1"/>
  <c r="G70" i="5"/>
  <c r="K19" i="5"/>
  <c r="Z50" i="2"/>
  <c r="AB50" i="2"/>
  <c r="C52" i="2"/>
  <c r="D52" i="2"/>
  <c r="E52" i="2"/>
  <c r="F52" i="2"/>
  <c r="G52" i="2"/>
  <c r="H52" i="2"/>
  <c r="B52" i="2"/>
  <c r="V50" i="2"/>
  <c r="U50" i="2"/>
  <c r="AA50" i="2"/>
  <c r="P51" i="2"/>
  <c r="AJ51" i="2"/>
  <c r="Y50" i="2"/>
  <c r="S50" i="2"/>
  <c r="N51" i="2"/>
  <c r="AH51" i="2"/>
  <c r="M51" i="2"/>
  <c r="AG51" i="2"/>
  <c r="O51" i="2"/>
  <c r="F29" i="5" s="1"/>
  <c r="AI51" i="2"/>
  <c r="T50" i="2"/>
  <c r="W50" i="2"/>
  <c r="AC50" i="2"/>
  <c r="L51" i="2"/>
  <c r="AF51" i="2"/>
  <c r="K51" i="2"/>
  <c r="AE51" i="2"/>
  <c r="W49" i="1"/>
  <c r="A52" i="2" s="1"/>
  <c r="X50" i="1"/>
  <c r="AE50" i="1"/>
  <c r="AD50" i="1"/>
  <c r="W50" i="1" a="1"/>
  <c r="AC50" i="1"/>
  <c r="AA50" i="1"/>
  <c r="AF50" i="1"/>
  <c r="Z50" i="1"/>
  <c r="AB50" i="1"/>
  <c r="G71" i="5" l="1"/>
  <c r="F29" i="6"/>
  <c r="G71" i="6" s="1"/>
  <c r="Y22" i="5"/>
  <c r="Y23" i="5" s="1"/>
  <c r="Y9" i="5" s="1"/>
  <c r="B22" i="6"/>
  <c r="H69" i="5"/>
  <c r="M21" i="5"/>
  <c r="B69" i="5" s="1"/>
  <c r="B12" i="7" s="1"/>
  <c r="H22" i="5"/>
  <c r="I22" i="5" s="1"/>
  <c r="D29" i="5"/>
  <c r="B29" i="6" s="1"/>
  <c r="C29" i="5"/>
  <c r="B29" i="5"/>
  <c r="E29" i="5"/>
  <c r="O21" i="5"/>
  <c r="J21" i="5"/>
  <c r="Y51" i="2"/>
  <c r="D53" i="2"/>
  <c r="E53" i="2"/>
  <c r="F53" i="2"/>
  <c r="G53" i="2"/>
  <c r="H53" i="2"/>
  <c r="C53" i="2"/>
  <c r="B53" i="2"/>
  <c r="U51" i="2"/>
  <c r="AA51" i="2"/>
  <c r="T51" i="2"/>
  <c r="Z51" i="2"/>
  <c r="K52" i="2"/>
  <c r="AE52" i="2"/>
  <c r="AJ52" i="2"/>
  <c r="P52" i="2"/>
  <c r="O52" i="2"/>
  <c r="F30" i="5" s="1"/>
  <c r="F30" i="6" s="1"/>
  <c r="G72" i="6" s="1"/>
  <c r="AI52" i="2"/>
  <c r="AB51" i="2"/>
  <c r="V51" i="2"/>
  <c r="AC51" i="2"/>
  <c r="W51" i="2"/>
  <c r="AH52" i="2"/>
  <c r="N52" i="2"/>
  <c r="S51" i="2"/>
  <c r="M52" i="2"/>
  <c r="AG52" i="2"/>
  <c r="L52" i="2"/>
  <c r="AF52" i="2"/>
  <c r="W50" i="1"/>
  <c r="A53" i="2" s="1"/>
  <c r="X51" i="1"/>
  <c r="AA51" i="1"/>
  <c r="AB51" i="1"/>
  <c r="AC51" i="1"/>
  <c r="AF51" i="1"/>
  <c r="AE51" i="1"/>
  <c r="AD51" i="1"/>
  <c r="Z51" i="1"/>
  <c r="W51" i="1" a="1"/>
  <c r="H70" i="5" l="1"/>
  <c r="C22" i="6"/>
  <c r="M22" i="5"/>
  <c r="B70" i="5" s="1"/>
  <c r="B13" i="7" s="1"/>
  <c r="B30" i="5"/>
  <c r="C30" i="5"/>
  <c r="D30" i="5"/>
  <c r="B30" i="6" s="1"/>
  <c r="E30" i="5"/>
  <c r="G72" i="5"/>
  <c r="K21" i="5"/>
  <c r="J22" i="5"/>
  <c r="K22" i="5" s="1"/>
  <c r="O22" i="5"/>
  <c r="P13" i="5" s="1"/>
  <c r="AC52" i="2"/>
  <c r="E54" i="2"/>
  <c r="D54" i="2"/>
  <c r="F54" i="2"/>
  <c r="G54" i="2"/>
  <c r="H54" i="2"/>
  <c r="B54" i="2"/>
  <c r="C54" i="2"/>
  <c r="W52" i="2"/>
  <c r="U52" i="2"/>
  <c r="AA52" i="2"/>
  <c r="K53" i="2"/>
  <c r="AE53" i="2"/>
  <c r="L53" i="2"/>
  <c r="AF53" i="2"/>
  <c r="AB52" i="2"/>
  <c r="V52" i="2"/>
  <c r="S52" i="2"/>
  <c r="Y52" i="2"/>
  <c r="T52" i="2"/>
  <c r="Z52" i="2"/>
  <c r="AI53" i="2"/>
  <c r="O53" i="2"/>
  <c r="F31" i="5" s="1"/>
  <c r="F31" i="6" s="1"/>
  <c r="G73" i="6" s="1"/>
  <c r="P53" i="2"/>
  <c r="AJ53" i="2"/>
  <c r="N53" i="2"/>
  <c r="AH53" i="2"/>
  <c r="M53" i="2"/>
  <c r="AG53" i="2"/>
  <c r="W51" i="1"/>
  <c r="A54" i="2" s="1"/>
  <c r="X52" i="1"/>
  <c r="AA52" i="1"/>
  <c r="Z52" i="1"/>
  <c r="AF52" i="1"/>
  <c r="AB52" i="1"/>
  <c r="W52" i="1" a="1"/>
  <c r="AE52" i="1"/>
  <c r="AC52" i="1"/>
  <c r="AD52" i="1"/>
  <c r="C6" i="6" l="1"/>
  <c r="H30" i="5"/>
  <c r="O30" i="5" s="1"/>
  <c r="B31" i="5"/>
  <c r="D31" i="5"/>
  <c r="B31" i="6" s="1"/>
  <c r="E31" i="5"/>
  <c r="C31" i="5"/>
  <c r="G73" i="5"/>
  <c r="K24" i="5"/>
  <c r="J24" i="5"/>
  <c r="F55" i="2"/>
  <c r="G55" i="2"/>
  <c r="H55" i="2"/>
  <c r="B55" i="2"/>
  <c r="E55" i="2"/>
  <c r="C55" i="2"/>
  <c r="D55" i="2"/>
  <c r="AF54" i="2"/>
  <c r="L54" i="2"/>
  <c r="AC53" i="2"/>
  <c r="W53" i="2"/>
  <c r="K54" i="2"/>
  <c r="AE54" i="2"/>
  <c r="T53" i="2"/>
  <c r="Z53" i="2"/>
  <c r="P54" i="2"/>
  <c r="AJ54" i="2"/>
  <c r="AA53" i="2"/>
  <c r="U53" i="2"/>
  <c r="S53" i="2"/>
  <c r="Y53" i="2"/>
  <c r="O54" i="2"/>
  <c r="F32" i="5" s="1"/>
  <c r="F32" i="6" s="1"/>
  <c r="G74" i="6" s="1"/>
  <c r="AI54" i="2"/>
  <c r="M54" i="2"/>
  <c r="AG54" i="2"/>
  <c r="AB53" i="2"/>
  <c r="V53" i="2"/>
  <c r="N54" i="2"/>
  <c r="AH54" i="2"/>
  <c r="W52" i="1"/>
  <c r="A55" i="2" s="1"/>
  <c r="X53" i="1"/>
  <c r="AB53" i="1"/>
  <c r="AD53" i="1"/>
  <c r="AA53" i="1"/>
  <c r="Z53" i="1"/>
  <c r="AF53" i="1"/>
  <c r="W53" i="1" a="1"/>
  <c r="AE53" i="1"/>
  <c r="AC53" i="1"/>
  <c r="I30" i="5" l="1"/>
  <c r="J30" i="5" s="1"/>
  <c r="K30" i="5" s="1"/>
  <c r="P30" i="5"/>
  <c r="J72" i="5" s="1"/>
  <c r="H72" i="5"/>
  <c r="H14" i="6"/>
  <c r="H30" i="6"/>
  <c r="H13" i="6"/>
  <c r="H29" i="6"/>
  <c r="H15" i="6"/>
  <c r="H16" i="6"/>
  <c r="H31" i="6"/>
  <c r="H17" i="6"/>
  <c r="H18" i="6"/>
  <c r="H19" i="6"/>
  <c r="H20" i="6"/>
  <c r="H21" i="6"/>
  <c r="H22" i="6"/>
  <c r="M30" i="5"/>
  <c r="B72" i="5" s="1"/>
  <c r="B15" i="7" s="1"/>
  <c r="H31" i="5"/>
  <c r="O31" i="5" s="1"/>
  <c r="Q31" i="5" s="1"/>
  <c r="D73" i="5" s="1"/>
  <c r="E16" i="7" s="1"/>
  <c r="E32" i="5"/>
  <c r="C32" i="5"/>
  <c r="D32" i="5"/>
  <c r="B32" i="6" s="1"/>
  <c r="H32" i="6" s="1"/>
  <c r="G74" i="5"/>
  <c r="H29" i="5"/>
  <c r="O29" i="5" s="1"/>
  <c r="Q29" i="5" s="1"/>
  <c r="D71" i="5" s="1"/>
  <c r="E14" i="7" s="1"/>
  <c r="B32" i="5"/>
  <c r="I72" i="5"/>
  <c r="Q30" i="5"/>
  <c r="D72" i="5" s="1"/>
  <c r="E15" i="7" s="1"/>
  <c r="G56" i="2"/>
  <c r="H56" i="2"/>
  <c r="B56" i="2"/>
  <c r="F56" i="2"/>
  <c r="C56" i="2"/>
  <c r="D56" i="2"/>
  <c r="E56" i="2"/>
  <c r="U54" i="2"/>
  <c r="AA54" i="2"/>
  <c r="AG55" i="2"/>
  <c r="M55" i="2"/>
  <c r="W54" i="2"/>
  <c r="AC54" i="2"/>
  <c r="L55" i="2"/>
  <c r="AF55" i="2"/>
  <c r="N55" i="2"/>
  <c r="AH55" i="2"/>
  <c r="V54" i="2"/>
  <c r="AB54" i="2"/>
  <c r="P55" i="2"/>
  <c r="AJ55" i="2"/>
  <c r="Y54" i="2"/>
  <c r="S54" i="2"/>
  <c r="K55" i="2"/>
  <c r="AE55" i="2"/>
  <c r="Z54" i="2"/>
  <c r="T54" i="2"/>
  <c r="O55" i="2"/>
  <c r="F39" i="5" s="1"/>
  <c r="F39" i="6" s="1"/>
  <c r="G75" i="6" s="1"/>
  <c r="AI55" i="2"/>
  <c r="W53" i="1"/>
  <c r="A56" i="2" s="1"/>
  <c r="X54" i="1"/>
  <c r="AA54" i="1"/>
  <c r="AD54" i="1"/>
  <c r="AC54" i="1"/>
  <c r="W54" i="1" a="1"/>
  <c r="AB54" i="1"/>
  <c r="Z54" i="1"/>
  <c r="AE54" i="1"/>
  <c r="AF54" i="1"/>
  <c r="R30" i="5" l="1"/>
  <c r="C72" i="5" s="1"/>
  <c r="D15" i="7" s="1"/>
  <c r="I31" i="5"/>
  <c r="J31" i="5" s="1"/>
  <c r="K31" i="5" s="1"/>
  <c r="H73" i="5"/>
  <c r="I73" i="5"/>
  <c r="P31" i="5"/>
  <c r="R31" i="5" s="1"/>
  <c r="C73" i="5" s="1"/>
  <c r="D16" i="7" s="1"/>
  <c r="M31" i="5"/>
  <c r="B73" i="5" s="1"/>
  <c r="B16" i="7" s="1"/>
  <c r="O22" i="6"/>
  <c r="B70" i="6" s="1"/>
  <c r="C13" i="7" s="1"/>
  <c r="I22" i="6"/>
  <c r="H70" i="6"/>
  <c r="O31" i="6"/>
  <c r="B73" i="6" s="1"/>
  <c r="C16" i="7" s="1"/>
  <c r="I31" i="6"/>
  <c r="J31" i="6" s="1"/>
  <c r="K31" i="6" s="1"/>
  <c r="H73" i="6"/>
  <c r="I29" i="6"/>
  <c r="J29" i="6" s="1"/>
  <c r="O29" i="6"/>
  <c r="B71" i="6" s="1"/>
  <c r="C14" i="7" s="1"/>
  <c r="H71" i="6"/>
  <c r="H69" i="6"/>
  <c r="I21" i="6"/>
  <c r="O21" i="6"/>
  <c r="B69" i="6" s="1"/>
  <c r="C12" i="7" s="1"/>
  <c r="H68" i="6"/>
  <c r="I20" i="6"/>
  <c r="O20" i="6"/>
  <c r="B68" i="6" s="1"/>
  <c r="C11" i="7" s="1"/>
  <c r="O16" i="6"/>
  <c r="B64" i="6" s="1"/>
  <c r="C7" i="7" s="1"/>
  <c r="I16" i="6"/>
  <c r="H64" i="6"/>
  <c r="H67" i="6"/>
  <c r="I19" i="6"/>
  <c r="O19" i="6"/>
  <c r="B67" i="6" s="1"/>
  <c r="C10" i="7" s="1"/>
  <c r="H66" i="6"/>
  <c r="O18" i="6"/>
  <c r="B66" i="6" s="1"/>
  <c r="C9" i="7" s="1"/>
  <c r="I18" i="6"/>
  <c r="O13" i="6"/>
  <c r="B61" i="6" s="1"/>
  <c r="C4" i="7" s="1"/>
  <c r="H61" i="6"/>
  <c r="I13" i="6"/>
  <c r="H65" i="6"/>
  <c r="I17" i="6"/>
  <c r="O17" i="6"/>
  <c r="B65" i="6" s="1"/>
  <c r="C8" i="7" s="1"/>
  <c r="I30" i="6"/>
  <c r="J30" i="6" s="1"/>
  <c r="K30" i="6" s="1"/>
  <c r="O30" i="6"/>
  <c r="B72" i="6" s="1"/>
  <c r="C15" i="7" s="1"/>
  <c r="H72" i="6"/>
  <c r="H62" i="6"/>
  <c r="O14" i="6"/>
  <c r="B62" i="6" s="1"/>
  <c r="C5" i="7" s="1"/>
  <c r="I14" i="6"/>
  <c r="O15" i="6"/>
  <c r="B63" i="6" s="1"/>
  <c r="C6" i="7" s="1"/>
  <c r="H63" i="6"/>
  <c r="I15" i="6"/>
  <c r="I32" i="6"/>
  <c r="J32" i="6" s="1"/>
  <c r="K32" i="6" s="1"/>
  <c r="O32" i="6"/>
  <c r="B74" i="6" s="1"/>
  <c r="C17" i="7" s="1"/>
  <c r="H74" i="6"/>
  <c r="E39" i="5"/>
  <c r="C39" i="5"/>
  <c r="D39" i="5"/>
  <c r="B39" i="6" s="1"/>
  <c r="H39" i="6" s="1"/>
  <c r="I39" i="6" s="1"/>
  <c r="B39" i="5"/>
  <c r="H32" i="5"/>
  <c r="M32" i="5" s="1"/>
  <c r="B74" i="5" s="1"/>
  <c r="B17" i="7" s="1"/>
  <c r="H71" i="5"/>
  <c r="I71" i="5"/>
  <c r="M29" i="5"/>
  <c r="B71" i="5" s="1"/>
  <c r="B14" i="7" s="1"/>
  <c r="I29" i="5"/>
  <c r="J29" i="5" s="1"/>
  <c r="K29" i="5" s="1"/>
  <c r="P29" i="5"/>
  <c r="G75" i="5"/>
  <c r="Y55" i="2"/>
  <c r="H57" i="2"/>
  <c r="G57" i="2"/>
  <c r="B57" i="2"/>
  <c r="C57" i="2"/>
  <c r="D57" i="2"/>
  <c r="E57" i="2"/>
  <c r="F57" i="2"/>
  <c r="AB55" i="2"/>
  <c r="V55" i="2"/>
  <c r="N56" i="2"/>
  <c r="AH56" i="2"/>
  <c r="Z55" i="2"/>
  <c r="T55" i="2"/>
  <c r="M56" i="2"/>
  <c r="AG56" i="2"/>
  <c r="L56" i="2"/>
  <c r="AF56" i="2"/>
  <c r="AC55" i="2"/>
  <c r="W55" i="2"/>
  <c r="K56" i="2"/>
  <c r="AE56" i="2"/>
  <c r="P56" i="2"/>
  <c r="AJ56" i="2"/>
  <c r="O56" i="2"/>
  <c r="F40" i="5" s="1"/>
  <c r="F40" i="6" s="1"/>
  <c r="G76" i="6" s="1"/>
  <c r="AI56" i="2"/>
  <c r="S55" i="2"/>
  <c r="AA55" i="2"/>
  <c r="U55" i="2"/>
  <c r="W54" i="1"/>
  <c r="A57" i="2" s="1"/>
  <c r="X55" i="1"/>
  <c r="AA55" i="1"/>
  <c r="AF55" i="1"/>
  <c r="W55" i="1" a="1"/>
  <c r="AC55" i="1"/>
  <c r="AE55" i="1"/>
  <c r="AD55" i="1"/>
  <c r="Z55" i="1"/>
  <c r="AB55" i="1"/>
  <c r="J73" i="5" l="1"/>
  <c r="O39" i="6"/>
  <c r="B75" i="6" s="1"/>
  <c r="C18" i="7" s="1"/>
  <c r="H75" i="6"/>
  <c r="O32" i="5"/>
  <c r="Q32" i="5" s="1"/>
  <c r="D74" i="5" s="1"/>
  <c r="E17" i="7" s="1"/>
  <c r="P32" i="5"/>
  <c r="J74" i="5" s="1"/>
  <c r="I32" i="5"/>
  <c r="J32" i="5" s="1"/>
  <c r="K32" i="5" s="1"/>
  <c r="K34" i="5" s="1"/>
  <c r="H74" i="5"/>
  <c r="J15" i="6"/>
  <c r="K15" i="6" s="1"/>
  <c r="S15" i="6"/>
  <c r="S14" i="6"/>
  <c r="J14" i="6"/>
  <c r="K14" i="6" s="1"/>
  <c r="J17" i="6"/>
  <c r="K17" i="6" s="1"/>
  <c r="S17" i="6"/>
  <c r="S19" i="6"/>
  <c r="J19" i="6"/>
  <c r="K19" i="6" s="1"/>
  <c r="S16" i="6"/>
  <c r="J16" i="6"/>
  <c r="K16" i="6" s="1"/>
  <c r="J21" i="6"/>
  <c r="K21" i="6" s="1"/>
  <c r="S21" i="6"/>
  <c r="S13" i="6"/>
  <c r="J13" i="6"/>
  <c r="S18" i="6"/>
  <c r="J18" i="6"/>
  <c r="K18" i="6" s="1"/>
  <c r="S20" i="6"/>
  <c r="J20" i="6"/>
  <c r="K20" i="6" s="1"/>
  <c r="S22" i="6"/>
  <c r="J22" i="6"/>
  <c r="K22" i="6" s="1"/>
  <c r="K29" i="6"/>
  <c r="K34" i="6" s="1"/>
  <c r="J34" i="6"/>
  <c r="B40" i="5"/>
  <c r="C40" i="5"/>
  <c r="E40" i="5"/>
  <c r="D40" i="5"/>
  <c r="B40" i="6" s="1"/>
  <c r="H40" i="6" s="1"/>
  <c r="R29" i="5"/>
  <c r="C71" i="5" s="1"/>
  <c r="D14" i="7" s="1"/>
  <c r="J71" i="5"/>
  <c r="H39" i="5"/>
  <c r="M39" i="5" s="1"/>
  <c r="B75" i="5" s="1"/>
  <c r="B18" i="7" s="1"/>
  <c r="G76" i="5"/>
  <c r="B58" i="2"/>
  <c r="C58" i="2"/>
  <c r="H58" i="2"/>
  <c r="D58" i="2"/>
  <c r="E58" i="2"/>
  <c r="F58" i="2"/>
  <c r="G58" i="2"/>
  <c r="T56" i="2"/>
  <c r="Z56" i="2"/>
  <c r="O57" i="2"/>
  <c r="F41" i="5" s="1"/>
  <c r="F41" i="6" s="1"/>
  <c r="G77" i="6" s="1"/>
  <c r="AI57" i="2"/>
  <c r="U56" i="2"/>
  <c r="AA56" i="2"/>
  <c r="N57" i="2"/>
  <c r="AH57" i="2"/>
  <c r="AC56" i="2"/>
  <c r="W56" i="2"/>
  <c r="M57" i="2"/>
  <c r="AG57" i="2"/>
  <c r="V56" i="2"/>
  <c r="AB56" i="2"/>
  <c r="Y56" i="2"/>
  <c r="S56" i="2"/>
  <c r="AF57" i="2"/>
  <c r="L57" i="2"/>
  <c r="K57" i="2"/>
  <c r="AE57" i="2"/>
  <c r="P57" i="2"/>
  <c r="AJ57" i="2"/>
  <c r="W55" i="1"/>
  <c r="A58" i="2" s="1"/>
  <c r="X56" i="1"/>
  <c r="AD56" i="1"/>
  <c r="AF56" i="1"/>
  <c r="AE56" i="1"/>
  <c r="Z56" i="1"/>
  <c r="AC56" i="1"/>
  <c r="W56" i="1" a="1"/>
  <c r="AA56" i="1"/>
  <c r="AB56" i="1"/>
  <c r="R32" i="5" l="1"/>
  <c r="C74" i="5" s="1"/>
  <c r="D17" i="7" s="1"/>
  <c r="I74" i="5"/>
  <c r="I40" i="6"/>
  <c r="H76" i="6"/>
  <c r="O40" i="6"/>
  <c r="B76" i="6" s="1"/>
  <c r="C19" i="7" s="1"/>
  <c r="J34" i="5"/>
  <c r="J24" i="6"/>
  <c r="K13" i="6"/>
  <c r="K24" i="6" s="1"/>
  <c r="T13" i="6"/>
  <c r="H40" i="5"/>
  <c r="H76" i="5" s="1"/>
  <c r="E41" i="5"/>
  <c r="C41" i="5"/>
  <c r="B41" i="5"/>
  <c r="D41" i="5"/>
  <c r="B41" i="6" s="1"/>
  <c r="H41" i="6" s="1"/>
  <c r="H75" i="5"/>
  <c r="P39" i="5"/>
  <c r="J75" i="5" s="1"/>
  <c r="I39" i="5"/>
  <c r="O39" i="5"/>
  <c r="I75" i="5" s="1"/>
  <c r="G77" i="5"/>
  <c r="S57" i="2"/>
  <c r="Y57" i="2"/>
  <c r="B59" i="2"/>
  <c r="C59" i="2"/>
  <c r="D59" i="2"/>
  <c r="E59" i="2"/>
  <c r="G59" i="2"/>
  <c r="F59" i="2"/>
  <c r="H59" i="2"/>
  <c r="V57" i="2"/>
  <c r="AB57" i="2"/>
  <c r="O58" i="2"/>
  <c r="F42" i="5" s="1"/>
  <c r="F42" i="6" s="1"/>
  <c r="G78" i="6" s="1"/>
  <c r="AI58" i="2"/>
  <c r="N58" i="2"/>
  <c r="AH58" i="2"/>
  <c r="M58" i="2"/>
  <c r="AG58" i="2"/>
  <c r="U57" i="2"/>
  <c r="AA57" i="2"/>
  <c r="W57" i="2"/>
  <c r="AC57" i="2"/>
  <c r="L58" i="2"/>
  <c r="AF58" i="2"/>
  <c r="P58" i="2"/>
  <c r="AJ58" i="2"/>
  <c r="Z57" i="2"/>
  <c r="T57" i="2"/>
  <c r="K58" i="2"/>
  <c r="AE58" i="2"/>
  <c r="W56" i="1"/>
  <c r="A59" i="2" s="1"/>
  <c r="X57" i="1"/>
  <c r="AE57" i="1"/>
  <c r="AF57" i="1"/>
  <c r="Z57" i="1"/>
  <c r="AD57" i="1"/>
  <c r="AA57" i="1"/>
  <c r="W57" i="1" a="1"/>
  <c r="AB57" i="1"/>
  <c r="AC57" i="1"/>
  <c r="O41" i="6" l="1"/>
  <c r="B77" i="6" s="1"/>
  <c r="C20" i="7" s="1"/>
  <c r="I41" i="6"/>
  <c r="H77" i="6"/>
  <c r="I40" i="5"/>
  <c r="S41" i="6"/>
  <c r="S30" i="6"/>
  <c r="T41" i="6"/>
  <c r="T30" i="6"/>
  <c r="S40" i="6"/>
  <c r="S32" i="6"/>
  <c r="S29" i="6"/>
  <c r="T39" i="6"/>
  <c r="T40" i="6"/>
  <c r="T32" i="6"/>
  <c r="T29" i="6"/>
  <c r="S39" i="6"/>
  <c r="S31" i="6"/>
  <c r="T31" i="6"/>
  <c r="O40" i="5"/>
  <c r="I76" i="5" s="1"/>
  <c r="M40" i="5"/>
  <c r="B76" i="5" s="1"/>
  <c r="B19" i="7" s="1"/>
  <c r="P40" i="5"/>
  <c r="R40" i="5" s="1"/>
  <c r="C76" i="5" s="1"/>
  <c r="D19" i="7" s="1"/>
  <c r="D42" i="5"/>
  <c r="B42" i="6" s="1"/>
  <c r="H42" i="6" s="1"/>
  <c r="S42" i="6" s="1"/>
  <c r="C42" i="5"/>
  <c r="E42" i="5"/>
  <c r="H41" i="5"/>
  <c r="M41" i="5" s="1"/>
  <c r="B77" i="5" s="1"/>
  <c r="B20" i="7" s="1"/>
  <c r="B42" i="5"/>
  <c r="R39" i="5"/>
  <c r="C75" i="5" s="1"/>
  <c r="D18" i="7" s="1"/>
  <c r="Q39" i="5"/>
  <c r="D75" i="5" s="1"/>
  <c r="E18" i="7" s="1"/>
  <c r="G78" i="5"/>
  <c r="C60" i="2"/>
  <c r="D60" i="2"/>
  <c r="E60" i="2"/>
  <c r="F60" i="2"/>
  <c r="G60" i="2"/>
  <c r="H60" i="2"/>
  <c r="B60" i="2"/>
  <c r="P59" i="2"/>
  <c r="AJ59" i="2"/>
  <c r="S58" i="2"/>
  <c r="AA58" i="2"/>
  <c r="U58" i="2"/>
  <c r="O59" i="2"/>
  <c r="F43" i="5" s="1"/>
  <c r="F43" i="6" s="1"/>
  <c r="G79" i="6" s="1"/>
  <c r="AI59" i="2"/>
  <c r="T58" i="2"/>
  <c r="Z58" i="2"/>
  <c r="V58" i="2"/>
  <c r="AB58" i="2"/>
  <c r="N59" i="2"/>
  <c r="AH59" i="2"/>
  <c r="AG59" i="2"/>
  <c r="M59" i="2"/>
  <c r="Y58" i="2"/>
  <c r="AC58" i="2"/>
  <c r="W58" i="2"/>
  <c r="L59" i="2"/>
  <c r="AF59" i="2"/>
  <c r="K59" i="2"/>
  <c r="AE59" i="2"/>
  <c r="W57" i="1"/>
  <c r="A60" i="2" s="1"/>
  <c r="X58" i="1"/>
  <c r="AA58" i="1"/>
  <c r="AD58" i="1"/>
  <c r="AF58" i="1"/>
  <c r="AE58" i="1"/>
  <c r="W58" i="1" a="1"/>
  <c r="AC58" i="1"/>
  <c r="Z58" i="1"/>
  <c r="AB58" i="1"/>
  <c r="I41" i="5" l="1"/>
  <c r="O42" i="6"/>
  <c r="B78" i="6" s="1"/>
  <c r="C21" i="7" s="1"/>
  <c r="I42" i="6"/>
  <c r="H78" i="6"/>
  <c r="T42" i="6"/>
  <c r="J78" i="6" s="1"/>
  <c r="Q40" i="5"/>
  <c r="D76" i="5" s="1"/>
  <c r="E19" i="7" s="1"/>
  <c r="P41" i="5"/>
  <c r="J77" i="5" s="1"/>
  <c r="H77" i="5"/>
  <c r="J76" i="5"/>
  <c r="I78" i="6"/>
  <c r="U42" i="6"/>
  <c r="D78" i="6" s="1"/>
  <c r="I75" i="6"/>
  <c r="U39" i="6"/>
  <c r="D75" i="6" s="1"/>
  <c r="J75" i="6"/>
  <c r="V39" i="6"/>
  <c r="C75" i="6" s="1"/>
  <c r="V41" i="6"/>
  <c r="C77" i="6" s="1"/>
  <c r="J77" i="6"/>
  <c r="V31" i="6"/>
  <c r="C73" i="6" s="1"/>
  <c r="J73" i="6"/>
  <c r="J71" i="6"/>
  <c r="V29" i="6"/>
  <c r="C71" i="6" s="1"/>
  <c r="U29" i="6"/>
  <c r="D71" i="6" s="1"/>
  <c r="I71" i="6"/>
  <c r="U30" i="6"/>
  <c r="D72" i="6" s="1"/>
  <c r="I72" i="6"/>
  <c r="V32" i="6"/>
  <c r="C74" i="6" s="1"/>
  <c r="J74" i="6"/>
  <c r="J76" i="6"/>
  <c r="V40" i="6"/>
  <c r="C76" i="6" s="1"/>
  <c r="I77" i="6"/>
  <c r="U41" i="6"/>
  <c r="D77" i="6" s="1"/>
  <c r="I74" i="6"/>
  <c r="U32" i="6"/>
  <c r="D74" i="6" s="1"/>
  <c r="U31" i="6"/>
  <c r="D73" i="6" s="1"/>
  <c r="I73" i="6"/>
  <c r="I76" i="6"/>
  <c r="U40" i="6"/>
  <c r="D76" i="6" s="1"/>
  <c r="V30" i="6"/>
  <c r="C72" i="6" s="1"/>
  <c r="J72" i="6"/>
  <c r="C43" i="5"/>
  <c r="H42" i="5"/>
  <c r="M42" i="5" s="1"/>
  <c r="B78" i="5" s="1"/>
  <c r="B21" i="7" s="1"/>
  <c r="D43" i="5"/>
  <c r="B43" i="6" s="1"/>
  <c r="H43" i="6" s="1"/>
  <c r="B43" i="5"/>
  <c r="E43" i="5"/>
  <c r="O41" i="5"/>
  <c r="Q41" i="5" s="1"/>
  <c r="D77" i="5" s="1"/>
  <c r="E20" i="7" s="1"/>
  <c r="G79" i="5"/>
  <c r="D61" i="2"/>
  <c r="E61" i="2"/>
  <c r="F61" i="2"/>
  <c r="G61" i="2"/>
  <c r="H61" i="2"/>
  <c r="C61" i="2"/>
  <c r="B61" i="2"/>
  <c r="P60" i="2"/>
  <c r="AJ60" i="2"/>
  <c r="AC59" i="2"/>
  <c r="W59" i="2"/>
  <c r="O60" i="2"/>
  <c r="F44" i="5" s="1"/>
  <c r="F44" i="6" s="1"/>
  <c r="G80" i="6" s="1"/>
  <c r="AI60" i="2"/>
  <c r="V59" i="2"/>
  <c r="AB59" i="2"/>
  <c r="AH60" i="2"/>
  <c r="N60" i="2"/>
  <c r="AE60" i="2"/>
  <c r="K60" i="2"/>
  <c r="Y59" i="2"/>
  <c r="S59" i="2"/>
  <c r="Z59" i="2"/>
  <c r="T59" i="2"/>
  <c r="M60" i="2"/>
  <c r="AG60" i="2"/>
  <c r="U59" i="2"/>
  <c r="AA59" i="2"/>
  <c r="L60" i="2"/>
  <c r="AF60" i="2"/>
  <c r="W58" i="1"/>
  <c r="A61" i="2" s="1"/>
  <c r="X59" i="1"/>
  <c r="X60" i="1" s="1"/>
  <c r="W59" i="1" a="1"/>
  <c r="AA59" i="1"/>
  <c r="Z60" i="1"/>
  <c r="AF60" i="1"/>
  <c r="AA60" i="1"/>
  <c r="AE59" i="1"/>
  <c r="AB59" i="1"/>
  <c r="AE60" i="1"/>
  <c r="AD60" i="1"/>
  <c r="W60" i="1" a="1"/>
  <c r="AF59" i="1"/>
  <c r="Z59" i="1"/>
  <c r="AC59" i="1"/>
  <c r="AD59" i="1"/>
  <c r="AC60" i="1"/>
  <c r="AB60" i="1"/>
  <c r="W60" i="1" l="1"/>
  <c r="A63" i="2" s="1"/>
  <c r="B63" i="2"/>
  <c r="K63" i="2" s="1"/>
  <c r="F63" i="2"/>
  <c r="O63" i="2" s="1"/>
  <c r="G63" i="2"/>
  <c r="C63" i="2"/>
  <c r="L63" i="2" s="1"/>
  <c r="H63" i="2"/>
  <c r="P63" i="2" s="1"/>
  <c r="E63" i="2"/>
  <c r="N63" i="2" s="1"/>
  <c r="D63" i="2"/>
  <c r="M63" i="2" s="1"/>
  <c r="X61" i="1"/>
  <c r="R41" i="5"/>
  <c r="C77" i="5" s="1"/>
  <c r="D20" i="7" s="1"/>
  <c r="V42" i="6"/>
  <c r="C78" i="6" s="1"/>
  <c r="O43" i="6"/>
  <c r="B79" i="6" s="1"/>
  <c r="C22" i="7" s="1"/>
  <c r="H79" i="6"/>
  <c r="I43" i="6"/>
  <c r="S43" i="6"/>
  <c r="T43" i="6"/>
  <c r="P42" i="5"/>
  <c r="J78" i="5" s="1"/>
  <c r="H43" i="5"/>
  <c r="M43" i="5" s="1"/>
  <c r="B79" i="5" s="1"/>
  <c r="B22" i="7" s="1"/>
  <c r="I77" i="5"/>
  <c r="I42" i="5"/>
  <c r="H78" i="5"/>
  <c r="C44" i="5"/>
  <c r="E44" i="5"/>
  <c r="D44" i="5"/>
  <c r="B44" i="6" s="1"/>
  <c r="H44" i="6" s="1"/>
  <c r="O42" i="5"/>
  <c r="I78" i="5" s="1"/>
  <c r="B44" i="5"/>
  <c r="G80" i="5"/>
  <c r="E62" i="2"/>
  <c r="F62" i="2"/>
  <c r="G62" i="2"/>
  <c r="H62" i="2"/>
  <c r="B62" i="2"/>
  <c r="D62" i="2"/>
  <c r="C62" i="2"/>
  <c r="K61" i="2"/>
  <c r="AE61" i="2"/>
  <c r="L61" i="2"/>
  <c r="AF61" i="2"/>
  <c r="P61" i="2"/>
  <c r="AJ61" i="2"/>
  <c r="W60" i="2"/>
  <c r="AC60" i="2"/>
  <c r="N61" i="2"/>
  <c r="AH61" i="2"/>
  <c r="U60" i="2"/>
  <c r="AA60" i="2"/>
  <c r="T60" i="2"/>
  <c r="Z60" i="2"/>
  <c r="Y60" i="2"/>
  <c r="S60" i="2"/>
  <c r="O61" i="2"/>
  <c r="F45" i="5" s="1"/>
  <c r="F45" i="6" s="1"/>
  <c r="G81" i="6" s="1"/>
  <c r="AI61" i="2"/>
  <c r="AB60" i="2"/>
  <c r="V60" i="2"/>
  <c r="M61" i="2"/>
  <c r="AG61" i="2"/>
  <c r="W59" i="1"/>
  <c r="A62" i="2" s="1"/>
  <c r="AE61" i="1"/>
  <c r="Z61" i="1"/>
  <c r="AD61" i="1"/>
  <c r="AA61" i="1"/>
  <c r="AF61" i="1"/>
  <c r="W61" i="1" a="1"/>
  <c r="AB61" i="1"/>
  <c r="AC61" i="1"/>
  <c r="C64" i="2" l="1"/>
  <c r="H64" i="2"/>
  <c r="F64" i="2"/>
  <c r="D64" i="2"/>
  <c r="W61" i="1"/>
  <c r="A64" i="2" s="1"/>
  <c r="B64" i="2"/>
  <c r="E64" i="2"/>
  <c r="G64" i="2"/>
  <c r="D47" i="5"/>
  <c r="B47" i="6" s="1"/>
  <c r="H47" i="6" s="1"/>
  <c r="U63" i="2"/>
  <c r="AA63" i="2"/>
  <c r="V63" i="2"/>
  <c r="E47" i="5"/>
  <c r="AB63" i="2"/>
  <c r="C47" i="5"/>
  <c r="T63" i="2"/>
  <c r="Z63" i="2"/>
  <c r="F47" i="5"/>
  <c r="W63" i="2"/>
  <c r="AC63" i="2"/>
  <c r="B47" i="5"/>
  <c r="S63" i="2"/>
  <c r="Y63" i="2"/>
  <c r="A47" i="5"/>
  <c r="A47" i="6"/>
  <c r="A83" i="6" s="1"/>
  <c r="O43" i="5"/>
  <c r="I79" i="5" s="1"/>
  <c r="V43" i="6"/>
  <c r="C79" i="6" s="1"/>
  <c r="J79" i="6"/>
  <c r="U43" i="6"/>
  <c r="D79" i="6" s="1"/>
  <c r="I79" i="6"/>
  <c r="I43" i="5"/>
  <c r="H79" i="5"/>
  <c r="H80" i="6"/>
  <c r="I44" i="6"/>
  <c r="O44" i="6"/>
  <c r="B80" i="6" s="1"/>
  <c r="C23" i="7" s="1"/>
  <c r="S44" i="6"/>
  <c r="T44" i="6"/>
  <c r="P43" i="5"/>
  <c r="J79" i="5" s="1"/>
  <c r="R42" i="5"/>
  <c r="C78" i="5" s="1"/>
  <c r="D21" i="7" s="1"/>
  <c r="Q42" i="5"/>
  <c r="D78" i="5" s="1"/>
  <c r="E21" i="7" s="1"/>
  <c r="D45" i="5"/>
  <c r="B45" i="6" s="1"/>
  <c r="H45" i="6" s="1"/>
  <c r="C45" i="5"/>
  <c r="E45" i="5"/>
  <c r="H44" i="5"/>
  <c r="H80" i="5" s="1"/>
  <c r="B45" i="5"/>
  <c r="G81" i="5"/>
  <c r="W61" i="2"/>
  <c r="L62" i="2"/>
  <c r="AF62" i="2"/>
  <c r="AF63" i="2"/>
  <c r="M62" i="2"/>
  <c r="AG63" i="2"/>
  <c r="AG62" i="2"/>
  <c r="AE62" i="2"/>
  <c r="K62" i="2"/>
  <c r="AE63" i="2"/>
  <c r="V61" i="2"/>
  <c r="AB61" i="2"/>
  <c r="U61" i="2"/>
  <c r="AA61" i="2"/>
  <c r="T61" i="2"/>
  <c r="Z61" i="2"/>
  <c r="O62" i="2"/>
  <c r="F46" i="5" s="1"/>
  <c r="F46" i="6" s="1"/>
  <c r="G82" i="6" s="1"/>
  <c r="AI62" i="2"/>
  <c r="AI63" i="2"/>
  <c r="S61" i="2"/>
  <c r="Y61" i="2"/>
  <c r="AC61" i="2"/>
  <c r="P62" i="2"/>
  <c r="AJ62" i="2"/>
  <c r="AJ63" i="2"/>
  <c r="N62" i="2"/>
  <c r="AH63" i="2"/>
  <c r="AH62" i="2"/>
  <c r="H47" i="5" l="1"/>
  <c r="I47" i="5" s="1"/>
  <c r="N64" i="2"/>
  <c r="AH64" i="2"/>
  <c r="A83" i="5"/>
  <c r="A26" i="7"/>
  <c r="K64" i="2"/>
  <c r="AE64" i="2"/>
  <c r="F47" i="6"/>
  <c r="I47" i="6" s="1"/>
  <c r="G83" i="5"/>
  <c r="A48" i="5"/>
  <c r="A48" i="6"/>
  <c r="A84" i="6" s="1"/>
  <c r="M64" i="2"/>
  <c r="AG64" i="2"/>
  <c r="O64" i="2"/>
  <c r="AI64" i="2"/>
  <c r="P64" i="2"/>
  <c r="AJ64" i="2"/>
  <c r="H83" i="6"/>
  <c r="T47" i="6"/>
  <c r="J83" i="6" s="1"/>
  <c r="S47" i="6"/>
  <c r="I83" i="6" s="1"/>
  <c r="L64" i="2"/>
  <c r="AF64" i="2"/>
  <c r="R43" i="5"/>
  <c r="C79" i="5" s="1"/>
  <c r="D22" i="7" s="1"/>
  <c r="Q43" i="5"/>
  <c r="D79" i="5" s="1"/>
  <c r="E22" i="7" s="1"/>
  <c r="J80" i="6"/>
  <c r="V44" i="6"/>
  <c r="C80" i="6" s="1"/>
  <c r="I80" i="6"/>
  <c r="U44" i="6"/>
  <c r="D80" i="6" s="1"/>
  <c r="H81" i="6"/>
  <c r="O45" i="6"/>
  <c r="B81" i="6" s="1"/>
  <c r="C24" i="7" s="1"/>
  <c r="I45" i="6"/>
  <c r="S45" i="6"/>
  <c r="T45" i="6"/>
  <c r="P44" i="5"/>
  <c r="J80" i="5" s="1"/>
  <c r="O44" i="5"/>
  <c r="I80" i="5" s="1"/>
  <c r="M44" i="5"/>
  <c r="B80" i="5" s="1"/>
  <c r="B23" i="7" s="1"/>
  <c r="B46" i="5"/>
  <c r="I44" i="5"/>
  <c r="D46" i="5"/>
  <c r="B46" i="6" s="1"/>
  <c r="H46" i="6" s="1"/>
  <c r="H45" i="5"/>
  <c r="P45" i="5" s="1"/>
  <c r="E46" i="5"/>
  <c r="C46" i="5"/>
  <c r="G82" i="5"/>
  <c r="Y62" i="2"/>
  <c r="S62" i="2"/>
  <c r="W62" i="2"/>
  <c r="AC62" i="2"/>
  <c r="U62" i="2"/>
  <c r="AA62" i="2"/>
  <c r="V62" i="2"/>
  <c r="AB62" i="2"/>
  <c r="T62" i="2"/>
  <c r="Z62" i="2"/>
  <c r="M47" i="5" l="1"/>
  <c r="B83" i="5" s="1"/>
  <c r="B26" i="7" s="1"/>
  <c r="H83" i="5"/>
  <c r="P47" i="5"/>
  <c r="O47" i="5"/>
  <c r="I83" i="5" s="1"/>
  <c r="W64" i="2"/>
  <c r="F48" i="5"/>
  <c r="AC64" i="2"/>
  <c r="V64" i="2"/>
  <c r="E48" i="5"/>
  <c r="AB64" i="2"/>
  <c r="G83" i="6"/>
  <c r="O47" i="6"/>
  <c r="B83" i="6" s="1"/>
  <c r="C26" i="7" s="1"/>
  <c r="V47" i="6"/>
  <c r="C83" i="6" s="1"/>
  <c r="U47" i="6"/>
  <c r="D83" i="6" s="1"/>
  <c r="A84" i="5"/>
  <c r="A27" i="7"/>
  <c r="B48" i="5"/>
  <c r="S64" i="2"/>
  <c r="Y64" i="2"/>
  <c r="D48" i="5"/>
  <c r="B48" i="6" s="1"/>
  <c r="H48" i="6" s="1"/>
  <c r="U64" i="2"/>
  <c r="AA64" i="2"/>
  <c r="T64" i="2"/>
  <c r="C48" i="5"/>
  <c r="Z64" i="2"/>
  <c r="U45" i="6"/>
  <c r="D81" i="6" s="1"/>
  <c r="I81" i="6"/>
  <c r="I46" i="6"/>
  <c r="O46" i="6"/>
  <c r="B82" i="6" s="1"/>
  <c r="C25" i="7" s="1"/>
  <c r="H82" i="6"/>
  <c r="T46" i="6"/>
  <c r="S46" i="6"/>
  <c r="V45" i="6"/>
  <c r="C81" i="6" s="1"/>
  <c r="J81" i="6"/>
  <c r="R44" i="5"/>
  <c r="C80" i="5" s="1"/>
  <c r="D23" i="7" s="1"/>
  <c r="Q44" i="5"/>
  <c r="D80" i="5" s="1"/>
  <c r="E23" i="7" s="1"/>
  <c r="H46" i="5"/>
  <c r="M46" i="5" s="1"/>
  <c r="B82" i="5" s="1"/>
  <c r="B25" i="7" s="1"/>
  <c r="H81" i="5"/>
  <c r="O45" i="5"/>
  <c r="I81" i="5" s="1"/>
  <c r="M45" i="5"/>
  <c r="B81" i="5" s="1"/>
  <c r="B24" i="7" s="1"/>
  <c r="I45" i="5"/>
  <c r="J81" i="5"/>
  <c r="R45" i="5"/>
  <c r="C81" i="5" s="1"/>
  <c r="D24" i="7" s="1"/>
  <c r="Q47" i="5" l="1"/>
  <c r="D83" i="5" s="1"/>
  <c r="E26" i="7" s="1"/>
  <c r="J83" i="5"/>
  <c r="R47" i="5"/>
  <c r="C83" i="5" s="1"/>
  <c r="D26" i="7" s="1"/>
  <c r="H84" i="6"/>
  <c r="S48" i="6"/>
  <c r="I84" i="6" s="1"/>
  <c r="T48" i="6"/>
  <c r="J84" i="6" s="1"/>
  <c r="G84" i="5"/>
  <c r="F48" i="6"/>
  <c r="I48" i="6" s="1"/>
  <c r="H48" i="5"/>
  <c r="U46" i="6"/>
  <c r="D82" i="6" s="1"/>
  <c r="I82" i="6"/>
  <c r="J82" i="6"/>
  <c r="V46" i="6"/>
  <c r="C82" i="6" s="1"/>
  <c r="Q45" i="5"/>
  <c r="D81" i="5" s="1"/>
  <c r="E24" i="7" s="1"/>
  <c r="H82" i="5"/>
  <c r="O46" i="5"/>
  <c r="I82" i="5" s="1"/>
  <c r="P46" i="5"/>
  <c r="J82" i="5" s="1"/>
  <c r="I46" i="5"/>
  <c r="H84" i="5" l="1"/>
  <c r="I48" i="5"/>
  <c r="O48" i="5"/>
  <c r="P48" i="5"/>
  <c r="M48" i="5"/>
  <c r="B84" i="5" s="1"/>
  <c r="B27" i="7" s="1"/>
  <c r="G84" i="6"/>
  <c r="O48" i="6"/>
  <c r="B84" i="6" s="1"/>
  <c r="C27" i="7" s="1"/>
  <c r="U48" i="6"/>
  <c r="D84" i="6" s="1"/>
  <c r="V48" i="6"/>
  <c r="C84" i="6" s="1"/>
  <c r="Q46" i="5"/>
  <c r="D82" i="5" s="1"/>
  <c r="E25" i="7" s="1"/>
  <c r="R46" i="5"/>
  <c r="C82" i="5" s="1"/>
  <c r="D25" i="7" s="1"/>
  <c r="J84" i="5" l="1"/>
  <c r="R48" i="5"/>
  <c r="C84" i="5" s="1"/>
  <c r="D27" i="7" s="1"/>
  <c r="I84" i="5"/>
  <c r="Q48" i="5"/>
  <c r="D84" i="5" s="1"/>
  <c r="E2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<sst xmlns="http://schemas.openxmlformats.org/spreadsheetml/2006/main" count="259" uniqueCount="122">
  <si>
    <t>https://www.england.nhs.uk/statistics/statistical-work-areas/covid-19-daily-deaths/</t>
  </si>
  <si>
    <t>Date</t>
  </si>
  <si>
    <t>Total</t>
  </si>
  <si>
    <t>Age group (years)</t>
  </si>
  <si>
    <t>0 - 19</t>
  </si>
  <si>
    <t>20 - 39</t>
  </si>
  <si>
    <t>40 - 59</t>
  </si>
  <si>
    <t>60 - 79</t>
  </si>
  <si>
    <t>80+</t>
  </si>
  <si>
    <t>TBC</t>
  </si>
  <si>
    <t>Up to 01-Mar-20</t>
  </si>
  <si>
    <t>&lt; 80</t>
  </si>
  <si>
    <t>Change starting day</t>
  </si>
  <si>
    <t>Week ending</t>
  </si>
  <si>
    <t>Population</t>
  </si>
  <si>
    <t>Mortality Rate</t>
  </si>
  <si>
    <t>Mortality Ratio</t>
  </si>
  <si>
    <t>Mortality Ratio (reference 40-59)</t>
  </si>
  <si>
    <t>Mortality Ratio (reference &lt;80)</t>
  </si>
  <si>
    <t>Weekly Change %</t>
  </si>
  <si>
    <t>0-19</t>
  </si>
  <si>
    <t>20-39</t>
  </si>
  <si>
    <t>40-59</t>
  </si>
  <si>
    <t>60-79</t>
  </si>
  <si>
    <t>80+_Target</t>
  </si>
  <si>
    <t>Predicted</t>
  </si>
  <si>
    <t>Residue</t>
  </si>
  <si>
    <t>Objective function</t>
  </si>
  <si>
    <t>mean absolute percentage error</t>
  </si>
  <si>
    <t>Idea is based on mortality of younger age groups is predictive of older age groups</t>
  </si>
  <si>
    <t>Average error</t>
  </si>
  <si>
    <t>Input = mortality rates of age 0-19, 20-39, 40-59</t>
  </si>
  <si>
    <t>A/E</t>
  </si>
  <si>
    <t>Residue % spread</t>
  </si>
  <si>
    <t>Standard Deviation of %</t>
  </si>
  <si>
    <t>A/E upper</t>
  </si>
  <si>
    <t>A/E lower</t>
  </si>
  <si>
    <t>Variable Importance</t>
  </si>
  <si>
    <t>Average</t>
  </si>
  <si>
    <t>Replicate environment pre-8 Dec</t>
  </si>
  <si>
    <t>Average Mortality Ratio</t>
  </si>
  <si>
    <t>Mortality rates</t>
  </si>
  <si>
    <t>7 Day moving average</t>
  </si>
  <si>
    <t>Actual</t>
  </si>
  <si>
    <t>80+ deaths</t>
  </si>
  <si>
    <t>Expected</t>
  </si>
  <si>
    <t>From Counterfactual predictive modelling</t>
  </si>
  <si>
    <t>Prediction Lower 95% CI</t>
  </si>
  <si>
    <t>Prediction Upper 95% CI</t>
  </si>
  <si>
    <t>Use Solver to find best parameters (minimise K22 by altering B4, C4, D4)</t>
  </si>
  <si>
    <t xml:space="preserve">Actual </t>
  </si>
  <si>
    <t>Model H2 - Mortality Ratio</t>
  </si>
  <si>
    <t>Model H1 - Linear Regression</t>
  </si>
  <si>
    <t>Model H1 - Lower 95% CI</t>
  </si>
  <si>
    <t>Model H1 - Upper 95% CI</t>
  </si>
  <si>
    <t>Hospital Deaths: Comparison of predictive models</t>
  </si>
  <si>
    <t>Hospital Deaths: Actual vs Expected of age 80+ mortality</t>
  </si>
  <si>
    <t>Actual vs Predicted Hospital Deaths in age 80+</t>
  </si>
  <si>
    <t>Expected Lower 95% CI</t>
  </si>
  <si>
    <t>A/E Lower 95% CI</t>
  </si>
  <si>
    <t>A/E  Upper 95% CI</t>
  </si>
  <si>
    <t>Expected Upper 95% CI</t>
  </si>
  <si>
    <t>Counterfactual Modelling of Mortality in Ages 80+ in England</t>
  </si>
  <si>
    <t>The information provided in this file is intended to be read alongside the following publications:</t>
  </si>
  <si>
    <t>1. COVID-19 vaccination, antibody level and mortality impact in England</t>
  </si>
  <si>
    <t>2. "Mortality Impact of COVID-19 Vaccination in England: Counterfactual Insights from Gompertz to Machine Learning"</t>
  </si>
  <si>
    <t>Purpose of this spreadsheet</t>
  </si>
  <si>
    <t>2. Demonstrates the application of the data science framework of train, test and predict, in estimating expected mortality of ages 80+ under counterfactual scenarios</t>
  </si>
  <si>
    <t>3. Shows how the mortality changes/improvement after 8 December 2020 is estimated using an actuarial "actual vs expected" approach</t>
  </si>
  <si>
    <t>Disclaimer</t>
  </si>
  <si>
    <t xml:space="preserve">The views expressed in this publication are those of invited contributors and not necessarily those of the Institute and Faculty of Actuaries. </t>
  </si>
  <si>
    <t xml:space="preserve">The Institute and Faculty of Actuaries do not endorse any of the views stated, nor any claims or representations made in this publication and </t>
  </si>
  <si>
    <t xml:space="preserve">accept no responsibility or liability to any person for loss or damage suffered as a consequence of their placing reliance upon any view, claim or representation made in this publication. </t>
  </si>
  <si>
    <t xml:space="preserve">The information and expressions of opinion contained in this publication are not intended to be a comprehensive study, nor to provide actuarial advice or advice of any nature and </t>
  </si>
  <si>
    <t xml:space="preserve">should not be treated as a substitute for specific advice concerning individual situations. </t>
  </si>
  <si>
    <t>On no account may any part of this publication be reproduced without the written permission of the Institute and Faculty of Actuaries.</t>
  </si>
  <si>
    <t>Contact and Feedback</t>
  </si>
  <si>
    <t>We welcome feedbacks from users</t>
  </si>
  <si>
    <t>John Ng</t>
  </si>
  <si>
    <t>wui_hua@cantab.net</t>
  </si>
  <si>
    <t>Scott Reid</t>
  </si>
  <si>
    <t>scott.reid@uk.zurich.com</t>
  </si>
  <si>
    <t>How to use this spreadsheet</t>
  </si>
  <si>
    <t>In each of these sheets, the section "1. Training" uses the mortality rates of younger ages to fit a model to predict the target mortality rate of ages 80+.</t>
  </si>
  <si>
    <t>Contents</t>
  </si>
  <si>
    <t>Description</t>
  </si>
  <si>
    <t>Comparison</t>
  </si>
  <si>
    <t>1. Open-access of the mortality models (Hospital COVID-19 deaths) presented in our research</t>
  </si>
  <si>
    <t>2. "Analysis" converts the above into mortality rates by age groups.</t>
  </si>
  <si>
    <t>1. NHS hospital deaths data is extracted into "Data" tab. They are aggregated into total deaths by age groups by weeks ended.</t>
  </si>
  <si>
    <t>4. Once the models are fitted, their performance are evaluated under "2. Testing data (out of sample)" and the models are used in "3. Prediction" and "4. Actual vs Expected"</t>
  </si>
  <si>
    <t>3. The above mortality rates feed into the modelling sheets, namely "H1_LR" and "H2_MortalityRatio".</t>
  </si>
  <si>
    <t>Data</t>
  </si>
  <si>
    <t>Analysis</t>
  </si>
  <si>
    <t>H1_LR</t>
  </si>
  <si>
    <t>H2_MortalityRatio</t>
  </si>
  <si>
    <t xml:space="preserve">1. Training data </t>
  </si>
  <si>
    <t>2. Testing data (out of sample)</t>
  </si>
  <si>
    <t>3. Prediction</t>
  </si>
  <si>
    <t>4. Actual vs Expected</t>
  </si>
  <si>
    <t>Week Ended</t>
  </si>
  <si>
    <t>Input = mortality rates of age 40-59</t>
  </si>
  <si>
    <t>Counterfactual Modelling of mortality in ages 80+ (Model H1, Linear Regression)</t>
  </si>
  <si>
    <t>Counterfactual Modelling of mortality in ages 80+ (Model H2, Mortality Ratio)</t>
  </si>
  <si>
    <t>Weights</t>
  </si>
  <si>
    <t>&lt;&lt; Click to go back to "Contents"</t>
  </si>
  <si>
    <t>The Excel's Solver tool was used in H1. Set "Objective" = Mean Average Percentage Error (MAPE) to "min", by changing variables which are the weights in the model.</t>
  </si>
  <si>
    <t>NHS COVID-19 hospital deaths</t>
  </si>
  <si>
    <t>Analysis of mortality rates</t>
  </si>
  <si>
    <t>Model H1: Linear Regression</t>
  </si>
  <si>
    <t>Model H2: Mortality Ratio</t>
  </si>
  <si>
    <t>Comparison of models H1 and H2</t>
  </si>
  <si>
    <t>The results in this spreadsheet should be interpreted in light of the data sources, assumptions and limitations outlined in the research paper</t>
  </si>
  <si>
    <t>Notes</t>
  </si>
  <si>
    <t>3. The numbers presented in model H1 and H22 could be different from those in "Mortality Impact of COVID-19 Vaccination in England" paper due to changes in data released by NHS</t>
  </si>
  <si>
    <t>1. ONS registered deaths data source</t>
  </si>
  <si>
    <t>https://www.ons.gov.uk/peoplepopulationandcommunity/populationandmigration/populationestimates/datasets/populationestimatesforukenglandandwalesscotlandandnorthernireland</t>
  </si>
  <si>
    <t>2. Population data source (mid-2019)</t>
  </si>
  <si>
    <t>TAS Compliance</t>
  </si>
  <si>
    <t>This paper presents COVID-19 mortality models under counterfactual scenarios, hence enabling provision of a view on mortality impact after vaccination.</t>
  </si>
  <si>
    <t xml:space="preserve">It complies with the principles in the Financial Reporting Council’s Technical Actuarial Standard “TAS 100: Principles for Technical Actuarial Work”. </t>
  </si>
  <si>
    <r>
      <t>Any person using this paper should exercise judgement over its suitability and relevance for their purpose.</t>
    </r>
    <r>
      <rPr>
        <sz val="11"/>
        <color theme="1"/>
        <rFont val="Calibri"/>
        <family val="2"/>
        <scheme val="minor"/>
      </rPr>
      <t>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</si>
</sst>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%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95BA6"/>
      <name val="Verdana"/>
      <family val="2"/>
    </font>
    <font>
      <sz val="10"/>
      <name val="Verdana"/>
      <family val="2"/>
    </font>
    <font>
      <sz val="10"/>
      <color theme="0"/>
      <name val="Verdana"/>
      <family val="2"/>
    </font>
    <font>
      <sz val="10"/>
      <name val="Helv"/>
    </font>
    <font>
      <sz val="1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595959"/>
      <name val="Calibri"/>
      <family val="2"/>
      <scheme val="minor"/>
    </font>
    <font>
      <b/>
      <sz val="12"/>
      <color rgb="FF595959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EDF3F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6" fillId="0" borderId="0"/>
    <xf numFmtId="0" fontId="13" fillId="0" borderId="0" applyNumberFormat="0" applyFill="0" applyBorder="0" applyAlignment="0" applyProtection="0"/>
  </cellStyleXfs>
  <cellXfs count="91">
    <xf numFmtId="0" fontId="0" fillId="0" borderId="0" xfId="0"/>
    <xf numFmtId="0" fontId="4" fillId="3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0" xfId="0" applyFont="1" applyFill="1" applyBorder="1" applyAlignment="1">
      <alignment vertical="center"/>
    </xf>
    <xf numFmtId="3" fontId="4" fillId="3" borderId="10" xfId="0" applyNumberFormat="1" applyFont="1" applyFill="1" applyBorder="1" applyAlignment="1">
      <alignment horizontal="right"/>
    </xf>
    <xf numFmtId="3" fontId="4" fillId="3" borderId="11" xfId="0" applyNumberFormat="1" applyFont="1" applyFill="1" applyBorder="1" applyAlignment="1">
      <alignment horizontal="right"/>
    </xf>
    <xf numFmtId="0" fontId="4" fillId="3" borderId="11" xfId="0" applyFont="1" applyFill="1" applyBorder="1"/>
    <xf numFmtId="15" fontId="3" fillId="2" borderId="12" xfId="0" applyNumberFormat="1" applyFont="1" applyFill="1" applyBorder="1" applyAlignment="1">
      <alignment vertical="center" wrapText="1"/>
    </xf>
    <xf numFmtId="3" fontId="4" fillId="3" borderId="12" xfId="0" applyNumberFormat="1" applyFont="1" applyFill="1" applyBorder="1" applyAlignment="1">
      <alignment horizontal="right"/>
    </xf>
    <xf numFmtId="0" fontId="5" fillId="3" borderId="0" xfId="0" applyFont="1" applyFill="1"/>
    <xf numFmtId="3" fontId="4" fillId="3" borderId="13" xfId="0" applyNumberFormat="1" applyFont="1" applyFill="1" applyBorder="1" applyAlignment="1">
      <alignment horizontal="right"/>
    </xf>
    <xf numFmtId="15" fontId="3" fillId="4" borderId="12" xfId="0" applyNumberFormat="1" applyFont="1" applyFill="1" applyBorder="1" applyAlignment="1">
      <alignment vertical="center" wrapText="1"/>
    </xf>
    <xf numFmtId="3" fontId="4" fillId="4" borderId="12" xfId="0" applyNumberFormat="1" applyFont="1" applyFill="1" applyBorder="1" applyAlignment="1">
      <alignment horizontal="right"/>
    </xf>
    <xf numFmtId="3" fontId="4" fillId="4" borderId="13" xfId="0" applyNumberFormat="1" applyFont="1" applyFill="1" applyBorder="1" applyAlignment="1">
      <alignment horizontal="right"/>
    </xf>
    <xf numFmtId="15" fontId="3" fillId="4" borderId="14" xfId="0" applyNumberFormat="1" applyFont="1" applyFill="1" applyBorder="1" applyAlignment="1">
      <alignment vertical="center" wrapText="1"/>
    </xf>
    <xf numFmtId="3" fontId="4" fillId="4" borderId="14" xfId="0" applyNumberFormat="1" applyFont="1" applyFill="1" applyBorder="1" applyAlignment="1">
      <alignment horizontal="right"/>
    </xf>
    <xf numFmtId="3" fontId="4" fillId="4" borderId="15" xfId="0" applyNumberFormat="1" applyFont="1" applyFill="1" applyBorder="1" applyAlignment="1">
      <alignment horizontal="right"/>
    </xf>
    <xf numFmtId="15" fontId="3" fillId="4" borderId="16" xfId="0" applyNumberFormat="1" applyFont="1" applyFill="1" applyBorder="1" applyAlignment="1">
      <alignment vertical="center" wrapText="1"/>
    </xf>
    <xf numFmtId="3" fontId="4" fillId="4" borderId="16" xfId="0" applyNumberFormat="1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right"/>
    </xf>
    <xf numFmtId="3" fontId="0" fillId="0" borderId="0" xfId="0" applyNumberFormat="1"/>
    <xf numFmtId="15" fontId="7" fillId="0" borderId="0" xfId="2" applyNumberFormat="1" applyFont="1" applyAlignment="1">
      <alignment horizontal="right" wrapText="1"/>
    </xf>
    <xf numFmtId="0" fontId="7" fillId="0" borderId="0" xfId="2" applyNumberFormat="1" applyFont="1" applyAlignment="1">
      <alignment horizontal="right" wrapText="1"/>
    </xf>
    <xf numFmtId="15" fontId="0" fillId="0" borderId="0" xfId="0" applyNumberFormat="1"/>
    <xf numFmtId="0" fontId="0" fillId="5" borderId="0" xfId="0" applyFill="1"/>
    <xf numFmtId="0" fontId="7" fillId="6" borderId="0" xfId="2" applyNumberFormat="1" applyFont="1" applyFill="1" applyAlignment="1">
      <alignment horizontal="right" wrapText="1"/>
    </xf>
    <xf numFmtId="0" fontId="0" fillId="6" borderId="0" xfId="0" applyFill="1" applyAlignment="1">
      <alignment wrapText="1"/>
    </xf>
    <xf numFmtId="9" fontId="0" fillId="0" borderId="0" xfId="1" applyFont="1"/>
    <xf numFmtId="165" fontId="0" fillId="0" borderId="0" xfId="1" applyNumberFormat="1" applyFont="1"/>
    <xf numFmtId="1" fontId="0" fillId="0" borderId="0" xfId="0" applyNumberFormat="1"/>
    <xf numFmtId="0" fontId="8" fillId="0" borderId="0" xfId="0" applyFont="1"/>
    <xf numFmtId="15" fontId="7" fillId="0" borderId="0" xfId="2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9" fontId="0" fillId="0" borderId="0" xfId="1" applyNumberFormat="1" applyFont="1"/>
    <xf numFmtId="0" fontId="0" fillId="8" borderId="0" xfId="0" applyFill="1"/>
    <xf numFmtId="0" fontId="2" fillId="5" borderId="0" xfId="0" applyFont="1" applyFill="1"/>
    <xf numFmtId="166" fontId="0" fillId="0" borderId="0" xfId="0" applyNumberFormat="1"/>
    <xf numFmtId="9" fontId="0" fillId="0" borderId="0" xfId="0" applyNumberFormat="1"/>
    <xf numFmtId="0" fontId="0" fillId="0" borderId="0" xfId="0" applyFill="1"/>
    <xf numFmtId="165" fontId="0" fillId="7" borderId="0" xfId="1" applyNumberFormat="1" applyFont="1" applyFill="1"/>
    <xf numFmtId="0" fontId="9" fillId="0" borderId="0" xfId="0" applyFont="1" applyFill="1"/>
    <xf numFmtId="0" fontId="10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center" readingOrder="1"/>
    </xf>
    <xf numFmtId="0" fontId="0" fillId="10" borderId="22" xfId="0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15" fillId="10" borderId="22" xfId="0" applyFont="1" applyFill="1" applyBorder="1" applyAlignment="1">
      <alignment horizontal="left" vertical="center"/>
    </xf>
    <xf numFmtId="0" fontId="13" fillId="10" borderId="22" xfId="3" applyFill="1" applyBorder="1" applyAlignment="1">
      <alignment horizontal="left" vertical="center"/>
    </xf>
    <xf numFmtId="0" fontId="16" fillId="10" borderId="22" xfId="0" applyFont="1" applyFill="1" applyBorder="1" applyAlignment="1">
      <alignment horizontal="left" vertical="center"/>
    </xf>
    <xf numFmtId="0" fontId="0" fillId="10" borderId="0" xfId="0" applyFill="1" applyAlignment="1">
      <alignment horizontal="left"/>
    </xf>
    <xf numFmtId="0" fontId="13" fillId="10" borderId="0" xfId="3" applyFill="1" applyAlignment="1">
      <alignment horizontal="left" vertical="center"/>
    </xf>
    <xf numFmtId="0" fontId="0" fillId="10" borderId="0" xfId="0" applyFill="1"/>
    <xf numFmtId="0" fontId="12" fillId="7" borderId="3" xfId="0" applyFont="1" applyFill="1" applyBorder="1" applyAlignment="1">
      <alignment horizontal="left" vertical="center"/>
    </xf>
    <xf numFmtId="0" fontId="9" fillId="10" borderId="22" xfId="0" applyFont="1" applyFill="1" applyBorder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9" fillId="10" borderId="23" xfId="0" applyFont="1" applyFill="1" applyBorder="1" applyAlignment="1">
      <alignment horizontal="left" vertical="center"/>
    </xf>
    <xf numFmtId="0" fontId="0" fillId="10" borderId="20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15" fontId="0" fillId="0" borderId="0" xfId="0" applyNumberFormat="1" applyFill="1"/>
    <xf numFmtId="0" fontId="7" fillId="0" borderId="0" xfId="2" applyNumberFormat="1" applyFont="1" applyFill="1" applyAlignment="1">
      <alignment horizontal="right" wrapText="1"/>
    </xf>
    <xf numFmtId="165" fontId="0" fillId="0" borderId="0" xfId="1" applyNumberFormat="1" applyFont="1" applyFill="1"/>
    <xf numFmtId="0" fontId="13" fillId="11" borderId="0" xfId="3" applyFill="1"/>
    <xf numFmtId="0" fontId="13" fillId="10" borderId="0" xfId="3" applyFill="1"/>
    <xf numFmtId="0" fontId="13" fillId="10" borderId="0" xfId="3" applyFill="1" applyAlignment="1">
      <alignment vertical="center"/>
    </xf>
    <xf numFmtId="0" fontId="16" fillId="0" borderId="22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0" xfId="0" applyFont="1"/>
    <xf numFmtId="0" fontId="14" fillId="9" borderId="18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 xr:uid="{FF45EC4E-7F2E-4620-B5D7-7120856694B3}"/>
    <cellStyle name="Percent" xfId="1" builtinId="5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8115079365081"/>
          <c:y val="5.2916666666666667E-2"/>
          <c:w val="0.82118154761904749"/>
          <c:h val="0.68749749999999998"/>
        </c:manualLayout>
      </c:layout>
      <c:lineChart>
        <c:grouping val="standard"/>
        <c:varyColors val="0"/>
        <c:ser>
          <c:idx val="0"/>
          <c:order val="0"/>
          <c:tx>
            <c:strRef>
              <c:f>H1_LR!$B$60</c:f>
              <c:strCache>
                <c:ptCount val="1"/>
                <c:pt idx="0">
                  <c:v>A/E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H1_LR!$A$61:$A$86</c:f>
              <c:numCache>
                <c:formatCode>d\-mmm\-yy</c:formatCode>
                <c:ptCount val="26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H1_LR!$B$61:$B$86</c:f>
              <c:numCache>
                <c:formatCode>0%</c:formatCode>
                <c:ptCount val="26"/>
                <c:pt idx="0">
                  <c:v>1.0077010838331135</c:v>
                </c:pt>
                <c:pt idx="1">
                  <c:v>1.0000000000008071</c:v>
                </c:pt>
                <c:pt idx="2">
                  <c:v>0.82539682539749148</c:v>
                </c:pt>
                <c:pt idx="3">
                  <c:v>0.99894036887678139</c:v>
                </c:pt>
                <c:pt idx="4">
                  <c:v>0.94715807992462575</c:v>
                </c:pt>
                <c:pt idx="5">
                  <c:v>1.0289841324577953</c:v>
                </c:pt>
                <c:pt idx="6">
                  <c:v>0.94261191196816896</c:v>
                </c:pt>
                <c:pt idx="7">
                  <c:v>1.0057439147236455</c:v>
                </c:pt>
                <c:pt idx="8">
                  <c:v>1.0000119571445745</c:v>
                </c:pt>
                <c:pt idx="9">
                  <c:v>1.033294293046926</c:v>
                </c:pt>
                <c:pt idx="10">
                  <c:v>1.0097578466774075</c:v>
                </c:pt>
                <c:pt idx="11">
                  <c:v>1.1939021604283191</c:v>
                </c:pt>
                <c:pt idx="12">
                  <c:v>1.0786855949482337</c:v>
                </c:pt>
                <c:pt idx="13">
                  <c:v>0.95330619096356883</c:v>
                </c:pt>
                <c:pt idx="14">
                  <c:v>0.77343758687011255</c:v>
                </c:pt>
                <c:pt idx="15">
                  <c:v>0.78504005479871231</c:v>
                </c:pt>
                <c:pt idx="16">
                  <c:v>0.72817699616802256</c:v>
                </c:pt>
                <c:pt idx="17">
                  <c:v>0.65897518245206932</c:v>
                </c:pt>
                <c:pt idx="18">
                  <c:v>0.56933587563231525</c:v>
                </c:pt>
                <c:pt idx="19">
                  <c:v>0.58004490176229095</c:v>
                </c:pt>
                <c:pt idx="20">
                  <c:v>0.50818748986954143</c:v>
                </c:pt>
                <c:pt idx="21">
                  <c:v>0.48631999784786895</c:v>
                </c:pt>
                <c:pt idx="22">
                  <c:v>0.45954652628188314</c:v>
                </c:pt>
                <c:pt idx="23">
                  <c:v>0.32291876582904805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E-473B-8215-772D1C6C5D11}"/>
            </c:ext>
          </c:extLst>
        </c:ser>
        <c:ser>
          <c:idx val="1"/>
          <c:order val="1"/>
          <c:tx>
            <c:strRef>
              <c:f>H1_LR!$C$60</c:f>
              <c:strCache>
                <c:ptCount val="1"/>
                <c:pt idx="0">
                  <c:v>A/E Lower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H1_LR!$A$61:$A$86</c:f>
              <c:numCache>
                <c:formatCode>d\-mmm\-yy</c:formatCode>
                <c:ptCount val="26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H1_LR!$C$61:$C$86</c:f>
              <c:numCache>
                <c:formatCode>General</c:formatCode>
                <c:ptCount val="26"/>
                <c:pt idx="10" formatCode="0%">
                  <c:v>0.8845243390825176</c:v>
                </c:pt>
                <c:pt idx="11" formatCode="0%">
                  <c:v>1.0458304660438316</c:v>
                </c:pt>
                <c:pt idx="12" formatCode="0%">
                  <c:v>0.94490344005639337</c:v>
                </c:pt>
                <c:pt idx="13" formatCode="0%">
                  <c:v>0.83507400440604007</c:v>
                </c:pt>
                <c:pt idx="14" formatCode="0%">
                  <c:v>0.67751329944992666</c:v>
                </c:pt>
                <c:pt idx="15" formatCode="0%">
                  <c:v>0.68767679093458312</c:v>
                </c:pt>
                <c:pt idx="16" formatCode="0%">
                  <c:v>0.63786607689158559</c:v>
                </c:pt>
                <c:pt idx="17" formatCode="0%">
                  <c:v>0.57724690097547071</c:v>
                </c:pt>
                <c:pt idx="18" formatCode="0%">
                  <c:v>0.4987249574407368</c:v>
                </c:pt>
                <c:pt idx="19" formatCode="0%">
                  <c:v>0.50810581473340644</c:v>
                </c:pt>
                <c:pt idx="20" formatCode="0%">
                  <c:v>0.44516039670892021</c:v>
                </c:pt>
                <c:pt idx="21" formatCode="0%">
                  <c:v>0.42600498336748621</c:v>
                </c:pt>
                <c:pt idx="22" formatCode="0%">
                  <c:v>0.40255204628977714</c:v>
                </c:pt>
                <c:pt idx="23" formatCode="0%">
                  <c:v>0.28286931254076458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4E-473B-8215-772D1C6C5D11}"/>
            </c:ext>
          </c:extLst>
        </c:ser>
        <c:ser>
          <c:idx val="2"/>
          <c:order val="2"/>
          <c:tx>
            <c:strRef>
              <c:f>H1_LR!$D$60</c:f>
              <c:strCache>
                <c:ptCount val="1"/>
                <c:pt idx="0">
                  <c:v>A/E  Upper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H1_LR!$A$61:$A$86</c:f>
              <c:numCache>
                <c:formatCode>d\-mmm\-yy</c:formatCode>
                <c:ptCount val="26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H1_LR!$D$61:$D$86</c:f>
              <c:numCache>
                <c:formatCode>General</c:formatCode>
                <c:ptCount val="26"/>
                <c:pt idx="10" formatCode="0%">
                  <c:v>1.1763020899591536</c:v>
                </c:pt>
                <c:pt idx="11" formatCode="0%">
                  <c:v>1.3908182156144691</c:v>
                </c:pt>
                <c:pt idx="12" formatCode="0%">
                  <c:v>1.2565984249804099</c:v>
                </c:pt>
                <c:pt idx="13" formatCode="0%">
                  <c:v>1.1105395897554218</c:v>
                </c:pt>
                <c:pt idx="14" formatCode="0%">
                  <c:v>0.90100438722209331</c:v>
                </c:pt>
                <c:pt idx="15" formatCode="0%">
                  <c:v>0.91452050627777037</c:v>
                </c:pt>
                <c:pt idx="16" formatCode="0%">
                  <c:v>0.84827874848520202</c:v>
                </c:pt>
                <c:pt idx="17" formatCode="0%">
                  <c:v>0.76766314507999667</c:v>
                </c:pt>
                <c:pt idx="18" formatCode="0%">
                  <c:v>0.6632391940292327</c:v>
                </c:pt>
                <c:pt idx="19" formatCode="0%">
                  <c:v>0.67571451161113416</c:v>
                </c:pt>
                <c:pt idx="20" formatCode="0%">
                  <c:v>0.59200530938346285</c:v>
                </c:pt>
                <c:pt idx="21" formatCode="0%">
                  <c:v>0.56653110618524172</c:v>
                </c:pt>
                <c:pt idx="22" formatCode="0%">
                  <c:v>0.53534175651872451</c:v>
                </c:pt>
                <c:pt idx="23" formatCode="0%">
                  <c:v>0.37617931901359358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4E-473B-8215-772D1C6C5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824480"/>
        <c:axId val="587825136"/>
      </c:lineChart>
      <c:dateAx>
        <c:axId val="5878244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7825136"/>
        <c:crosses val="autoZero"/>
        <c:auto val="1"/>
        <c:lblOffset val="100"/>
        <c:baseTimeUnit val="days"/>
      </c:dateAx>
      <c:valAx>
        <c:axId val="58782513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Actual</a:t>
                </a:r>
                <a:r>
                  <a:rPr lang="en-GB" baseline="0"/>
                  <a:t> divided by Expected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782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85555555555554"/>
          <c:y val="6.3500000000000001E-2"/>
          <c:w val="0.82338650793650792"/>
          <c:h val="0.68441027777777774"/>
        </c:manualLayout>
      </c:layout>
      <c:lineChart>
        <c:grouping val="standard"/>
        <c:varyColors val="0"/>
        <c:ser>
          <c:idx val="0"/>
          <c:order val="0"/>
          <c:tx>
            <c:strRef>
              <c:f>H1_LR!$G$60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H1_LR!$A$61:$A$85</c:f>
              <c:numCache>
                <c:formatCode>d\-mmm\-yy</c:formatCode>
                <c:ptCount val="25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H1_LR!$G$61:$G$85</c:f>
              <c:numCache>
                <c:formatCode>General</c:formatCode>
                <c:ptCount val="25"/>
                <c:pt idx="0">
                  <c:v>140</c:v>
                </c:pt>
                <c:pt idx="1">
                  <c:v>189.00000000000003</c:v>
                </c:pt>
                <c:pt idx="2">
                  <c:v>312</c:v>
                </c:pt>
                <c:pt idx="3">
                  <c:v>496</c:v>
                </c:pt>
                <c:pt idx="4">
                  <c:v>738</c:v>
                </c:pt>
                <c:pt idx="5">
                  <c:v>916.99999999999989</c:v>
                </c:pt>
                <c:pt idx="6">
                  <c:v>1034</c:v>
                </c:pt>
                <c:pt idx="7">
                  <c:v>1151</c:v>
                </c:pt>
                <c:pt idx="8">
                  <c:v>1186</c:v>
                </c:pt>
                <c:pt idx="9">
                  <c:v>1103</c:v>
                </c:pt>
                <c:pt idx="10">
                  <c:v>1147</c:v>
                </c:pt>
                <c:pt idx="11">
                  <c:v>1305</c:v>
                </c:pt>
                <c:pt idx="12">
                  <c:v>1569</c:v>
                </c:pt>
                <c:pt idx="13">
                  <c:v>1944</c:v>
                </c:pt>
                <c:pt idx="14">
                  <c:v>2402</c:v>
                </c:pt>
                <c:pt idx="15">
                  <c:v>2992</c:v>
                </c:pt>
                <c:pt idx="16">
                  <c:v>3084.9999999999995</c:v>
                </c:pt>
                <c:pt idx="17">
                  <c:v>2580</c:v>
                </c:pt>
                <c:pt idx="18">
                  <c:v>1937</c:v>
                </c:pt>
                <c:pt idx="19">
                  <c:v>1424</c:v>
                </c:pt>
                <c:pt idx="20">
                  <c:v>1018</c:v>
                </c:pt>
                <c:pt idx="21">
                  <c:v>656</c:v>
                </c:pt>
                <c:pt idx="22">
                  <c:v>442</c:v>
                </c:pt>
                <c:pt idx="23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5-4940-8E3F-A88C8498A715}"/>
            </c:ext>
          </c:extLst>
        </c:ser>
        <c:ser>
          <c:idx val="1"/>
          <c:order val="1"/>
          <c:tx>
            <c:strRef>
              <c:f>H1_LR!$H$60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H1_LR!$A$61:$A$85</c:f>
              <c:numCache>
                <c:formatCode>d\-mmm\-yy</c:formatCode>
                <c:ptCount val="25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H1_LR!$H$61:$H$85</c:f>
              <c:numCache>
                <c:formatCode>General</c:formatCode>
                <c:ptCount val="25"/>
                <c:pt idx="0">
                  <c:v>138.93008774731612</c:v>
                </c:pt>
                <c:pt idx="1">
                  <c:v>188.99999999984749</c:v>
                </c:pt>
                <c:pt idx="2">
                  <c:v>377.99999999969498</c:v>
                </c:pt>
                <c:pt idx="3">
                  <c:v>496.52613454565596</c:v>
                </c:pt>
                <c:pt idx="4">
                  <c:v>779.17299724532745</c:v>
                </c:pt>
                <c:pt idx="5">
                  <c:v>891.17020474328012</c:v>
                </c:pt>
                <c:pt idx="6">
                  <c:v>1096.9519765998004</c:v>
                </c:pt>
                <c:pt idx="7">
                  <c:v>1144.426511709263</c:v>
                </c:pt>
                <c:pt idx="8">
                  <c:v>1185.9858189960989</c:v>
                </c:pt>
                <c:pt idx="9">
                  <c:v>1067.4596844501382</c:v>
                </c:pt>
                <c:pt idx="10">
                  <c:v>1135.9159067435678</c:v>
                </c:pt>
                <c:pt idx="11">
                  <c:v>1093.0543919376307</c:v>
                </c:pt>
                <c:pt idx="12">
                  <c:v>1454.54802339814</c:v>
                </c:pt>
                <c:pt idx="13">
                  <c:v>2039.2188977972253</c:v>
                </c:pt>
                <c:pt idx="14">
                  <c:v>3105.6158128029797</c:v>
                </c:pt>
                <c:pt idx="15">
                  <c:v>3811.2704972323504</c:v>
                </c:pt>
                <c:pt idx="16">
                  <c:v>4236.6073306827648</c:v>
                </c:pt>
                <c:pt idx="17">
                  <c:v>3915.1702047408389</c:v>
                </c:pt>
                <c:pt idx="18">
                  <c:v>3402.2096321415383</c:v>
                </c:pt>
                <c:pt idx="19">
                  <c:v>2454.98235683756</c:v>
                </c:pt>
                <c:pt idx="20">
                  <c:v>2003.1976785995541</c:v>
                </c:pt>
                <c:pt idx="21">
                  <c:v>1348.9060760466825</c:v>
                </c:pt>
                <c:pt idx="22">
                  <c:v>961.81773709868025</c:v>
                </c:pt>
                <c:pt idx="23">
                  <c:v>839.22035098903586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5-4940-8E3F-A88C8498A715}"/>
            </c:ext>
          </c:extLst>
        </c:ser>
        <c:ser>
          <c:idx val="2"/>
          <c:order val="2"/>
          <c:tx>
            <c:strRef>
              <c:f>H1_LR!$I$60</c:f>
              <c:strCache>
                <c:ptCount val="1"/>
                <c:pt idx="0">
                  <c:v>Expected Lower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H1_LR!$A$61:$A$85</c:f>
              <c:numCache>
                <c:formatCode>d\-mmm\-yy</c:formatCode>
                <c:ptCount val="25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H1_LR!$I$61:$I$85</c:f>
              <c:numCache>
                <c:formatCode>General</c:formatCode>
                <c:ptCount val="25"/>
                <c:pt idx="10">
                  <c:v>975.08965578717005</c:v>
                </c:pt>
                <c:pt idx="11">
                  <c:v>938.2965978939568</c:v>
                </c:pt>
                <c:pt idx="12">
                  <c:v>1248.6089181788211</c:v>
                </c:pt>
                <c:pt idx="13">
                  <c:v>1750.5004035273828</c:v>
                </c:pt>
                <c:pt idx="14">
                  <c:v>2665.9137669747197</c:v>
                </c:pt>
                <c:pt idx="15">
                  <c:v>3271.659825516509</c:v>
                </c:pt>
                <c:pt idx="16">
                  <c:v>3636.7762430792723</c:v>
                </c:pt>
                <c:pt idx="17">
                  <c:v>3360.8491127070365</c:v>
                </c:pt>
                <c:pt idx="18">
                  <c:v>2920.5149777602337</c:v>
                </c:pt>
                <c:pt idx="19">
                  <c:v>2107.3988726462271</c:v>
                </c:pt>
                <c:pt idx="20">
                  <c:v>1719.5791724573962</c:v>
                </c:pt>
                <c:pt idx="21">
                  <c:v>1157.9240624882902</c:v>
                </c:pt>
                <c:pt idx="22">
                  <c:v>825.6408072373863</c:v>
                </c:pt>
                <c:pt idx="23">
                  <c:v>720.40111272094452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55-4940-8E3F-A88C8498A715}"/>
            </c:ext>
          </c:extLst>
        </c:ser>
        <c:ser>
          <c:idx val="3"/>
          <c:order val="3"/>
          <c:tx>
            <c:strRef>
              <c:f>H1_LR!$J$60</c:f>
              <c:strCache>
                <c:ptCount val="1"/>
                <c:pt idx="0">
                  <c:v>Expected Upper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H1_LR!$A$61:$A$85</c:f>
              <c:numCache>
                <c:formatCode>d\-mmm\-yy</c:formatCode>
                <c:ptCount val="25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H1_LR!$J$61:$J$85</c:f>
              <c:numCache>
                <c:formatCode>General</c:formatCode>
                <c:ptCount val="25"/>
                <c:pt idx="10">
                  <c:v>1296.7421576999657</c:v>
                </c:pt>
                <c:pt idx="11">
                  <c:v>1247.8121859813045</c:v>
                </c:pt>
                <c:pt idx="12">
                  <c:v>1660.4871286174591</c:v>
                </c:pt>
                <c:pt idx="13">
                  <c:v>2327.9373920670678</c:v>
                </c:pt>
                <c:pt idx="14">
                  <c:v>3545.3178586312397</c:v>
                </c:pt>
                <c:pt idx="15">
                  <c:v>4350.8811689481909</c:v>
                </c:pt>
                <c:pt idx="16">
                  <c:v>4836.4384182862568</c:v>
                </c:pt>
                <c:pt idx="17">
                  <c:v>4469.4912967746413</c:v>
                </c:pt>
                <c:pt idx="18">
                  <c:v>3883.9042865228425</c:v>
                </c:pt>
                <c:pt idx="19">
                  <c:v>2802.5658410288929</c:v>
                </c:pt>
                <c:pt idx="20">
                  <c:v>2286.8161847417123</c:v>
                </c:pt>
                <c:pt idx="21">
                  <c:v>1539.8880896050748</c:v>
                </c:pt>
                <c:pt idx="22">
                  <c:v>1097.9946669599742</c:v>
                </c:pt>
                <c:pt idx="23">
                  <c:v>958.03958925712709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55-4940-8E3F-A88C8498A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01232"/>
        <c:axId val="871093032"/>
      </c:lineChart>
      <c:dateAx>
        <c:axId val="8711012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1093032"/>
        <c:crosses val="autoZero"/>
        <c:auto val="1"/>
        <c:lblOffset val="100"/>
        <c:baseTimeUnit val="days"/>
      </c:dateAx>
      <c:valAx>
        <c:axId val="87109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Hospital</a:t>
                </a:r>
                <a:r>
                  <a:rPr lang="en-GB" baseline="0"/>
                  <a:t> Deaths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3507539682539685E-2"/>
              <c:y val="0.2741541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110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8115079365081"/>
          <c:y val="5.2916666666666667E-2"/>
          <c:w val="0.82118154761904749"/>
          <c:h val="0.68749749999999998"/>
        </c:manualLayout>
      </c:layout>
      <c:lineChart>
        <c:grouping val="standard"/>
        <c:varyColors val="0"/>
        <c:ser>
          <c:idx val="0"/>
          <c:order val="0"/>
          <c:tx>
            <c:strRef>
              <c:f>H2_MortalityRatio!$B$60</c:f>
              <c:strCache>
                <c:ptCount val="1"/>
                <c:pt idx="0">
                  <c:v>A/E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H2_MortalityRatio!$A$61:$A$84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H2_MortalityRatio!$B$61:$B$84</c:f>
              <c:numCache>
                <c:formatCode>0%</c:formatCode>
                <c:ptCount val="24"/>
                <c:pt idx="0">
                  <c:v>0.91439173430530196</c:v>
                </c:pt>
                <c:pt idx="1">
                  <c:v>1.0286907010934647</c:v>
                </c:pt>
                <c:pt idx="2">
                  <c:v>0.84907803899778034</c:v>
                </c:pt>
                <c:pt idx="3">
                  <c:v>0.97186778617592084</c:v>
                </c:pt>
                <c:pt idx="4">
                  <c:v>0.96403014273901844</c:v>
                </c:pt>
                <c:pt idx="5">
                  <c:v>1.0094268302864708</c:v>
                </c:pt>
                <c:pt idx="6">
                  <c:v>0.97405328290351878</c:v>
                </c:pt>
                <c:pt idx="7">
                  <c:v>1.12764094948436</c:v>
                </c:pt>
                <c:pt idx="8">
                  <c:v>1.0467843599286566</c:v>
                </c:pt>
                <c:pt idx="9">
                  <c:v>1.1140361740855098</c:v>
                </c:pt>
                <c:pt idx="10">
                  <c:v>1.0404834516351005</c:v>
                </c:pt>
                <c:pt idx="11">
                  <c:v>1.1415317728970844</c:v>
                </c:pt>
                <c:pt idx="12">
                  <c:v>1.1058689345773527</c:v>
                </c:pt>
                <c:pt idx="13">
                  <c:v>0.98681210112296824</c:v>
                </c:pt>
                <c:pt idx="14">
                  <c:v>0.80590837052397324</c:v>
                </c:pt>
                <c:pt idx="15">
                  <c:v>0.78586558857950883</c:v>
                </c:pt>
                <c:pt idx="16">
                  <c:v>0.73537500008651102</c:v>
                </c:pt>
                <c:pt idx="17">
                  <c:v>0.67046154068994279</c:v>
                </c:pt>
                <c:pt idx="18">
                  <c:v>0.59302794286251226</c:v>
                </c:pt>
                <c:pt idx="19">
                  <c:v>0.57887988870068907</c:v>
                </c:pt>
                <c:pt idx="20">
                  <c:v>0.53620436954078188</c:v>
                </c:pt>
                <c:pt idx="21">
                  <c:v>0.49437443217385557</c:v>
                </c:pt>
                <c:pt idx="22">
                  <c:v>0.49207931805553179</c:v>
                </c:pt>
                <c:pt idx="23">
                  <c:v>0.30517261083341968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A-4A43-844A-52F0ECF83E3B}"/>
            </c:ext>
          </c:extLst>
        </c:ser>
        <c:ser>
          <c:idx val="1"/>
          <c:order val="1"/>
          <c:tx>
            <c:strRef>
              <c:f>H2_MortalityRatio!$C$60</c:f>
              <c:strCache>
                <c:ptCount val="1"/>
                <c:pt idx="0">
                  <c:v>A/E Lower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H2_MortalityRatio!$A$61:$A$84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H2_MortalityRatio!$C$61:$C$84</c:f>
              <c:numCache>
                <c:formatCode>General</c:formatCode>
                <c:ptCount val="24"/>
                <c:pt idx="10" formatCode="0%">
                  <c:v>0.88806871640804175</c:v>
                </c:pt>
                <c:pt idx="11" formatCode="0%">
                  <c:v>0.9743150212553664</c:v>
                </c:pt>
                <c:pt idx="12" formatCode="0%">
                  <c:v>0.94387623724558611</c:v>
                </c:pt>
                <c:pt idx="13" formatCode="0%">
                  <c:v>0.84225938875146777</c:v>
                </c:pt>
                <c:pt idx="14" formatCode="0%">
                  <c:v>0.68785525712014828</c:v>
                </c:pt>
                <c:pt idx="15" formatCode="0%">
                  <c:v>0.67074843278123597</c:v>
                </c:pt>
                <c:pt idx="16" formatCode="0%">
                  <c:v>0.6276539346965242</c:v>
                </c:pt>
                <c:pt idx="17" formatCode="0%">
                  <c:v>0.57224929325477547</c:v>
                </c:pt>
                <c:pt idx="18" formatCode="0%">
                  <c:v>0.50615852004603501</c:v>
                </c:pt>
                <c:pt idx="19" formatCode="0%">
                  <c:v>0.49408293702795153</c:v>
                </c:pt>
                <c:pt idx="20" formatCode="0%">
                  <c:v>0.4576587214742795</c:v>
                </c:pt>
                <c:pt idx="21" formatCode="0%">
                  <c:v>0.42195622305731978</c:v>
                </c:pt>
                <c:pt idx="22" formatCode="0%">
                  <c:v>0.41999730766480037</c:v>
                </c:pt>
                <c:pt idx="23" formatCode="0%">
                  <c:v>0.26046954265330413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FA-4A43-844A-52F0ECF83E3B}"/>
            </c:ext>
          </c:extLst>
        </c:ser>
        <c:ser>
          <c:idx val="2"/>
          <c:order val="2"/>
          <c:tx>
            <c:strRef>
              <c:f>H2_MortalityRatio!$D$60</c:f>
              <c:strCache>
                <c:ptCount val="1"/>
                <c:pt idx="0">
                  <c:v>A/E  Upper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H2_MortalityRatio!$A$61:$A$84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H2_MortalityRatio!$D$61:$D$84</c:f>
              <c:numCache>
                <c:formatCode>General</c:formatCode>
                <c:ptCount val="24"/>
                <c:pt idx="10" formatCode="0%">
                  <c:v>1.2560535618308142</c:v>
                </c:pt>
                <c:pt idx="11" formatCode="0%">
                  <c:v>1.3780373412351705</c:v>
                </c:pt>
                <c:pt idx="12" formatCode="0%">
                  <c:v>1.3349857818604376</c:v>
                </c:pt>
                <c:pt idx="13" formatCode="0%">
                  <c:v>1.191262439133866</c:v>
                </c:pt>
                <c:pt idx="14" formatCode="0%">
                  <c:v>0.97287859572888902</c:v>
                </c:pt>
                <c:pt idx="15" formatCode="0%">
                  <c:v>0.9486832972733672</c:v>
                </c:pt>
                <c:pt idx="16" formatCode="0%">
                  <c:v>0.88773193527342176</c:v>
                </c:pt>
                <c:pt idx="17" formatCode="0%">
                  <c:v>0.80936953387464006</c:v>
                </c:pt>
                <c:pt idx="18" formatCode="0%">
                  <c:v>0.71589303868994936</c:v>
                </c:pt>
                <c:pt idx="19" formatCode="0%">
                  <c:v>0.69881375329140993</c:v>
                </c:pt>
                <c:pt idx="20" formatCode="0%">
                  <c:v>0.64729660733436001</c:v>
                </c:pt>
                <c:pt idx="21" formatCode="0%">
                  <c:v>0.59680023303996732</c:v>
                </c:pt>
                <c:pt idx="22" formatCode="0%">
                  <c:v>0.59402961111551611</c:v>
                </c:pt>
                <c:pt idx="23" formatCode="0%">
                  <c:v>0.36839907853234588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FA-4A43-844A-52F0ECF83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824480"/>
        <c:axId val="587825136"/>
      </c:lineChart>
      <c:dateAx>
        <c:axId val="5878244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7825136"/>
        <c:crosses val="autoZero"/>
        <c:auto val="1"/>
        <c:lblOffset val="100"/>
        <c:baseTimeUnit val="days"/>
      </c:dateAx>
      <c:valAx>
        <c:axId val="58782513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Actual</a:t>
                </a:r>
                <a:r>
                  <a:rPr lang="en-GB" baseline="0"/>
                  <a:t> vs Expected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782448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chemeClr val="bg1">
          <a:lumMod val="85000"/>
        </a:schemeClr>
      </a:solidFill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85555555555554"/>
          <c:y val="6.3500000000000001E-2"/>
          <c:w val="0.82338650793650792"/>
          <c:h val="0.68441027777777774"/>
        </c:manualLayout>
      </c:layout>
      <c:lineChart>
        <c:grouping val="standard"/>
        <c:varyColors val="0"/>
        <c:ser>
          <c:idx val="0"/>
          <c:order val="0"/>
          <c:tx>
            <c:strRef>
              <c:f>H2_MortalityRatio!$G$60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H2_MortalityRatio!$A$61:$A$84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H2_MortalityRatio!$G$61:$G$84</c:f>
              <c:numCache>
                <c:formatCode>General</c:formatCode>
                <c:ptCount val="24"/>
                <c:pt idx="0">
                  <c:v>140</c:v>
                </c:pt>
                <c:pt idx="1">
                  <c:v>189.00000000000003</c:v>
                </c:pt>
                <c:pt idx="2">
                  <c:v>312</c:v>
                </c:pt>
                <c:pt idx="3">
                  <c:v>496</c:v>
                </c:pt>
                <c:pt idx="4">
                  <c:v>738</c:v>
                </c:pt>
                <c:pt idx="5">
                  <c:v>916.99999999999989</c:v>
                </c:pt>
                <c:pt idx="6">
                  <c:v>1034</c:v>
                </c:pt>
                <c:pt idx="7">
                  <c:v>1151</c:v>
                </c:pt>
                <c:pt idx="8">
                  <c:v>1186</c:v>
                </c:pt>
                <c:pt idx="9">
                  <c:v>1103</c:v>
                </c:pt>
                <c:pt idx="10">
                  <c:v>1147</c:v>
                </c:pt>
                <c:pt idx="11">
                  <c:v>1305</c:v>
                </c:pt>
                <c:pt idx="12">
                  <c:v>1569</c:v>
                </c:pt>
                <c:pt idx="13">
                  <c:v>1944</c:v>
                </c:pt>
                <c:pt idx="14">
                  <c:v>2402</c:v>
                </c:pt>
                <c:pt idx="15">
                  <c:v>2992</c:v>
                </c:pt>
                <c:pt idx="16">
                  <c:v>3084.9999999999995</c:v>
                </c:pt>
                <c:pt idx="17">
                  <c:v>2580</c:v>
                </c:pt>
                <c:pt idx="18">
                  <c:v>1937</c:v>
                </c:pt>
                <c:pt idx="19">
                  <c:v>1424</c:v>
                </c:pt>
                <c:pt idx="20">
                  <c:v>1018</c:v>
                </c:pt>
                <c:pt idx="21">
                  <c:v>656</c:v>
                </c:pt>
                <c:pt idx="22">
                  <c:v>442</c:v>
                </c:pt>
                <c:pt idx="23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A8-42B4-AA24-957DF892444C}"/>
            </c:ext>
          </c:extLst>
        </c:ser>
        <c:ser>
          <c:idx val="1"/>
          <c:order val="1"/>
          <c:tx>
            <c:strRef>
              <c:f>H2_MortalityRatio!$H$60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H2_MortalityRatio!$A$61:$A$84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H2_MortalityRatio!$H$61:$H$84</c:f>
              <c:numCache>
                <c:formatCode>General</c:formatCode>
                <c:ptCount val="24"/>
                <c:pt idx="0">
                  <c:v>153.10724577619166</c:v>
                </c:pt>
                <c:pt idx="1">
                  <c:v>183.72869493143</c:v>
                </c:pt>
                <c:pt idx="2">
                  <c:v>367.45738986286</c:v>
                </c:pt>
                <c:pt idx="3">
                  <c:v>510.35748592063885</c:v>
                </c:pt>
                <c:pt idx="4">
                  <c:v>765.53622888095822</c:v>
                </c:pt>
                <c:pt idx="5">
                  <c:v>908.43632493873724</c:v>
                </c:pt>
                <c:pt idx="6">
                  <c:v>1061.5435707149288</c:v>
                </c:pt>
                <c:pt idx="7">
                  <c:v>1020.7149718412777</c:v>
                </c:pt>
                <c:pt idx="8">
                  <c:v>1132.9936187438182</c:v>
                </c:pt>
                <c:pt idx="9">
                  <c:v>990.09352268603936</c:v>
                </c:pt>
                <c:pt idx="10">
                  <c:v>1102.3721695885799</c:v>
                </c:pt>
                <c:pt idx="11">
                  <c:v>1143.2007684622311</c:v>
                </c:pt>
                <c:pt idx="12">
                  <c:v>1418.7938108593758</c:v>
                </c:pt>
                <c:pt idx="13">
                  <c:v>1969.9798956536661</c:v>
                </c:pt>
                <c:pt idx="14">
                  <c:v>2980.4877177765311</c:v>
                </c:pt>
                <c:pt idx="15">
                  <c:v>3807.2668449679659</c:v>
                </c:pt>
                <c:pt idx="16">
                  <c:v>4195.1385342676513</c:v>
                </c:pt>
                <c:pt idx="17">
                  <c:v>3848.0954438416175</c:v>
                </c:pt>
                <c:pt idx="18">
                  <c:v>3266.2879098920885</c:v>
                </c:pt>
                <c:pt idx="19">
                  <c:v>2459.9230821374795</c:v>
                </c:pt>
                <c:pt idx="20">
                  <c:v>1898.5298476247765</c:v>
                </c:pt>
                <c:pt idx="21">
                  <c:v>1326.9294633936611</c:v>
                </c:pt>
                <c:pt idx="22">
                  <c:v>898.22917522032435</c:v>
                </c:pt>
                <c:pt idx="23">
                  <c:v>888.02202550191168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A8-42B4-AA24-957DF892444C}"/>
            </c:ext>
          </c:extLst>
        </c:ser>
        <c:ser>
          <c:idx val="2"/>
          <c:order val="2"/>
          <c:tx>
            <c:strRef>
              <c:f>H2_MortalityRatio!$I$60</c:f>
              <c:strCache>
                <c:ptCount val="1"/>
                <c:pt idx="0">
                  <c:v>Expected Lower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H2_MortalityRatio!$A$61:$A$84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H2_MortalityRatio!$I$61:$I$84</c:f>
              <c:numCache>
                <c:formatCode>General</c:formatCode>
                <c:ptCount val="24"/>
                <c:pt idx="10">
                  <c:v>913.17761826027663</c:v>
                </c:pt>
                <c:pt idx="11">
                  <c:v>946.99901152917573</c:v>
                </c:pt>
                <c:pt idx="12">
                  <c:v>1175.2934160942448</c:v>
                </c:pt>
                <c:pt idx="13">
                  <c:v>1631.8822252243833</c:v>
                </c:pt>
                <c:pt idx="14">
                  <c:v>2468.9617086296371</c:v>
                </c:pt>
                <c:pt idx="15">
                  <c:v>3153.844922324844</c:v>
                </c:pt>
                <c:pt idx="16">
                  <c:v>3475.1481583793861</c:v>
                </c:pt>
                <c:pt idx="17">
                  <c:v>3187.666315593744</c:v>
                </c:pt>
                <c:pt idx="18">
                  <c:v>2705.7114615119308</c:v>
                </c:pt>
                <c:pt idx="19">
                  <c:v>2037.7389444511728</c:v>
                </c:pt>
                <c:pt idx="20">
                  <c:v>1572.6947870038098</c:v>
                </c:pt>
                <c:pt idx="21">
                  <c:v>1099.1952812392219</c:v>
                </c:pt>
                <c:pt idx="22">
                  <c:v>744.07065191578101</c:v>
                </c:pt>
                <c:pt idx="23">
                  <c:v>735.61530359855624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0A8-42B4-AA24-957DF892444C}"/>
            </c:ext>
          </c:extLst>
        </c:ser>
        <c:ser>
          <c:idx val="3"/>
          <c:order val="3"/>
          <c:tx>
            <c:strRef>
              <c:f>H2_MortalityRatio!$J$60</c:f>
              <c:strCache>
                <c:ptCount val="1"/>
                <c:pt idx="0">
                  <c:v>Expected Upper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H2_MortalityRatio!$A$61:$A$84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H2_MortalityRatio!$J$61:$J$84</c:f>
              <c:numCache>
                <c:formatCode>General</c:formatCode>
                <c:ptCount val="24"/>
                <c:pt idx="10">
                  <c:v>1291.5667209168832</c:v>
                </c:pt>
                <c:pt idx="11">
                  <c:v>1339.4025253952864</c:v>
                </c:pt>
                <c:pt idx="12">
                  <c:v>1662.2942056245067</c:v>
                </c:pt>
                <c:pt idx="13">
                  <c:v>2308.077566082949</c:v>
                </c:pt>
                <c:pt idx="14">
                  <c:v>3492.0137269234251</c:v>
                </c:pt>
                <c:pt idx="15">
                  <c:v>4460.6887676110873</c:v>
                </c:pt>
                <c:pt idx="16">
                  <c:v>4915.1289101559169</c:v>
                </c:pt>
                <c:pt idx="17">
                  <c:v>4508.5245720894909</c:v>
                </c:pt>
                <c:pt idx="18">
                  <c:v>3826.8643582722466</c:v>
                </c:pt>
                <c:pt idx="19">
                  <c:v>2882.1072198237857</c:v>
                </c:pt>
                <c:pt idx="20">
                  <c:v>2224.3649082457437</c:v>
                </c:pt>
                <c:pt idx="21">
                  <c:v>1554.6636455481</c:v>
                </c:pt>
                <c:pt idx="22">
                  <c:v>1052.3876985248678</c:v>
                </c:pt>
                <c:pt idx="23">
                  <c:v>1040.4287474052671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0A8-42B4-AA24-957DF8924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01232"/>
        <c:axId val="871093032"/>
      </c:lineChart>
      <c:dateAx>
        <c:axId val="8711012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1093032"/>
        <c:crosses val="autoZero"/>
        <c:auto val="1"/>
        <c:lblOffset val="100"/>
        <c:baseTimeUnit val="days"/>
      </c:dateAx>
      <c:valAx>
        <c:axId val="87109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Hospital</a:t>
                </a:r>
                <a:r>
                  <a:rPr lang="en-GB" baseline="0"/>
                  <a:t> Deaths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3507539682539685E-2"/>
              <c:y val="0.27415416666666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1101232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bg2"/>
      </a:solidFill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90936297727627"/>
          <c:y val="7.7611111111111117E-2"/>
          <c:w val="0.8191909374524865"/>
          <c:h val="0.60679916666666667"/>
        </c:manualLayout>
      </c:layout>
      <c:lineChart>
        <c:grouping val="standard"/>
        <c:varyColors val="0"/>
        <c:ser>
          <c:idx val="0"/>
          <c:order val="0"/>
          <c:tx>
            <c:strRef>
              <c:f>Comparison!$B$3</c:f>
              <c:strCache>
                <c:ptCount val="1"/>
                <c:pt idx="0">
                  <c:v>Model H1 - Linear Regression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Comparison!$A$4:$A$27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Comparison!$B$4:$B$27</c:f>
              <c:numCache>
                <c:formatCode>0%</c:formatCode>
                <c:ptCount val="24"/>
                <c:pt idx="0">
                  <c:v>1.0077010838331135</c:v>
                </c:pt>
                <c:pt idx="1">
                  <c:v>1.0000000000008071</c:v>
                </c:pt>
                <c:pt idx="2">
                  <c:v>0.82539682539749148</c:v>
                </c:pt>
                <c:pt idx="3">
                  <c:v>0.99894036887678139</c:v>
                </c:pt>
                <c:pt idx="4">
                  <c:v>0.94715807992462575</c:v>
                </c:pt>
                <c:pt idx="5">
                  <c:v>1.0289841324577953</c:v>
                </c:pt>
                <c:pt idx="6">
                  <c:v>0.94261191196816896</c:v>
                </c:pt>
                <c:pt idx="7">
                  <c:v>1.0057439147236455</c:v>
                </c:pt>
                <c:pt idx="8">
                  <c:v>1.0000119571445745</c:v>
                </c:pt>
                <c:pt idx="9">
                  <c:v>1.033294293046926</c:v>
                </c:pt>
                <c:pt idx="10">
                  <c:v>1.0097578466774075</c:v>
                </c:pt>
                <c:pt idx="11">
                  <c:v>1.1939021604283191</c:v>
                </c:pt>
                <c:pt idx="12">
                  <c:v>1.0786855949482337</c:v>
                </c:pt>
                <c:pt idx="13">
                  <c:v>0.95330619096356883</c:v>
                </c:pt>
                <c:pt idx="14">
                  <c:v>0.77343758687011255</c:v>
                </c:pt>
                <c:pt idx="15">
                  <c:v>0.78504005479871231</c:v>
                </c:pt>
                <c:pt idx="16">
                  <c:v>0.72817699616802256</c:v>
                </c:pt>
                <c:pt idx="17">
                  <c:v>0.65897518245206932</c:v>
                </c:pt>
                <c:pt idx="18">
                  <c:v>0.56933587563231525</c:v>
                </c:pt>
                <c:pt idx="19">
                  <c:v>0.58004490176229095</c:v>
                </c:pt>
                <c:pt idx="20">
                  <c:v>0.50818748986954143</c:v>
                </c:pt>
                <c:pt idx="21">
                  <c:v>0.48631999784786895</c:v>
                </c:pt>
                <c:pt idx="22">
                  <c:v>0.45954652628188314</c:v>
                </c:pt>
                <c:pt idx="23">
                  <c:v>0.32291876582904805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9-4DE9-B7F7-2CA68C131195}"/>
            </c:ext>
          </c:extLst>
        </c:ser>
        <c:ser>
          <c:idx val="1"/>
          <c:order val="1"/>
          <c:tx>
            <c:strRef>
              <c:f>Comparison!$C$3</c:f>
              <c:strCache>
                <c:ptCount val="1"/>
                <c:pt idx="0">
                  <c:v>Model H2 - Mortality Ratio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Comparison!$A$4:$A$27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Comparison!$C$4:$C$27</c:f>
              <c:numCache>
                <c:formatCode>0%</c:formatCode>
                <c:ptCount val="24"/>
                <c:pt idx="0">
                  <c:v>0.91439173430530196</c:v>
                </c:pt>
                <c:pt idx="1">
                  <c:v>1.0286907010934647</c:v>
                </c:pt>
                <c:pt idx="2">
                  <c:v>0.84907803899778034</c:v>
                </c:pt>
                <c:pt idx="3">
                  <c:v>0.97186778617592084</c:v>
                </c:pt>
                <c:pt idx="4">
                  <c:v>0.96403014273901844</c:v>
                </c:pt>
                <c:pt idx="5">
                  <c:v>1.0094268302864708</c:v>
                </c:pt>
                <c:pt idx="6">
                  <c:v>0.97405328290351878</c:v>
                </c:pt>
                <c:pt idx="7">
                  <c:v>1.12764094948436</c:v>
                </c:pt>
                <c:pt idx="8">
                  <c:v>1.0467843599286566</c:v>
                </c:pt>
                <c:pt idx="9">
                  <c:v>1.1140361740855098</c:v>
                </c:pt>
                <c:pt idx="10">
                  <c:v>1.0404834516351005</c:v>
                </c:pt>
                <c:pt idx="11">
                  <c:v>1.1415317728970844</c:v>
                </c:pt>
                <c:pt idx="12">
                  <c:v>1.1058689345773527</c:v>
                </c:pt>
                <c:pt idx="13">
                  <c:v>0.98681210112296824</c:v>
                </c:pt>
                <c:pt idx="14">
                  <c:v>0.80590837052397324</c:v>
                </c:pt>
                <c:pt idx="15">
                  <c:v>0.78586558857950883</c:v>
                </c:pt>
                <c:pt idx="16">
                  <c:v>0.73537500008651102</c:v>
                </c:pt>
                <c:pt idx="17">
                  <c:v>0.67046154068994279</c:v>
                </c:pt>
                <c:pt idx="18">
                  <c:v>0.59302794286251226</c:v>
                </c:pt>
                <c:pt idx="19">
                  <c:v>0.57887988870068907</c:v>
                </c:pt>
                <c:pt idx="20">
                  <c:v>0.53620436954078188</c:v>
                </c:pt>
                <c:pt idx="21">
                  <c:v>0.49437443217385557</c:v>
                </c:pt>
                <c:pt idx="22">
                  <c:v>0.49207931805553179</c:v>
                </c:pt>
                <c:pt idx="23">
                  <c:v>0.30517261083341968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9-4DE9-B7F7-2CA68C131195}"/>
            </c:ext>
          </c:extLst>
        </c:ser>
        <c:ser>
          <c:idx val="2"/>
          <c:order val="2"/>
          <c:tx>
            <c:strRef>
              <c:f>Comparison!$D$3</c:f>
              <c:strCache>
                <c:ptCount val="1"/>
                <c:pt idx="0">
                  <c:v>Model H1 - Lower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Comparison!$A$4:$A$27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Comparison!$D$4:$D$27</c:f>
              <c:numCache>
                <c:formatCode>0%</c:formatCode>
                <c:ptCount val="24"/>
                <c:pt idx="10">
                  <c:v>0.8845243390825176</c:v>
                </c:pt>
                <c:pt idx="11">
                  <c:v>1.0458304660438316</c:v>
                </c:pt>
                <c:pt idx="12">
                  <c:v>0.94490344005639337</c:v>
                </c:pt>
                <c:pt idx="13">
                  <c:v>0.83507400440604007</c:v>
                </c:pt>
                <c:pt idx="14">
                  <c:v>0.67751329944992666</c:v>
                </c:pt>
                <c:pt idx="15">
                  <c:v>0.68767679093458312</c:v>
                </c:pt>
                <c:pt idx="16">
                  <c:v>0.63786607689158559</c:v>
                </c:pt>
                <c:pt idx="17">
                  <c:v>0.57724690097547071</c:v>
                </c:pt>
                <c:pt idx="18">
                  <c:v>0.4987249574407368</c:v>
                </c:pt>
                <c:pt idx="19">
                  <c:v>0.50810581473340644</c:v>
                </c:pt>
                <c:pt idx="20">
                  <c:v>0.44516039670892021</c:v>
                </c:pt>
                <c:pt idx="21">
                  <c:v>0.42600498336748621</c:v>
                </c:pt>
                <c:pt idx="22">
                  <c:v>0.40255204628977714</c:v>
                </c:pt>
                <c:pt idx="23">
                  <c:v>0.28286931254076458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C-43D3-80E3-EBC0E3F75CB5}"/>
            </c:ext>
          </c:extLst>
        </c:ser>
        <c:ser>
          <c:idx val="3"/>
          <c:order val="3"/>
          <c:tx>
            <c:strRef>
              <c:f>Comparison!$E$3</c:f>
              <c:strCache>
                <c:ptCount val="1"/>
                <c:pt idx="0">
                  <c:v>Model H1 - Upper 95% CI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Comparison!$A$4:$A$27</c:f>
              <c:numCache>
                <c:formatCode>d\-mmm\-yy</c:formatCode>
                <c:ptCount val="24"/>
                <c:pt idx="0">
                  <c:v>44107</c:v>
                </c:pt>
                <c:pt idx="1">
                  <c:v>44114</c:v>
                </c:pt>
                <c:pt idx="2">
                  <c:v>44121</c:v>
                </c:pt>
                <c:pt idx="3">
                  <c:v>44128</c:v>
                </c:pt>
                <c:pt idx="4">
                  <c:v>44135</c:v>
                </c:pt>
                <c:pt idx="5">
                  <c:v>44142</c:v>
                </c:pt>
                <c:pt idx="6">
                  <c:v>44149</c:v>
                </c:pt>
                <c:pt idx="7">
                  <c:v>44156</c:v>
                </c:pt>
                <c:pt idx="8">
                  <c:v>44163</c:v>
                </c:pt>
                <c:pt idx="9">
                  <c:v>44170</c:v>
                </c:pt>
                <c:pt idx="10">
                  <c:v>44177</c:v>
                </c:pt>
                <c:pt idx="11">
                  <c:v>44184</c:v>
                </c:pt>
                <c:pt idx="12">
                  <c:v>44191</c:v>
                </c:pt>
                <c:pt idx="13">
                  <c:v>44198</c:v>
                </c:pt>
                <c:pt idx="14">
                  <c:v>44205</c:v>
                </c:pt>
                <c:pt idx="15">
                  <c:v>44212</c:v>
                </c:pt>
                <c:pt idx="16">
                  <c:v>44219</c:v>
                </c:pt>
                <c:pt idx="17">
                  <c:v>44226</c:v>
                </c:pt>
                <c:pt idx="18">
                  <c:v>44233</c:v>
                </c:pt>
                <c:pt idx="19">
                  <c:v>44240</c:v>
                </c:pt>
                <c:pt idx="20">
                  <c:v>44247</c:v>
                </c:pt>
                <c:pt idx="21">
                  <c:v>44254</c:v>
                </c:pt>
                <c:pt idx="22">
                  <c:v>44261</c:v>
                </c:pt>
                <c:pt idx="23">
                  <c:v>44268</c:v>
                </c:pt>
              </c:numCache>
            </c:numRef>
          </c:cat>
          <c:val>
            <c:numRef>
              <c:f>Comparison!$E$4:$E$27</c:f>
              <c:numCache>
                <c:formatCode>0%</c:formatCode>
                <c:ptCount val="24"/>
                <c:pt idx="10">
                  <c:v>1.1763020899591536</c:v>
                </c:pt>
                <c:pt idx="11">
                  <c:v>1.3908182156144691</c:v>
                </c:pt>
                <c:pt idx="12">
                  <c:v>1.2565984249804099</c:v>
                </c:pt>
                <c:pt idx="13">
                  <c:v>1.1105395897554218</c:v>
                </c:pt>
                <c:pt idx="14">
                  <c:v>0.90100438722209331</c:v>
                </c:pt>
                <c:pt idx="15">
                  <c:v>0.91452050627777037</c:v>
                </c:pt>
                <c:pt idx="16">
                  <c:v>0.84827874848520202</c:v>
                </c:pt>
                <c:pt idx="17">
                  <c:v>0.76766314507999667</c:v>
                </c:pt>
                <c:pt idx="18">
                  <c:v>0.6632391940292327</c:v>
                </c:pt>
                <c:pt idx="19">
                  <c:v>0.67571451161113416</c:v>
                </c:pt>
                <c:pt idx="20">
                  <c:v>0.59200530938346285</c:v>
                </c:pt>
                <c:pt idx="21">
                  <c:v>0.56653110618524172</c:v>
                </c:pt>
                <c:pt idx="22">
                  <c:v>0.53534175651872451</c:v>
                </c:pt>
                <c:pt idx="23">
                  <c:v>0.37617931901359358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C-43D3-80E3-EBC0E3F75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199560"/>
        <c:axId val="645204480"/>
      </c:lineChart>
      <c:dateAx>
        <c:axId val="6451995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5204480"/>
        <c:crosses val="autoZero"/>
        <c:auto val="1"/>
        <c:lblOffset val="100"/>
        <c:baseTimeUnit val="days"/>
      </c:dateAx>
      <c:valAx>
        <c:axId val="645204480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Actual vs Expected (Hospital</a:t>
                </a:r>
                <a:r>
                  <a:rPr lang="en-GB" baseline="0"/>
                  <a:t> deaths)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5199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747837301587302"/>
          <c:y val="0.84169055555555561"/>
          <c:w val="0.76504305555555552"/>
          <c:h val="0.13714277777777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87</xdr:row>
      <xdr:rowOff>90486</xdr:rowOff>
    </xdr:from>
    <xdr:to>
      <xdr:col>4</xdr:col>
      <xdr:colOff>306075</xdr:colOff>
      <xdr:row>106</xdr:row>
      <xdr:rowOff>70986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ADC50-5FF9-4BC3-BE79-AECB2AB96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87</xdr:row>
      <xdr:rowOff>90487</xdr:rowOff>
    </xdr:from>
    <xdr:to>
      <xdr:col>10</xdr:col>
      <xdr:colOff>1275</xdr:colOff>
      <xdr:row>106</xdr:row>
      <xdr:rowOff>70987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D4955B-FBCD-4127-9147-11418518D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87</xdr:row>
      <xdr:rowOff>90486</xdr:rowOff>
    </xdr:from>
    <xdr:to>
      <xdr:col>4</xdr:col>
      <xdr:colOff>306075</xdr:colOff>
      <xdr:row>106</xdr:row>
      <xdr:rowOff>70986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BACBE-8C3D-4379-9BC3-9E473FCA1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87</xdr:row>
      <xdr:rowOff>85725</xdr:rowOff>
    </xdr:from>
    <xdr:to>
      <xdr:col>10</xdr:col>
      <xdr:colOff>1275</xdr:colOff>
      <xdr:row>106</xdr:row>
      <xdr:rowOff>66225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E46AAC-19D0-456F-BB70-6A4ACCB51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119060</xdr:colOff>
      <xdr:row>7</xdr:row>
      <xdr:rowOff>157162</xdr:rowOff>
    </xdr:from>
    <xdr:to>
      <xdr:col>15</xdr:col>
      <xdr:colOff>438150</xdr:colOff>
      <xdr:row>26</xdr:row>
      <xdr:rowOff>137662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DD511-BC10-4C7A-ACCC-7B23B95D5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ott.reid@uk.zurich.com" TargetMode="External"/><Relationship Id="rId2" Type="http://schemas.openxmlformats.org/officeDocument/2006/relationships/hyperlink" Target="mailto:wui_hua@cantab.net" TargetMode="External"/><Relationship Id="rId1" Type="http://schemas.openxmlformats.org/officeDocument/2006/relationships/hyperlink" Target="https://www.actuaries.org.uk/system/files/field/document/Covid19_Vaccination_MortalityImpact_final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ngland.nhs.uk/statistics/statistical-work-areas/covid-19-daily-deaths/" TargetMode="External"/><Relationship Id="rId4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CDE5-74ED-4EEC-B797-9AD7CA01E2D2}">
  <dimension ref="A1:I58"/>
  <sheetViews>
    <sheetView showGridLines="0" tabSelected="1" workbookViewId="0">
      <selection activeCell="A26" sqref="A26"/>
    </sheetView>
  </sheetViews>
  <sheetFormatPr defaultRowHeight="15" x14ac:dyDescent="0.25"/>
  <cols>
    <col min="1" max="1" width="22.28515625" customWidth="1"/>
    <col min="2" max="8" width="20.7109375" customWidth="1"/>
    <col min="9" max="9" width="44.28515625" customWidth="1"/>
  </cols>
  <sheetData>
    <row r="1" spans="1:9" x14ac:dyDescent="0.25">
      <c r="A1" s="73" t="s">
        <v>62</v>
      </c>
      <c r="B1" s="74"/>
      <c r="C1" s="74"/>
      <c r="D1" s="74"/>
      <c r="E1" s="74"/>
      <c r="F1" s="74"/>
      <c r="G1" s="74"/>
      <c r="H1" s="74"/>
      <c r="I1" s="75"/>
    </row>
    <row r="2" spans="1:9" x14ac:dyDescent="0.25">
      <c r="A2" s="76"/>
      <c r="B2" s="77"/>
      <c r="C2" s="77"/>
      <c r="D2" s="77"/>
      <c r="E2" s="77"/>
      <c r="F2" s="77"/>
      <c r="G2" s="77"/>
      <c r="H2" s="77"/>
      <c r="I2" s="78"/>
    </row>
    <row r="3" spans="1:9" x14ac:dyDescent="0.25">
      <c r="A3" s="45"/>
      <c r="B3" s="46"/>
      <c r="C3" s="46"/>
      <c r="D3" s="46"/>
      <c r="E3" s="46"/>
      <c r="F3" s="46"/>
      <c r="G3" s="46"/>
      <c r="H3" s="46"/>
      <c r="I3" s="47"/>
    </row>
    <row r="4" spans="1:9" x14ac:dyDescent="0.25">
      <c r="A4" s="48" t="s">
        <v>63</v>
      </c>
      <c r="B4" s="46"/>
      <c r="C4" s="46"/>
      <c r="D4" s="46"/>
      <c r="E4" s="46"/>
      <c r="F4" s="46"/>
      <c r="G4" s="46"/>
      <c r="H4" s="46"/>
      <c r="I4" s="47"/>
    </row>
    <row r="5" spans="1:9" x14ac:dyDescent="0.25">
      <c r="A5" s="45" t="s">
        <v>64</v>
      </c>
      <c r="B5" s="46"/>
      <c r="C5" s="46"/>
      <c r="D5" s="46"/>
      <c r="E5" s="46"/>
      <c r="F5" s="46"/>
      <c r="G5" s="46"/>
      <c r="H5" s="46"/>
      <c r="I5" s="47"/>
    </row>
    <row r="6" spans="1:9" x14ac:dyDescent="0.25">
      <c r="A6" s="49" t="s">
        <v>65</v>
      </c>
      <c r="B6" s="46"/>
      <c r="C6" s="46"/>
      <c r="D6" s="46"/>
      <c r="E6" s="46"/>
      <c r="F6" s="46"/>
      <c r="G6" s="46"/>
      <c r="H6" s="46"/>
      <c r="I6" s="47"/>
    </row>
    <row r="7" spans="1:9" x14ac:dyDescent="0.25">
      <c r="A7" s="45"/>
      <c r="B7" s="46"/>
      <c r="C7" s="46"/>
      <c r="D7" s="46"/>
      <c r="E7" s="46"/>
      <c r="F7" s="46"/>
      <c r="G7" s="46"/>
      <c r="H7" s="46"/>
      <c r="I7" s="47"/>
    </row>
    <row r="8" spans="1:9" x14ac:dyDescent="0.25">
      <c r="A8" s="50" t="s">
        <v>66</v>
      </c>
      <c r="B8" s="46"/>
      <c r="C8" s="46"/>
      <c r="D8" s="46"/>
      <c r="E8" s="46"/>
      <c r="F8" s="46"/>
      <c r="G8" s="46"/>
      <c r="H8" s="46"/>
      <c r="I8" s="47"/>
    </row>
    <row r="9" spans="1:9" x14ac:dyDescent="0.25">
      <c r="A9" s="45" t="s">
        <v>87</v>
      </c>
      <c r="B9" s="46"/>
      <c r="C9" s="46"/>
      <c r="D9" s="46"/>
      <c r="E9" s="46"/>
      <c r="F9" s="46"/>
      <c r="G9" s="46"/>
      <c r="H9" s="46"/>
      <c r="I9" s="47"/>
    </row>
    <row r="10" spans="1:9" x14ac:dyDescent="0.25">
      <c r="A10" s="51" t="s">
        <v>67</v>
      </c>
      <c r="B10" s="46"/>
      <c r="C10" s="46"/>
      <c r="D10" s="46"/>
      <c r="E10" s="46"/>
      <c r="F10" s="46"/>
      <c r="G10" s="46"/>
      <c r="H10" s="46"/>
      <c r="I10" s="47"/>
    </row>
    <row r="11" spans="1:9" x14ac:dyDescent="0.25">
      <c r="A11" s="45" t="s">
        <v>68</v>
      </c>
      <c r="B11" s="46"/>
      <c r="C11" s="46"/>
      <c r="D11" s="46"/>
      <c r="E11" s="46"/>
      <c r="F11" s="46"/>
      <c r="G11" s="46"/>
      <c r="H11" s="46"/>
      <c r="I11" s="47"/>
    </row>
    <row r="12" spans="1:9" x14ac:dyDescent="0.25">
      <c r="A12" s="45"/>
      <c r="B12" s="46"/>
      <c r="C12" s="46"/>
      <c r="D12" s="46"/>
      <c r="E12" s="46"/>
      <c r="F12" s="46"/>
      <c r="G12" s="46"/>
      <c r="H12" s="46"/>
      <c r="I12" s="47"/>
    </row>
    <row r="13" spans="1:9" x14ac:dyDescent="0.25">
      <c r="A13" s="45" t="s">
        <v>112</v>
      </c>
      <c r="B13" s="46"/>
      <c r="C13" s="46"/>
      <c r="D13" s="46"/>
      <c r="E13" s="46"/>
      <c r="F13" s="46"/>
      <c r="G13" s="46"/>
      <c r="H13" s="46"/>
      <c r="I13" s="47"/>
    </row>
    <row r="14" spans="1:9" x14ac:dyDescent="0.25">
      <c r="A14" s="45"/>
      <c r="B14" s="46"/>
      <c r="C14" s="46"/>
      <c r="D14" s="46"/>
      <c r="E14" s="46"/>
      <c r="F14" s="46"/>
      <c r="G14" s="46"/>
      <c r="H14" s="46"/>
      <c r="I14" s="47"/>
    </row>
    <row r="15" spans="1:9" x14ac:dyDescent="0.25">
      <c r="A15" s="50" t="s">
        <v>76</v>
      </c>
      <c r="B15" s="46"/>
      <c r="C15" s="46"/>
      <c r="D15" s="46"/>
      <c r="E15" s="46"/>
      <c r="F15" s="46"/>
      <c r="G15" s="46"/>
      <c r="H15" s="46"/>
      <c r="I15" s="47"/>
    </row>
    <row r="16" spans="1:9" x14ac:dyDescent="0.25">
      <c r="A16" s="45" t="s">
        <v>77</v>
      </c>
      <c r="B16" s="46"/>
      <c r="C16" s="46"/>
      <c r="D16" s="46"/>
      <c r="E16" s="46"/>
      <c r="F16" s="46"/>
      <c r="G16" s="46"/>
      <c r="H16" s="46"/>
      <c r="I16" s="47"/>
    </row>
    <row r="17" spans="1:9" x14ac:dyDescent="0.25">
      <c r="A17" s="45" t="s">
        <v>78</v>
      </c>
      <c r="B17" s="52" t="s">
        <v>79</v>
      </c>
      <c r="C17" s="46"/>
      <c r="D17" s="46"/>
      <c r="E17" s="46"/>
      <c r="F17" s="46"/>
      <c r="G17" s="46"/>
      <c r="H17" s="46"/>
      <c r="I17" s="47"/>
    </row>
    <row r="18" spans="1:9" x14ac:dyDescent="0.25">
      <c r="A18" s="45" t="s">
        <v>80</v>
      </c>
      <c r="B18" s="52" t="s">
        <v>81</v>
      </c>
      <c r="C18" s="46"/>
      <c r="D18" s="46"/>
      <c r="E18" s="46"/>
      <c r="F18" s="46"/>
      <c r="G18" s="46"/>
      <c r="H18" s="46"/>
      <c r="I18" s="47"/>
    </row>
    <row r="19" spans="1:9" x14ac:dyDescent="0.25">
      <c r="A19" s="45"/>
      <c r="B19" s="46"/>
      <c r="C19" s="46"/>
      <c r="D19" s="46"/>
      <c r="E19" s="46"/>
      <c r="F19" s="46"/>
      <c r="G19" s="46"/>
      <c r="H19" s="46"/>
      <c r="I19" s="47"/>
    </row>
    <row r="20" spans="1:9" x14ac:dyDescent="0.25">
      <c r="A20" s="50" t="s">
        <v>82</v>
      </c>
      <c r="B20" s="46"/>
      <c r="C20" s="46"/>
      <c r="D20" s="46"/>
      <c r="E20" s="46"/>
      <c r="F20" s="46"/>
      <c r="G20" s="46"/>
      <c r="H20" s="46"/>
      <c r="I20" s="47"/>
    </row>
    <row r="21" spans="1:9" x14ac:dyDescent="0.25">
      <c r="A21" s="45" t="s">
        <v>89</v>
      </c>
      <c r="B21" s="46"/>
      <c r="C21" s="46"/>
      <c r="D21" s="46"/>
      <c r="E21" s="46"/>
      <c r="F21" s="46"/>
      <c r="G21" s="46"/>
      <c r="H21" s="46"/>
      <c r="I21" s="47"/>
    </row>
    <row r="22" spans="1:9" x14ac:dyDescent="0.25">
      <c r="A22" s="61" t="s">
        <v>88</v>
      </c>
      <c r="B22" s="46"/>
      <c r="C22" s="46"/>
      <c r="D22" s="46"/>
      <c r="E22" s="46"/>
      <c r="F22" s="46"/>
      <c r="G22" s="46"/>
      <c r="H22" s="46"/>
      <c r="I22" s="47"/>
    </row>
    <row r="23" spans="1:9" x14ac:dyDescent="0.25">
      <c r="A23" s="46" t="s">
        <v>91</v>
      </c>
      <c r="B23" s="53"/>
      <c r="C23" s="46"/>
      <c r="D23" s="46"/>
      <c r="E23" s="46"/>
      <c r="F23" s="46"/>
      <c r="G23" s="46"/>
      <c r="H23" s="46"/>
      <c r="I23" s="47"/>
    </row>
    <row r="24" spans="1:9" x14ac:dyDescent="0.25">
      <c r="A24" s="46" t="s">
        <v>83</v>
      </c>
      <c r="B24" s="53"/>
      <c r="C24" s="46"/>
      <c r="D24" s="46"/>
      <c r="E24" s="46"/>
      <c r="F24" s="46"/>
      <c r="G24" s="46"/>
      <c r="H24" s="46"/>
      <c r="I24" s="47"/>
    </row>
    <row r="25" spans="1:9" x14ac:dyDescent="0.25">
      <c r="A25" s="46" t="s">
        <v>106</v>
      </c>
      <c r="B25" s="53"/>
      <c r="C25" s="46"/>
      <c r="D25" s="46"/>
      <c r="E25" s="46"/>
      <c r="F25" s="46"/>
      <c r="G25" s="46"/>
      <c r="H25" s="46"/>
      <c r="I25" s="47"/>
    </row>
    <row r="26" spans="1:9" x14ac:dyDescent="0.25">
      <c r="A26" s="46" t="s">
        <v>90</v>
      </c>
      <c r="B26" s="53"/>
      <c r="C26" s="46"/>
      <c r="D26" s="46"/>
      <c r="E26" s="46"/>
      <c r="F26" s="46"/>
      <c r="G26" s="46"/>
      <c r="H26" s="46"/>
      <c r="I26" s="47"/>
    </row>
    <row r="27" spans="1:9" x14ac:dyDescent="0.25">
      <c r="A27" s="46"/>
      <c r="B27" s="53"/>
      <c r="C27" s="46"/>
      <c r="D27" s="46"/>
      <c r="E27" s="46"/>
      <c r="F27" s="46"/>
      <c r="G27" s="46"/>
      <c r="H27" s="46"/>
      <c r="I27" s="47"/>
    </row>
    <row r="28" spans="1:9" x14ac:dyDescent="0.25">
      <c r="A28" s="50" t="s">
        <v>113</v>
      </c>
      <c r="B28" s="53"/>
      <c r="C28" s="46"/>
      <c r="D28" s="46"/>
      <c r="E28" s="46"/>
      <c r="F28" s="46"/>
      <c r="G28" s="46"/>
      <c r="H28" s="46"/>
      <c r="I28" s="47"/>
    </row>
    <row r="29" spans="1:9" x14ac:dyDescent="0.25">
      <c r="A29" s="46" t="s">
        <v>115</v>
      </c>
      <c r="B29" s="53"/>
      <c r="C29" s="66" t="s">
        <v>0</v>
      </c>
      <c r="D29" s="46"/>
      <c r="E29" s="46"/>
      <c r="F29" s="46"/>
      <c r="G29" s="46"/>
      <c r="H29" s="46"/>
      <c r="I29" s="47"/>
    </row>
    <row r="30" spans="1:9" x14ac:dyDescent="0.25">
      <c r="A30" s="46" t="s">
        <v>117</v>
      </c>
      <c r="B30" s="53"/>
      <c r="C30" s="67" t="s">
        <v>116</v>
      </c>
      <c r="D30" s="46"/>
      <c r="E30" s="46"/>
      <c r="F30" s="46"/>
      <c r="G30" s="46"/>
      <c r="H30" s="46"/>
      <c r="I30" s="47"/>
    </row>
    <row r="31" spans="1:9" x14ac:dyDescent="0.25">
      <c r="A31" s="46" t="s">
        <v>114</v>
      </c>
      <c r="B31" s="53"/>
      <c r="C31" s="46"/>
      <c r="D31" s="46"/>
      <c r="E31" s="46"/>
      <c r="F31" s="46"/>
      <c r="G31" s="46"/>
      <c r="H31" s="46"/>
      <c r="I31" s="47"/>
    </row>
    <row r="32" spans="1:9" x14ac:dyDescent="0.25">
      <c r="A32" s="46"/>
      <c r="B32" s="53"/>
      <c r="C32" s="46"/>
      <c r="D32" s="46"/>
      <c r="E32" s="46"/>
      <c r="F32" s="46"/>
      <c r="G32" s="46"/>
      <c r="H32" s="46"/>
      <c r="I32" s="47"/>
    </row>
    <row r="33" spans="1:9" x14ac:dyDescent="0.25">
      <c r="A33" s="73" t="s">
        <v>84</v>
      </c>
      <c r="B33" s="74"/>
      <c r="C33" s="74"/>
      <c r="D33" s="74"/>
      <c r="E33" s="74"/>
      <c r="F33" s="74"/>
      <c r="G33" s="74"/>
      <c r="H33" s="74"/>
      <c r="I33" s="75"/>
    </row>
    <row r="34" spans="1:9" x14ac:dyDescent="0.25">
      <c r="A34" s="76"/>
      <c r="B34" s="77"/>
      <c r="C34" s="77"/>
      <c r="D34" s="77"/>
      <c r="E34" s="77"/>
      <c r="F34" s="77"/>
      <c r="G34" s="77"/>
      <c r="H34" s="77"/>
      <c r="I34" s="78"/>
    </row>
    <row r="35" spans="1:9" ht="30" customHeight="1" x14ac:dyDescent="0.25">
      <c r="A35" s="54" t="s">
        <v>84</v>
      </c>
      <c r="B35" s="79" t="s">
        <v>85</v>
      </c>
      <c r="C35" s="80"/>
      <c r="D35" s="80"/>
      <c r="E35" s="80"/>
      <c r="F35" s="80"/>
      <c r="G35" s="80"/>
      <c r="H35" s="80"/>
      <c r="I35" s="81"/>
    </row>
    <row r="36" spans="1:9" ht="30" customHeight="1" x14ac:dyDescent="0.25">
      <c r="A36" s="48"/>
      <c r="B36" s="55"/>
      <c r="C36" s="56"/>
      <c r="D36" s="56"/>
      <c r="E36" s="56"/>
      <c r="F36" s="56"/>
      <c r="G36" s="56"/>
      <c r="H36" s="56"/>
      <c r="I36" s="57"/>
    </row>
    <row r="37" spans="1:9" ht="30" customHeight="1" x14ac:dyDescent="0.25">
      <c r="A37" s="49" t="s">
        <v>92</v>
      </c>
      <c r="B37" s="45"/>
      <c r="C37" s="46" t="s">
        <v>107</v>
      </c>
      <c r="D37" s="46"/>
      <c r="E37" s="46"/>
      <c r="F37" s="46"/>
      <c r="G37" s="46"/>
      <c r="H37" s="46"/>
      <c r="I37" s="47"/>
    </row>
    <row r="38" spans="1:9" ht="30" customHeight="1" x14ac:dyDescent="0.25">
      <c r="A38" s="49" t="s">
        <v>93</v>
      </c>
      <c r="B38" s="45"/>
      <c r="C38" s="46" t="s">
        <v>108</v>
      </c>
      <c r="D38" s="46"/>
      <c r="E38" s="46"/>
      <c r="F38" s="46"/>
      <c r="G38" s="46"/>
      <c r="H38" s="46"/>
      <c r="I38" s="47"/>
    </row>
    <row r="39" spans="1:9" ht="30" customHeight="1" x14ac:dyDescent="0.25">
      <c r="A39" s="49" t="s">
        <v>94</v>
      </c>
      <c r="B39" s="45"/>
      <c r="C39" s="46" t="s">
        <v>109</v>
      </c>
      <c r="D39" s="46"/>
      <c r="E39" s="46"/>
      <c r="F39" s="46"/>
      <c r="G39" s="46"/>
      <c r="H39" s="46"/>
      <c r="I39" s="47"/>
    </row>
    <row r="40" spans="1:9" ht="30" customHeight="1" x14ac:dyDescent="0.25">
      <c r="A40" s="49" t="s">
        <v>95</v>
      </c>
      <c r="B40" s="45"/>
      <c r="C40" s="46" t="s">
        <v>110</v>
      </c>
      <c r="D40" s="46"/>
      <c r="E40" s="46"/>
      <c r="F40" s="46"/>
      <c r="G40" s="46"/>
      <c r="H40" s="46"/>
      <c r="I40" s="47"/>
    </row>
    <row r="41" spans="1:9" ht="30" customHeight="1" x14ac:dyDescent="0.25">
      <c r="A41" s="49" t="s">
        <v>86</v>
      </c>
      <c r="B41" s="45"/>
      <c r="C41" s="46" t="s">
        <v>111</v>
      </c>
      <c r="D41" s="46"/>
      <c r="E41" s="46"/>
      <c r="F41" s="46"/>
      <c r="G41" s="46"/>
      <c r="H41" s="46"/>
      <c r="I41" s="47"/>
    </row>
    <row r="42" spans="1:9" ht="30" customHeight="1" x14ac:dyDescent="0.25">
      <c r="A42" s="58"/>
      <c r="B42" s="58"/>
      <c r="C42" s="59"/>
      <c r="D42" s="59"/>
      <c r="E42" s="59"/>
      <c r="F42" s="59"/>
      <c r="G42" s="59"/>
      <c r="H42" s="59"/>
      <c r="I42" s="60"/>
    </row>
    <row r="45" spans="1:9" x14ac:dyDescent="0.25">
      <c r="A45" s="68" t="s">
        <v>69</v>
      </c>
    </row>
    <row r="46" spans="1:9" x14ac:dyDescent="0.25">
      <c r="A46" s="69" t="s">
        <v>70</v>
      </c>
    </row>
    <row r="47" spans="1:9" x14ac:dyDescent="0.25">
      <c r="A47" s="69" t="s">
        <v>71</v>
      </c>
    </row>
    <row r="48" spans="1:9" x14ac:dyDescent="0.25">
      <c r="A48" s="69" t="s">
        <v>72</v>
      </c>
    </row>
    <row r="49" spans="1:1" x14ac:dyDescent="0.25">
      <c r="A49" s="69" t="s">
        <v>73</v>
      </c>
    </row>
    <row r="50" spans="1:1" x14ac:dyDescent="0.25">
      <c r="A50" s="69" t="s">
        <v>74</v>
      </c>
    </row>
    <row r="51" spans="1:1" x14ac:dyDescent="0.25">
      <c r="A51" s="69" t="s">
        <v>75</v>
      </c>
    </row>
    <row r="53" spans="1:1" x14ac:dyDescent="0.25">
      <c r="A53" s="70" t="s">
        <v>118</v>
      </c>
    </row>
    <row r="54" spans="1:1" x14ac:dyDescent="0.25">
      <c r="A54" s="72" t="s">
        <v>119</v>
      </c>
    </row>
    <row r="55" spans="1:1" x14ac:dyDescent="0.25">
      <c r="A55" s="72" t="s">
        <v>120</v>
      </c>
    </row>
    <row r="56" spans="1:1" x14ac:dyDescent="0.25">
      <c r="A56" s="72" t="s">
        <v>121</v>
      </c>
    </row>
    <row r="57" spans="1:1" x14ac:dyDescent="0.25">
      <c r="A57" s="71"/>
    </row>
    <row r="58" spans="1:1" x14ac:dyDescent="0.25">
      <c r="A58" s="71"/>
    </row>
  </sheetData>
  <mergeCells count="3">
    <mergeCell ref="A1:I2"/>
    <mergeCell ref="A33:I34"/>
    <mergeCell ref="B35:I35"/>
  </mergeCells>
  <hyperlinks>
    <hyperlink ref="A6" r:id="rId1" xr:uid="{A0E9CA23-DDC3-4506-91F6-8F2AD3EF051B}"/>
    <hyperlink ref="B17" r:id="rId2" xr:uid="{EE077E97-997D-4DC1-A4F3-7723A3775634}"/>
    <hyperlink ref="B18" r:id="rId3" xr:uid="{A77E9A0F-7A94-4BD3-BBB8-D5251001688D}"/>
    <hyperlink ref="A37" location="Data!A1" display="Data" xr:uid="{51BAA194-B31D-4C99-B063-5BF1D456A66F}"/>
    <hyperlink ref="A38" location="Analysis!A1" display="Analysis" xr:uid="{C06DD73E-688E-4EC2-A1BE-D856BE71D5EF}"/>
    <hyperlink ref="A39" location="H1_LR!A1" display="H1_LR" xr:uid="{51D5E247-7C4B-4F7D-9746-17EAE58CB015}"/>
    <hyperlink ref="A40" location="Contents!A1" display="H2_MortalityRatio" xr:uid="{5314FC72-5C8B-4301-82D5-02D6F0747AEF}"/>
    <hyperlink ref="A41" location="Comparison!A1" display="Comparison" xr:uid="{ACF1463B-7843-48C2-BD58-C27A438F7744}"/>
    <hyperlink ref="C30" r:id="rId4" xr:uid="{7B3292D8-AE02-4798-9364-CB3A80A07A67}"/>
    <hyperlink ref="C29" r:id="rId5" xr:uid="{F54487DC-E7D5-41DA-B275-6D2C26FDDDB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9410-CD28-4CB2-BD5F-FE3F3A28AEB6}">
  <sheetPr codeName="Sheet7"/>
  <dimension ref="A1:AF394"/>
  <sheetViews>
    <sheetView workbookViewId="0">
      <selection activeCell="E7" sqref="E7"/>
    </sheetView>
  </sheetViews>
  <sheetFormatPr defaultRowHeight="15" x14ac:dyDescent="0.25"/>
  <cols>
    <col min="1" max="1" width="16.42578125" customWidth="1"/>
    <col min="23" max="23" width="15.7109375" customWidth="1"/>
    <col min="24" max="24" width="15" customWidth="1"/>
  </cols>
  <sheetData>
    <row r="1" spans="1:32" x14ac:dyDescent="0.25">
      <c r="A1" s="65" t="s">
        <v>105</v>
      </c>
    </row>
    <row r="3" spans="1:32" x14ac:dyDescent="0.25">
      <c r="A3" s="82" t="s">
        <v>1</v>
      </c>
      <c r="B3" s="83" t="s">
        <v>2</v>
      </c>
      <c r="D3" s="86" t="s">
        <v>3</v>
      </c>
      <c r="E3" s="87"/>
      <c r="F3" s="87"/>
      <c r="G3" s="87"/>
      <c r="H3" s="87"/>
      <c r="I3" s="88"/>
      <c r="M3" t="s">
        <v>42</v>
      </c>
      <c r="V3" t="s">
        <v>0</v>
      </c>
    </row>
    <row r="4" spans="1:32" x14ac:dyDescent="0.25">
      <c r="A4" s="82"/>
      <c r="B4" s="84"/>
      <c r="C4" s="1"/>
      <c r="D4" s="83" t="s">
        <v>4</v>
      </c>
      <c r="E4" s="89" t="s">
        <v>5</v>
      </c>
      <c r="F4" s="89" t="s">
        <v>6</v>
      </c>
      <c r="G4" s="89" t="s">
        <v>7</v>
      </c>
      <c r="H4" s="89" t="s">
        <v>8</v>
      </c>
      <c r="I4" s="89" t="s">
        <v>9</v>
      </c>
      <c r="J4" s="89" t="s">
        <v>11</v>
      </c>
      <c r="M4" s="83" t="s">
        <v>4</v>
      </c>
      <c r="N4" s="89" t="s">
        <v>5</v>
      </c>
      <c r="O4" s="89" t="s">
        <v>6</v>
      </c>
      <c r="P4" s="89" t="s">
        <v>7</v>
      </c>
      <c r="Q4" s="89" t="s">
        <v>8</v>
      </c>
      <c r="R4" s="89" t="s">
        <v>9</v>
      </c>
      <c r="S4" s="89" t="s">
        <v>11</v>
      </c>
      <c r="Z4" s="83" t="s">
        <v>4</v>
      </c>
      <c r="AA4" s="89" t="s">
        <v>5</v>
      </c>
      <c r="AB4" s="89" t="s">
        <v>6</v>
      </c>
      <c r="AC4" s="89" t="s">
        <v>7</v>
      </c>
      <c r="AD4" s="89" t="s">
        <v>8</v>
      </c>
      <c r="AE4" s="89" t="s">
        <v>9</v>
      </c>
      <c r="AF4" s="89" t="s">
        <v>11</v>
      </c>
    </row>
    <row r="5" spans="1:32" x14ac:dyDescent="0.25">
      <c r="A5" s="82"/>
      <c r="B5" s="85"/>
      <c r="C5" s="1"/>
      <c r="D5" s="85"/>
      <c r="E5" s="90"/>
      <c r="F5" s="90"/>
      <c r="G5" s="90"/>
      <c r="H5" s="90"/>
      <c r="I5" s="90"/>
      <c r="J5" s="90"/>
      <c r="M5" s="85"/>
      <c r="N5" s="90"/>
      <c r="O5" s="90"/>
      <c r="P5" s="90"/>
      <c r="Q5" s="90"/>
      <c r="R5" s="90"/>
      <c r="S5" s="90"/>
      <c r="Z5" s="85"/>
      <c r="AA5" s="90"/>
      <c r="AB5" s="90"/>
      <c r="AC5" s="90"/>
      <c r="AD5" s="90"/>
      <c r="AE5" s="90"/>
      <c r="AF5" s="90"/>
    </row>
    <row r="6" spans="1:32" ht="30" x14ac:dyDescent="0.25">
      <c r="A6" s="2"/>
      <c r="B6" s="2"/>
      <c r="C6" s="3"/>
      <c r="D6" s="2"/>
      <c r="E6" s="2"/>
      <c r="F6" s="2"/>
      <c r="G6" s="2"/>
      <c r="H6" s="2"/>
      <c r="I6" s="2"/>
      <c r="W6" t="s">
        <v>13</v>
      </c>
      <c r="X6" s="27" t="s">
        <v>12</v>
      </c>
    </row>
    <row r="7" spans="1:32" x14ac:dyDescent="0.25">
      <c r="A7" s="4" t="s">
        <v>10</v>
      </c>
      <c r="B7" s="5">
        <v>0</v>
      </c>
      <c r="C7" s="1"/>
      <c r="D7" s="6">
        <v>0</v>
      </c>
      <c r="E7" s="7">
        <v>0</v>
      </c>
      <c r="F7" s="7">
        <v>0</v>
      </c>
      <c r="G7" s="7">
        <v>0</v>
      </c>
      <c r="H7" s="7">
        <v>0</v>
      </c>
      <c r="I7" s="5">
        <v>0</v>
      </c>
      <c r="J7" s="21">
        <f>SUM(D7:G7)</f>
        <v>0</v>
      </c>
      <c r="W7" s="22" t="str" cm="1">
        <f t="array" aca="1" ref="W7" ca="1">INDIRECT(ADDRESS(X7,1))</f>
        <v>Up to 01-Mar-20</v>
      </c>
      <c r="X7" s="26">
        <v>7</v>
      </c>
      <c r="Z7" s="23">
        <f ca="1">SUM(INDIRECT(ADDRESS($X7-6,4+COLUMN()-26)&amp;":"&amp;ADDRESS($X7,4+COLUMN()-26)))</f>
        <v>0</v>
      </c>
      <c r="AA7" s="23">
        <f t="shared" ref="AA7:AF22" ca="1" si="0">SUM(INDIRECT(ADDRESS($X7-6,4+COLUMN()-26)&amp;":"&amp;ADDRESS($X7,4+COLUMN()-26)))</f>
        <v>0</v>
      </c>
      <c r="AB7" s="23">
        <f t="shared" ca="1" si="0"/>
        <v>0</v>
      </c>
      <c r="AC7" s="23">
        <f t="shared" ca="1" si="0"/>
        <v>0</v>
      </c>
      <c r="AD7" s="23">
        <f t="shared" ca="1" si="0"/>
        <v>0</v>
      </c>
      <c r="AE7" s="23">
        <f t="shared" ca="1" si="0"/>
        <v>0</v>
      </c>
      <c r="AF7" s="23">
        <f t="shared" ca="1" si="0"/>
        <v>0</v>
      </c>
    </row>
    <row r="8" spans="1:32" x14ac:dyDescent="0.25">
      <c r="A8" s="8">
        <v>43891</v>
      </c>
      <c r="B8" s="9">
        <v>0</v>
      </c>
      <c r="C8" s="10"/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9">
        <v>0</v>
      </c>
      <c r="J8" s="21">
        <f t="shared" ref="J8:J71" si="1">SUM(D8:G8)</f>
        <v>0</v>
      </c>
      <c r="W8" s="22" cm="1">
        <f t="array" aca="1" ref="W8" ca="1">INDIRECT(ADDRESS(X8,1))</f>
        <v>43897</v>
      </c>
      <c r="X8">
        <f t="shared" ref="X8:X39" si="2">X7+7</f>
        <v>14</v>
      </c>
      <c r="Z8" s="23">
        <f t="shared" ref="Z8:AF39" ca="1" si="3">SUM(INDIRECT(ADDRESS($X8-6,4+COLUMN()-26)&amp;":"&amp;ADDRESS($X8,4+COLUMN()-26)))</f>
        <v>0</v>
      </c>
      <c r="AA8" s="23">
        <f t="shared" ca="1" si="0"/>
        <v>0</v>
      </c>
      <c r="AB8" s="23">
        <f t="shared" ca="1" si="0"/>
        <v>1</v>
      </c>
      <c r="AC8" s="23">
        <f t="shared" ca="1" si="0"/>
        <v>3</v>
      </c>
      <c r="AD8" s="23">
        <f t="shared" ca="1" si="0"/>
        <v>3</v>
      </c>
      <c r="AE8" s="23">
        <f t="shared" ca="1" si="0"/>
        <v>0</v>
      </c>
      <c r="AF8" s="23">
        <f t="shared" ca="1" si="0"/>
        <v>4</v>
      </c>
    </row>
    <row r="9" spans="1:32" x14ac:dyDescent="0.25">
      <c r="A9" s="8">
        <v>43892</v>
      </c>
      <c r="B9" s="9">
        <v>1</v>
      </c>
      <c r="C9" s="10"/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9">
        <v>0</v>
      </c>
      <c r="J9" s="21">
        <f t="shared" si="1"/>
        <v>0</v>
      </c>
      <c r="W9" s="22" cm="1">
        <f t="array" aca="1" ref="W9" ca="1">INDIRECT(ADDRESS(X9,1))</f>
        <v>43904</v>
      </c>
      <c r="X9">
        <f t="shared" si="2"/>
        <v>21</v>
      </c>
      <c r="Z9" s="23">
        <f t="shared" ca="1" si="3"/>
        <v>0</v>
      </c>
      <c r="AA9" s="23">
        <f t="shared" ca="1" si="0"/>
        <v>1</v>
      </c>
      <c r="AB9" s="23">
        <f t="shared" ca="1" si="0"/>
        <v>4</v>
      </c>
      <c r="AC9" s="23">
        <f t="shared" ca="1" si="0"/>
        <v>27</v>
      </c>
      <c r="AD9" s="23">
        <f t="shared" ca="1" si="0"/>
        <v>42</v>
      </c>
      <c r="AE9" s="23">
        <f t="shared" ca="1" si="0"/>
        <v>0</v>
      </c>
      <c r="AF9" s="23">
        <f t="shared" ca="1" si="0"/>
        <v>32</v>
      </c>
    </row>
    <row r="10" spans="1:32" x14ac:dyDescent="0.25">
      <c r="A10" s="8">
        <v>43893</v>
      </c>
      <c r="B10" s="9">
        <v>2</v>
      </c>
      <c r="C10" s="10"/>
      <c r="D10" s="11">
        <v>0</v>
      </c>
      <c r="E10" s="11">
        <v>0</v>
      </c>
      <c r="F10" s="11">
        <v>0</v>
      </c>
      <c r="G10" s="11">
        <v>1</v>
      </c>
      <c r="H10" s="11">
        <v>1</v>
      </c>
      <c r="I10" s="9">
        <v>0</v>
      </c>
      <c r="J10" s="21">
        <f t="shared" si="1"/>
        <v>1</v>
      </c>
      <c r="M10" s="21">
        <f>AVERAGE(D7:D13)</f>
        <v>0</v>
      </c>
      <c r="N10" s="21">
        <f t="shared" ref="N10:S10" si="4">AVERAGE(E7:E13)</f>
        <v>0</v>
      </c>
      <c r="O10" s="21">
        <f t="shared" si="4"/>
        <v>0.14285714285714285</v>
      </c>
      <c r="P10" s="21">
        <f t="shared" si="4"/>
        <v>0.42857142857142855</v>
      </c>
      <c r="Q10" s="21">
        <f t="shared" si="4"/>
        <v>0.42857142857142855</v>
      </c>
      <c r="R10" s="21">
        <f t="shared" si="4"/>
        <v>0</v>
      </c>
      <c r="S10" s="21">
        <f t="shared" si="4"/>
        <v>0.5714285714285714</v>
      </c>
      <c r="T10" s="21"/>
      <c r="W10" s="22" cm="1">
        <f t="array" aca="1" ref="W10" ca="1">INDIRECT(ADDRESS(X10,1))</f>
        <v>43911</v>
      </c>
      <c r="X10">
        <f t="shared" si="2"/>
        <v>28</v>
      </c>
      <c r="Z10" s="23">
        <f t="shared" ca="1" si="3"/>
        <v>1</v>
      </c>
      <c r="AA10" s="23">
        <f t="shared" ca="1" si="0"/>
        <v>5</v>
      </c>
      <c r="AB10" s="23">
        <f t="shared" ca="1" si="0"/>
        <v>34</v>
      </c>
      <c r="AC10" s="23">
        <f t="shared" ca="1" si="0"/>
        <v>155</v>
      </c>
      <c r="AD10" s="23">
        <f t="shared" ca="1" si="0"/>
        <v>256</v>
      </c>
      <c r="AE10" s="23">
        <f t="shared" ca="1" si="0"/>
        <v>0</v>
      </c>
      <c r="AF10" s="23">
        <f t="shared" ca="1" si="0"/>
        <v>195</v>
      </c>
    </row>
    <row r="11" spans="1:32" x14ac:dyDescent="0.25">
      <c r="A11" s="8">
        <v>43894</v>
      </c>
      <c r="B11" s="9">
        <v>0</v>
      </c>
      <c r="C11" s="10"/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9">
        <v>0</v>
      </c>
      <c r="J11" s="21">
        <f t="shared" si="1"/>
        <v>0</v>
      </c>
      <c r="M11" s="21">
        <f t="shared" ref="M11:M74" si="5">AVERAGE(D8:D14)</f>
        <v>0</v>
      </c>
      <c r="N11" s="21">
        <f t="shared" ref="N11:N74" si="6">AVERAGE(E8:E14)</f>
        <v>0</v>
      </c>
      <c r="O11" s="21">
        <f t="shared" ref="O11:O74" si="7">AVERAGE(F8:F14)</f>
        <v>0.14285714285714285</v>
      </c>
      <c r="P11" s="21">
        <f t="shared" ref="P11:P74" si="8">AVERAGE(G8:G14)</f>
        <v>0.42857142857142855</v>
      </c>
      <c r="Q11" s="21">
        <f t="shared" ref="Q11:Q74" si="9">AVERAGE(H8:H14)</f>
        <v>0.42857142857142855</v>
      </c>
      <c r="R11" s="21">
        <f t="shared" ref="R11:R74" si="10">AVERAGE(I8:I14)</f>
        <v>0</v>
      </c>
      <c r="S11" s="21">
        <f t="shared" ref="S11:S74" si="11">AVERAGE(J8:J14)</f>
        <v>0.5714285714285714</v>
      </c>
      <c r="W11" s="22" cm="1">
        <f t="array" aca="1" ref="W11" ca="1">INDIRECT(ADDRESS(X11,1))</f>
        <v>43918</v>
      </c>
      <c r="X11">
        <f t="shared" si="2"/>
        <v>35</v>
      </c>
      <c r="Z11" s="23">
        <f t="shared" ca="1" si="3"/>
        <v>2</v>
      </c>
      <c r="AA11" s="23">
        <f t="shared" ca="1" si="0"/>
        <v>19</v>
      </c>
      <c r="AB11" s="23">
        <f t="shared" ca="1" si="0"/>
        <v>136</v>
      </c>
      <c r="AC11" s="23">
        <f t="shared" ca="1" si="0"/>
        <v>723</v>
      </c>
      <c r="AD11" s="23">
        <f t="shared" ca="1" si="0"/>
        <v>934</v>
      </c>
      <c r="AE11" s="23">
        <f t="shared" ca="1" si="0"/>
        <v>0</v>
      </c>
      <c r="AF11" s="23">
        <f t="shared" ca="1" si="0"/>
        <v>880</v>
      </c>
    </row>
    <row r="12" spans="1:32" x14ac:dyDescent="0.25">
      <c r="A12" s="8">
        <v>43895</v>
      </c>
      <c r="B12" s="9">
        <v>2</v>
      </c>
      <c r="C12" s="10"/>
      <c r="D12" s="11">
        <v>0</v>
      </c>
      <c r="E12" s="11">
        <v>0</v>
      </c>
      <c r="F12" s="11">
        <v>1</v>
      </c>
      <c r="G12" s="11">
        <v>1</v>
      </c>
      <c r="H12" s="11">
        <v>0</v>
      </c>
      <c r="I12" s="9">
        <v>0</v>
      </c>
      <c r="J12" s="21">
        <f t="shared" si="1"/>
        <v>2</v>
      </c>
      <c r="M12" s="21">
        <f t="shared" si="5"/>
        <v>0</v>
      </c>
      <c r="N12" s="21">
        <f t="shared" si="6"/>
        <v>0</v>
      </c>
      <c r="O12" s="21">
        <f t="shared" si="7"/>
        <v>0.14285714285714285</v>
      </c>
      <c r="P12" s="21">
        <f t="shared" si="8"/>
        <v>0.8571428571428571</v>
      </c>
      <c r="Q12" s="21">
        <f t="shared" si="9"/>
        <v>0.5714285714285714</v>
      </c>
      <c r="R12" s="21">
        <f t="shared" si="10"/>
        <v>0</v>
      </c>
      <c r="S12" s="21">
        <f t="shared" si="11"/>
        <v>1</v>
      </c>
      <c r="W12" s="22" cm="1">
        <f t="array" aca="1" ref="W12" ca="1">INDIRECT(ADDRESS(X12,1))</f>
        <v>43925</v>
      </c>
      <c r="X12">
        <f t="shared" si="2"/>
        <v>42</v>
      </c>
      <c r="Z12" s="23">
        <f t="shared" ca="1" si="3"/>
        <v>4</v>
      </c>
      <c r="AA12" s="23">
        <f t="shared" ca="1" si="0"/>
        <v>26</v>
      </c>
      <c r="AB12" s="23">
        <f t="shared" ca="1" si="0"/>
        <v>318</v>
      </c>
      <c r="AC12" s="23">
        <f t="shared" ca="1" si="0"/>
        <v>1751</v>
      </c>
      <c r="AD12" s="23">
        <f t="shared" ca="1" si="0"/>
        <v>2183</v>
      </c>
      <c r="AE12" s="23">
        <f t="shared" ca="1" si="0"/>
        <v>0</v>
      </c>
      <c r="AF12" s="23">
        <f t="shared" ca="1" si="0"/>
        <v>2099</v>
      </c>
    </row>
    <row r="13" spans="1:32" x14ac:dyDescent="0.25">
      <c r="A13" s="8">
        <v>43896</v>
      </c>
      <c r="B13" s="9">
        <v>2</v>
      </c>
      <c r="C13" s="10"/>
      <c r="D13" s="11">
        <v>0</v>
      </c>
      <c r="E13" s="11">
        <v>0</v>
      </c>
      <c r="F13" s="11">
        <v>0</v>
      </c>
      <c r="G13" s="11">
        <v>1</v>
      </c>
      <c r="H13" s="11">
        <v>1</v>
      </c>
      <c r="I13" s="9">
        <v>0</v>
      </c>
      <c r="J13" s="21">
        <f t="shared" si="1"/>
        <v>1</v>
      </c>
      <c r="M13" s="21">
        <f t="shared" si="5"/>
        <v>0</v>
      </c>
      <c r="N13" s="21">
        <f t="shared" si="6"/>
        <v>0</v>
      </c>
      <c r="O13" s="21">
        <f t="shared" si="7"/>
        <v>0.2857142857142857</v>
      </c>
      <c r="P13" s="21">
        <f t="shared" si="8"/>
        <v>1.1428571428571428</v>
      </c>
      <c r="Q13" s="21">
        <f t="shared" si="9"/>
        <v>0.5714285714285714</v>
      </c>
      <c r="R13" s="21">
        <f t="shared" si="10"/>
        <v>0</v>
      </c>
      <c r="S13" s="21">
        <f t="shared" si="11"/>
        <v>1.4285714285714286</v>
      </c>
      <c r="W13" s="22" cm="1">
        <f t="array" aca="1" ref="W13" ca="1">INDIRECT(ADDRESS(X13,1))</f>
        <v>43932</v>
      </c>
      <c r="X13">
        <f t="shared" si="2"/>
        <v>49</v>
      </c>
      <c r="Z13" s="23">
        <f t="shared" ca="1" si="3"/>
        <v>3</v>
      </c>
      <c r="AA13" s="23">
        <f t="shared" ca="1" si="0"/>
        <v>45</v>
      </c>
      <c r="AB13" s="23">
        <f t="shared" ca="1" si="0"/>
        <v>455</v>
      </c>
      <c r="AC13" s="23">
        <f t="shared" ca="1" si="0"/>
        <v>2232</v>
      </c>
      <c r="AD13" s="23">
        <f t="shared" ca="1" si="0"/>
        <v>2759</v>
      </c>
      <c r="AE13" s="23">
        <f t="shared" ca="1" si="0"/>
        <v>0</v>
      </c>
      <c r="AF13" s="23">
        <f t="shared" ca="1" si="0"/>
        <v>2735</v>
      </c>
    </row>
    <row r="14" spans="1:32" x14ac:dyDescent="0.25">
      <c r="A14" s="8">
        <v>43897</v>
      </c>
      <c r="B14" s="9">
        <v>0</v>
      </c>
      <c r="C14" s="10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9">
        <v>0</v>
      </c>
      <c r="J14" s="21">
        <f t="shared" si="1"/>
        <v>0</v>
      </c>
      <c r="M14" s="21">
        <f t="shared" si="5"/>
        <v>0</v>
      </c>
      <c r="N14" s="21">
        <f t="shared" si="6"/>
        <v>0</v>
      </c>
      <c r="O14" s="21">
        <f t="shared" si="7"/>
        <v>0.2857142857142857</v>
      </c>
      <c r="P14" s="21">
        <f t="shared" si="8"/>
        <v>1</v>
      </c>
      <c r="Q14" s="21">
        <f t="shared" si="9"/>
        <v>0.5714285714285714</v>
      </c>
      <c r="R14" s="21">
        <f t="shared" si="10"/>
        <v>0</v>
      </c>
      <c r="S14" s="21">
        <f t="shared" si="11"/>
        <v>1.2857142857142858</v>
      </c>
      <c r="W14" s="22" cm="1">
        <f t="array" aca="1" ref="W14" ca="1">INDIRECT(ADDRESS(X14,1))</f>
        <v>43939</v>
      </c>
      <c r="X14">
        <f t="shared" si="2"/>
        <v>56</v>
      </c>
      <c r="Z14" s="23">
        <f t="shared" ca="1" si="3"/>
        <v>1</v>
      </c>
      <c r="AA14" s="23">
        <f t="shared" ca="1" si="0"/>
        <v>29</v>
      </c>
      <c r="AB14" s="23">
        <f t="shared" ca="1" si="0"/>
        <v>386</v>
      </c>
      <c r="AC14" s="23">
        <f t="shared" ca="1" si="0"/>
        <v>1737</v>
      </c>
      <c r="AD14" s="23">
        <f t="shared" ca="1" si="0"/>
        <v>2418</v>
      </c>
      <c r="AE14" s="23">
        <f t="shared" ca="1" si="0"/>
        <v>0</v>
      </c>
      <c r="AF14" s="23">
        <f t="shared" ca="1" si="0"/>
        <v>2153</v>
      </c>
    </row>
    <row r="15" spans="1:32" x14ac:dyDescent="0.25">
      <c r="A15" s="8">
        <v>43898</v>
      </c>
      <c r="B15" s="9">
        <v>4</v>
      </c>
      <c r="C15" s="10"/>
      <c r="D15" s="11">
        <v>0</v>
      </c>
      <c r="E15" s="11">
        <v>0</v>
      </c>
      <c r="F15" s="11">
        <v>0</v>
      </c>
      <c r="G15" s="11">
        <v>3</v>
      </c>
      <c r="H15" s="11">
        <v>1</v>
      </c>
      <c r="I15" s="9">
        <v>0</v>
      </c>
      <c r="J15" s="21">
        <f t="shared" si="1"/>
        <v>3</v>
      </c>
      <c r="M15" s="21">
        <f t="shared" si="5"/>
        <v>0</v>
      </c>
      <c r="N15" s="21">
        <f t="shared" si="6"/>
        <v>0</v>
      </c>
      <c r="O15" s="21">
        <f t="shared" si="7"/>
        <v>0.42857142857142855</v>
      </c>
      <c r="P15" s="21">
        <f t="shared" si="8"/>
        <v>1.4285714285714286</v>
      </c>
      <c r="Q15" s="21">
        <f t="shared" si="9"/>
        <v>1.2857142857142858</v>
      </c>
      <c r="R15" s="21">
        <f t="shared" si="10"/>
        <v>0</v>
      </c>
      <c r="S15" s="21">
        <f t="shared" si="11"/>
        <v>1.8571428571428572</v>
      </c>
      <c r="W15" s="22" cm="1">
        <f t="array" aca="1" ref="W15" ca="1">INDIRECT(ADDRESS(X15,1))</f>
        <v>43946</v>
      </c>
      <c r="X15">
        <f t="shared" si="2"/>
        <v>63</v>
      </c>
      <c r="Z15" s="23">
        <f t="shared" ca="1" si="3"/>
        <v>1</v>
      </c>
      <c r="AA15" s="23">
        <f t="shared" ca="1" si="0"/>
        <v>26</v>
      </c>
      <c r="AB15" s="23">
        <f t="shared" ca="1" si="0"/>
        <v>302</v>
      </c>
      <c r="AC15" s="23">
        <f t="shared" ca="1" si="0"/>
        <v>1240</v>
      </c>
      <c r="AD15" s="23">
        <f t="shared" ca="1" si="0"/>
        <v>1785</v>
      </c>
      <c r="AE15" s="23">
        <f t="shared" ca="1" si="0"/>
        <v>0</v>
      </c>
      <c r="AF15" s="23">
        <f t="shared" ca="1" si="0"/>
        <v>1569</v>
      </c>
    </row>
    <row r="16" spans="1:32" x14ac:dyDescent="0.25">
      <c r="A16" s="8">
        <v>43899</v>
      </c>
      <c r="B16" s="9">
        <v>4</v>
      </c>
      <c r="C16" s="10"/>
      <c r="D16" s="11">
        <v>0</v>
      </c>
      <c r="E16" s="11">
        <v>0</v>
      </c>
      <c r="F16" s="11">
        <v>1</v>
      </c>
      <c r="G16" s="11">
        <v>2</v>
      </c>
      <c r="H16" s="11">
        <v>1</v>
      </c>
      <c r="I16" s="9">
        <v>0</v>
      </c>
      <c r="J16" s="21">
        <f t="shared" si="1"/>
        <v>3</v>
      </c>
      <c r="M16" s="21">
        <f t="shared" si="5"/>
        <v>0</v>
      </c>
      <c r="N16" s="21">
        <f t="shared" si="6"/>
        <v>0</v>
      </c>
      <c r="O16" s="21">
        <f t="shared" si="7"/>
        <v>0.2857142857142857</v>
      </c>
      <c r="P16" s="21">
        <f t="shared" si="8"/>
        <v>1.7142857142857142</v>
      </c>
      <c r="Q16" s="21">
        <f t="shared" si="9"/>
        <v>2.8571428571428572</v>
      </c>
      <c r="R16" s="21">
        <f t="shared" si="10"/>
        <v>0</v>
      </c>
      <c r="S16" s="21">
        <f t="shared" si="11"/>
        <v>2</v>
      </c>
      <c r="W16" s="22" cm="1">
        <f t="array" aca="1" ref="W16" ca="1">INDIRECT(ADDRESS(X16,1))</f>
        <v>43953</v>
      </c>
      <c r="X16">
        <f t="shared" si="2"/>
        <v>70</v>
      </c>
      <c r="Z16" s="23">
        <f t="shared" ca="1" si="3"/>
        <v>0</v>
      </c>
      <c r="AA16" s="23">
        <f t="shared" ca="1" si="0"/>
        <v>15</v>
      </c>
      <c r="AB16" s="23">
        <f t="shared" ca="1" si="0"/>
        <v>171</v>
      </c>
      <c r="AC16" s="23">
        <f t="shared" ca="1" si="0"/>
        <v>830</v>
      </c>
      <c r="AD16" s="23">
        <f t="shared" ca="1" si="0"/>
        <v>1263</v>
      </c>
      <c r="AE16" s="23">
        <f t="shared" ca="1" si="0"/>
        <v>0</v>
      </c>
      <c r="AF16" s="23">
        <f t="shared" ca="1" si="0"/>
        <v>1016</v>
      </c>
    </row>
    <row r="17" spans="1:32" x14ac:dyDescent="0.25">
      <c r="A17" s="8">
        <v>43900</v>
      </c>
      <c r="B17" s="9">
        <v>1</v>
      </c>
      <c r="C17" s="10"/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9">
        <v>0</v>
      </c>
      <c r="J17" s="21">
        <f t="shared" si="1"/>
        <v>0</v>
      </c>
      <c r="M17" s="21">
        <f t="shared" si="5"/>
        <v>0</v>
      </c>
      <c r="N17" s="21">
        <f t="shared" si="6"/>
        <v>0</v>
      </c>
      <c r="O17" s="21">
        <f t="shared" si="7"/>
        <v>0.2857142857142857</v>
      </c>
      <c r="P17" s="21">
        <f t="shared" si="8"/>
        <v>2.4285714285714284</v>
      </c>
      <c r="Q17" s="21">
        <f t="shared" si="9"/>
        <v>4.7142857142857144</v>
      </c>
      <c r="R17" s="21">
        <f t="shared" si="10"/>
        <v>0</v>
      </c>
      <c r="S17" s="21">
        <f t="shared" si="11"/>
        <v>2.7142857142857144</v>
      </c>
      <c r="W17" s="22" cm="1">
        <f t="array" aca="1" ref="W17" ca="1">INDIRECT(ADDRESS(X17,1))</f>
        <v>43960</v>
      </c>
      <c r="X17">
        <f t="shared" si="2"/>
        <v>77</v>
      </c>
      <c r="Z17" s="23">
        <f t="shared" ca="1" si="3"/>
        <v>1</v>
      </c>
      <c r="AA17" s="23">
        <f t="shared" ca="1" si="0"/>
        <v>11</v>
      </c>
      <c r="AB17" s="23">
        <f t="shared" ca="1" si="0"/>
        <v>109</v>
      </c>
      <c r="AC17" s="23">
        <f t="shared" ca="1" si="0"/>
        <v>626</v>
      </c>
      <c r="AD17" s="23">
        <f t="shared" ca="1" si="0"/>
        <v>955</v>
      </c>
      <c r="AE17" s="23">
        <f t="shared" ca="1" si="0"/>
        <v>0</v>
      </c>
      <c r="AF17" s="23">
        <f t="shared" ca="1" si="0"/>
        <v>747</v>
      </c>
    </row>
    <row r="18" spans="1:32" x14ac:dyDescent="0.25">
      <c r="A18" s="8">
        <v>43901</v>
      </c>
      <c r="B18" s="9">
        <v>9</v>
      </c>
      <c r="C18" s="10"/>
      <c r="D18" s="11">
        <v>0</v>
      </c>
      <c r="E18" s="11">
        <v>0</v>
      </c>
      <c r="F18" s="11">
        <v>1</v>
      </c>
      <c r="G18" s="11">
        <v>3</v>
      </c>
      <c r="H18" s="11">
        <v>5</v>
      </c>
      <c r="I18" s="9">
        <v>0</v>
      </c>
      <c r="J18" s="21">
        <f t="shared" si="1"/>
        <v>4</v>
      </c>
      <c r="M18" s="21">
        <f t="shared" si="5"/>
        <v>0</v>
      </c>
      <c r="N18" s="21">
        <f t="shared" si="6"/>
        <v>0.14285714285714285</v>
      </c>
      <c r="O18" s="21">
        <f t="shared" si="7"/>
        <v>0.5714285714285714</v>
      </c>
      <c r="P18" s="21">
        <f t="shared" si="8"/>
        <v>3.8571428571428572</v>
      </c>
      <c r="Q18" s="21">
        <f t="shared" si="9"/>
        <v>6</v>
      </c>
      <c r="R18" s="21">
        <f t="shared" si="10"/>
        <v>0</v>
      </c>
      <c r="S18" s="21">
        <f t="shared" si="11"/>
        <v>4.5714285714285712</v>
      </c>
      <c r="W18" s="22" cm="1">
        <f t="array" aca="1" ref="W18" ca="1">INDIRECT(ADDRESS(X18,1))</f>
        <v>43967</v>
      </c>
      <c r="X18">
        <f t="shared" si="2"/>
        <v>84</v>
      </c>
      <c r="Z18" s="23">
        <f t="shared" ca="1" si="3"/>
        <v>2</v>
      </c>
      <c r="AA18" s="23">
        <f t="shared" ca="1" si="0"/>
        <v>9</v>
      </c>
      <c r="AB18" s="23">
        <f t="shared" ca="1" si="0"/>
        <v>93</v>
      </c>
      <c r="AC18" s="23">
        <f t="shared" ca="1" si="0"/>
        <v>411</v>
      </c>
      <c r="AD18" s="23">
        <f t="shared" ca="1" si="0"/>
        <v>711</v>
      </c>
      <c r="AE18" s="23">
        <f t="shared" ca="1" si="0"/>
        <v>0</v>
      </c>
      <c r="AF18" s="23">
        <f t="shared" ca="1" si="0"/>
        <v>515</v>
      </c>
    </row>
    <row r="19" spans="1:32" x14ac:dyDescent="0.25">
      <c r="A19" s="8">
        <v>43902</v>
      </c>
      <c r="B19" s="9">
        <v>14</v>
      </c>
      <c r="C19" s="10"/>
      <c r="D19" s="11">
        <v>0</v>
      </c>
      <c r="E19" s="11">
        <v>0</v>
      </c>
      <c r="F19" s="11">
        <v>0</v>
      </c>
      <c r="G19" s="11">
        <v>3</v>
      </c>
      <c r="H19" s="11">
        <v>11</v>
      </c>
      <c r="I19" s="9">
        <v>0</v>
      </c>
      <c r="J19" s="21">
        <f t="shared" si="1"/>
        <v>3</v>
      </c>
      <c r="M19" s="21">
        <f t="shared" si="5"/>
        <v>0</v>
      </c>
      <c r="N19" s="21">
        <f t="shared" si="6"/>
        <v>0.14285714285714285</v>
      </c>
      <c r="O19" s="21">
        <f t="shared" si="7"/>
        <v>0.7142857142857143</v>
      </c>
      <c r="P19" s="21">
        <f t="shared" si="8"/>
        <v>5.8571428571428568</v>
      </c>
      <c r="Q19" s="21">
        <f t="shared" si="9"/>
        <v>7.1428571428571432</v>
      </c>
      <c r="R19" s="21">
        <f t="shared" si="10"/>
        <v>0</v>
      </c>
      <c r="S19" s="21">
        <f t="shared" si="11"/>
        <v>6.7142857142857144</v>
      </c>
      <c r="W19" s="22" cm="1">
        <f t="array" aca="1" ref="W19" ca="1">INDIRECT(ADDRESS(X19,1))</f>
        <v>43974</v>
      </c>
      <c r="X19">
        <f t="shared" si="2"/>
        <v>91</v>
      </c>
      <c r="Z19" s="23">
        <f t="shared" ca="1" si="3"/>
        <v>2</v>
      </c>
      <c r="AA19" s="23">
        <f t="shared" ca="1" si="0"/>
        <v>2</v>
      </c>
      <c r="AB19" s="23">
        <f t="shared" ca="1" si="0"/>
        <v>64</v>
      </c>
      <c r="AC19" s="23">
        <f t="shared" ca="1" si="0"/>
        <v>332</v>
      </c>
      <c r="AD19" s="23">
        <f t="shared" ca="1" si="0"/>
        <v>596</v>
      </c>
      <c r="AE19" s="23">
        <f t="shared" ca="1" si="0"/>
        <v>0</v>
      </c>
      <c r="AF19" s="23">
        <f t="shared" ca="1" si="0"/>
        <v>400</v>
      </c>
    </row>
    <row r="20" spans="1:32" x14ac:dyDescent="0.25">
      <c r="A20" s="8">
        <v>43903</v>
      </c>
      <c r="B20" s="9">
        <v>20</v>
      </c>
      <c r="C20" s="10"/>
      <c r="D20" s="11">
        <v>0</v>
      </c>
      <c r="E20" s="11">
        <v>0</v>
      </c>
      <c r="F20" s="11">
        <v>0</v>
      </c>
      <c r="G20" s="11">
        <v>6</v>
      </c>
      <c r="H20" s="11">
        <v>14</v>
      </c>
      <c r="I20" s="9">
        <v>0</v>
      </c>
      <c r="J20" s="21">
        <f t="shared" si="1"/>
        <v>6</v>
      </c>
      <c r="M20" s="21">
        <f t="shared" si="5"/>
        <v>0</v>
      </c>
      <c r="N20" s="21">
        <f t="shared" si="6"/>
        <v>0.14285714285714285</v>
      </c>
      <c r="O20" s="21">
        <f t="shared" si="7"/>
        <v>1</v>
      </c>
      <c r="P20" s="21">
        <f t="shared" si="8"/>
        <v>7.2857142857142856</v>
      </c>
      <c r="Q20" s="21">
        <f t="shared" si="9"/>
        <v>10.571428571428571</v>
      </c>
      <c r="R20" s="21">
        <f t="shared" si="10"/>
        <v>0</v>
      </c>
      <c r="S20" s="21">
        <f t="shared" si="11"/>
        <v>8.4285714285714288</v>
      </c>
      <c r="W20" s="22" cm="1">
        <f t="array" aca="1" ref="W20" ca="1">INDIRECT(ADDRESS(X20,1))</f>
        <v>43981</v>
      </c>
      <c r="X20">
        <f t="shared" si="2"/>
        <v>98</v>
      </c>
      <c r="Z20" s="23">
        <f t="shared" ca="1" si="3"/>
        <v>0</v>
      </c>
      <c r="AA20" s="23">
        <f t="shared" ca="1" si="0"/>
        <v>4</v>
      </c>
      <c r="AB20" s="23">
        <f t="shared" ca="1" si="0"/>
        <v>58</v>
      </c>
      <c r="AC20" s="23">
        <f t="shared" ca="1" si="0"/>
        <v>297</v>
      </c>
      <c r="AD20" s="23">
        <f t="shared" ca="1" si="0"/>
        <v>484</v>
      </c>
      <c r="AE20" s="23">
        <f t="shared" ca="1" si="0"/>
        <v>0</v>
      </c>
      <c r="AF20" s="23">
        <f t="shared" ca="1" si="0"/>
        <v>359</v>
      </c>
    </row>
    <row r="21" spans="1:32" x14ac:dyDescent="0.25">
      <c r="A21" s="8">
        <v>43904</v>
      </c>
      <c r="B21" s="9">
        <v>22</v>
      </c>
      <c r="C21" s="10"/>
      <c r="D21" s="11">
        <v>0</v>
      </c>
      <c r="E21" s="11">
        <v>1</v>
      </c>
      <c r="F21" s="11">
        <v>2</v>
      </c>
      <c r="G21" s="11">
        <v>10</v>
      </c>
      <c r="H21" s="11">
        <v>9</v>
      </c>
      <c r="I21" s="9">
        <v>0</v>
      </c>
      <c r="J21" s="21">
        <f t="shared" si="1"/>
        <v>13</v>
      </c>
      <c r="M21" s="21">
        <f t="shared" si="5"/>
        <v>0</v>
      </c>
      <c r="N21" s="21">
        <f t="shared" si="6"/>
        <v>0.14285714285714285</v>
      </c>
      <c r="O21" s="21">
        <f t="shared" si="7"/>
        <v>1.1428571428571428</v>
      </c>
      <c r="P21" s="21">
        <f t="shared" si="8"/>
        <v>9.1428571428571423</v>
      </c>
      <c r="Q21" s="21">
        <f t="shared" si="9"/>
        <v>15</v>
      </c>
      <c r="R21" s="21">
        <f t="shared" si="10"/>
        <v>0</v>
      </c>
      <c r="S21" s="21">
        <f t="shared" si="11"/>
        <v>10.428571428571429</v>
      </c>
      <c r="W21" s="22" cm="1">
        <f t="array" aca="1" ref="W21" ca="1">INDIRECT(ADDRESS(X21,1))</f>
        <v>43988</v>
      </c>
      <c r="X21">
        <f t="shared" si="2"/>
        <v>105</v>
      </c>
      <c r="Z21" s="23">
        <f t="shared" ca="1" si="3"/>
        <v>1</v>
      </c>
      <c r="AA21" s="23">
        <f t="shared" ca="1" si="0"/>
        <v>6</v>
      </c>
      <c r="AB21" s="23">
        <f t="shared" ca="1" si="0"/>
        <v>41</v>
      </c>
      <c r="AC21" s="23">
        <f t="shared" ca="1" si="0"/>
        <v>215</v>
      </c>
      <c r="AD21" s="23">
        <f t="shared" ca="1" si="0"/>
        <v>386</v>
      </c>
      <c r="AE21" s="23">
        <f t="shared" ca="1" si="0"/>
        <v>0</v>
      </c>
      <c r="AF21" s="23">
        <f t="shared" ca="1" si="0"/>
        <v>263</v>
      </c>
    </row>
    <row r="22" spans="1:32" x14ac:dyDescent="0.25">
      <c r="A22" s="8">
        <v>43905</v>
      </c>
      <c r="B22" s="9">
        <v>27</v>
      </c>
      <c r="C22" s="10"/>
      <c r="D22" s="11">
        <v>0</v>
      </c>
      <c r="E22" s="11">
        <v>0</v>
      </c>
      <c r="F22" s="11">
        <v>1</v>
      </c>
      <c r="G22" s="11">
        <v>17</v>
      </c>
      <c r="H22" s="11">
        <v>9</v>
      </c>
      <c r="I22" s="9">
        <v>0</v>
      </c>
      <c r="J22" s="21">
        <f t="shared" si="1"/>
        <v>18</v>
      </c>
      <c r="M22" s="21">
        <f t="shared" si="5"/>
        <v>0.14285714285714285</v>
      </c>
      <c r="N22" s="21">
        <f t="shared" si="6"/>
        <v>0.2857142857142857</v>
      </c>
      <c r="O22" s="21">
        <f t="shared" si="7"/>
        <v>1.5714285714285714</v>
      </c>
      <c r="P22" s="21">
        <f t="shared" si="8"/>
        <v>11.714285714285714</v>
      </c>
      <c r="Q22" s="21">
        <f t="shared" si="9"/>
        <v>19.857142857142858</v>
      </c>
      <c r="R22" s="21">
        <f t="shared" si="10"/>
        <v>0</v>
      </c>
      <c r="S22" s="21">
        <f t="shared" si="11"/>
        <v>13.714285714285714</v>
      </c>
      <c r="W22" s="22" cm="1">
        <f t="array" aca="1" ref="W22" ca="1">INDIRECT(ADDRESS(X22,1))</f>
        <v>43995</v>
      </c>
      <c r="X22">
        <f t="shared" si="2"/>
        <v>112</v>
      </c>
      <c r="Z22" s="23">
        <f t="shared" ca="1" si="3"/>
        <v>1</v>
      </c>
      <c r="AA22" s="23">
        <f t="shared" ca="1" si="0"/>
        <v>8</v>
      </c>
      <c r="AB22" s="23">
        <f t="shared" ca="1" si="0"/>
        <v>23</v>
      </c>
      <c r="AC22" s="23">
        <f t="shared" ca="1" si="0"/>
        <v>144</v>
      </c>
      <c r="AD22" s="23">
        <f t="shared" ca="1" si="0"/>
        <v>268</v>
      </c>
      <c r="AE22" s="23">
        <f t="shared" ca="1" si="0"/>
        <v>0</v>
      </c>
      <c r="AF22" s="23">
        <f t="shared" ca="1" si="0"/>
        <v>176</v>
      </c>
    </row>
    <row r="23" spans="1:32" x14ac:dyDescent="0.25">
      <c r="A23" s="8">
        <v>43906</v>
      </c>
      <c r="B23" s="9">
        <v>40</v>
      </c>
      <c r="C23" s="10"/>
      <c r="D23" s="11">
        <v>0</v>
      </c>
      <c r="E23" s="11">
        <v>0</v>
      </c>
      <c r="F23" s="11">
        <v>3</v>
      </c>
      <c r="G23" s="11">
        <v>12</v>
      </c>
      <c r="H23" s="11">
        <v>25</v>
      </c>
      <c r="I23" s="9">
        <v>0</v>
      </c>
      <c r="J23" s="21">
        <f t="shared" si="1"/>
        <v>15</v>
      </c>
      <c r="M23" s="21">
        <f t="shared" si="5"/>
        <v>0.14285714285714285</v>
      </c>
      <c r="N23" s="21">
        <f t="shared" si="6"/>
        <v>0.42857142857142855</v>
      </c>
      <c r="O23" s="21">
        <f t="shared" si="7"/>
        <v>2.2857142857142856</v>
      </c>
      <c r="P23" s="21">
        <f t="shared" si="8"/>
        <v>14.285714285714286</v>
      </c>
      <c r="Q23" s="21">
        <f t="shared" si="9"/>
        <v>23.428571428571427</v>
      </c>
      <c r="R23" s="21">
        <f t="shared" si="10"/>
        <v>0</v>
      </c>
      <c r="S23" s="21">
        <f t="shared" si="11"/>
        <v>17.142857142857142</v>
      </c>
      <c r="W23" s="22" cm="1">
        <f t="array" aca="1" ref="W23" ca="1">INDIRECT(ADDRESS(X23,1))</f>
        <v>44002</v>
      </c>
      <c r="X23">
        <f t="shared" si="2"/>
        <v>119</v>
      </c>
      <c r="Z23" s="23">
        <f t="shared" ca="1" si="3"/>
        <v>1</v>
      </c>
      <c r="AA23" s="23">
        <f t="shared" ca="1" si="3"/>
        <v>3</v>
      </c>
      <c r="AB23" s="23">
        <f t="shared" ca="1" si="3"/>
        <v>24</v>
      </c>
      <c r="AC23" s="23">
        <f t="shared" ca="1" si="3"/>
        <v>134</v>
      </c>
      <c r="AD23" s="23">
        <f t="shared" ca="1" si="3"/>
        <v>202</v>
      </c>
      <c r="AE23" s="23">
        <f t="shared" ca="1" si="3"/>
        <v>0</v>
      </c>
      <c r="AF23" s="23">
        <f t="shared" ca="1" si="3"/>
        <v>162</v>
      </c>
    </row>
    <row r="24" spans="1:32" x14ac:dyDescent="0.25">
      <c r="A24" s="8">
        <v>43907</v>
      </c>
      <c r="B24" s="9">
        <v>46</v>
      </c>
      <c r="C24" s="10"/>
      <c r="D24" s="11">
        <v>0</v>
      </c>
      <c r="E24" s="11">
        <v>0</v>
      </c>
      <c r="F24" s="11">
        <v>1</v>
      </c>
      <c r="G24" s="11">
        <v>13</v>
      </c>
      <c r="H24" s="11">
        <v>32</v>
      </c>
      <c r="I24" s="9">
        <v>0</v>
      </c>
      <c r="J24" s="21">
        <f t="shared" si="1"/>
        <v>14</v>
      </c>
      <c r="M24" s="21">
        <f t="shared" si="5"/>
        <v>0.14285714285714285</v>
      </c>
      <c r="N24" s="21">
        <f t="shared" si="6"/>
        <v>0.5714285714285714</v>
      </c>
      <c r="O24" s="21">
        <f t="shared" si="7"/>
        <v>4</v>
      </c>
      <c r="P24" s="21">
        <f t="shared" si="8"/>
        <v>17.714285714285715</v>
      </c>
      <c r="Q24" s="21">
        <f t="shared" si="9"/>
        <v>30.285714285714285</v>
      </c>
      <c r="R24" s="21">
        <f t="shared" si="10"/>
        <v>0</v>
      </c>
      <c r="S24" s="21">
        <f t="shared" si="11"/>
        <v>22.428571428571427</v>
      </c>
      <c r="W24" s="22" cm="1">
        <f t="array" aca="1" ref="W24" ca="1">INDIRECT(ADDRESS(X24,1))</f>
        <v>44009</v>
      </c>
      <c r="X24">
        <f t="shared" si="2"/>
        <v>126</v>
      </c>
      <c r="Z24" s="23">
        <f t="shared" ca="1" si="3"/>
        <v>0</v>
      </c>
      <c r="AA24" s="23">
        <f t="shared" ca="1" si="3"/>
        <v>0</v>
      </c>
      <c r="AB24" s="23">
        <f t="shared" ca="1" si="3"/>
        <v>14</v>
      </c>
      <c r="AC24" s="23">
        <f t="shared" ca="1" si="3"/>
        <v>117</v>
      </c>
      <c r="AD24" s="23">
        <f t="shared" ca="1" si="3"/>
        <v>172</v>
      </c>
      <c r="AE24" s="23">
        <f t="shared" ca="1" si="3"/>
        <v>0</v>
      </c>
      <c r="AF24" s="23">
        <f t="shared" ca="1" si="3"/>
        <v>131</v>
      </c>
    </row>
    <row r="25" spans="1:32" x14ac:dyDescent="0.25">
      <c r="A25" s="8">
        <v>43908</v>
      </c>
      <c r="B25" s="9">
        <v>66</v>
      </c>
      <c r="C25" s="10"/>
      <c r="D25" s="11">
        <v>1</v>
      </c>
      <c r="E25" s="11">
        <v>1</v>
      </c>
      <c r="F25" s="11">
        <v>4</v>
      </c>
      <c r="G25" s="11">
        <v>21</v>
      </c>
      <c r="H25" s="11">
        <v>39</v>
      </c>
      <c r="I25" s="9">
        <v>0</v>
      </c>
      <c r="J25" s="21">
        <f t="shared" si="1"/>
        <v>27</v>
      </c>
      <c r="M25" s="21">
        <f t="shared" si="5"/>
        <v>0.14285714285714285</v>
      </c>
      <c r="N25" s="21">
        <f t="shared" si="6"/>
        <v>0.7142857142857143</v>
      </c>
      <c r="O25" s="21">
        <f t="shared" si="7"/>
        <v>4.8571428571428568</v>
      </c>
      <c r="P25" s="21">
        <f t="shared" si="8"/>
        <v>22.142857142857142</v>
      </c>
      <c r="Q25" s="21">
        <f t="shared" si="9"/>
        <v>36.571428571428569</v>
      </c>
      <c r="R25" s="21">
        <f t="shared" si="10"/>
        <v>0</v>
      </c>
      <c r="S25" s="21">
        <f t="shared" si="11"/>
        <v>27.857142857142858</v>
      </c>
      <c r="W25" s="22" cm="1">
        <f t="array" aca="1" ref="W25" ca="1">INDIRECT(ADDRESS(X25,1))</f>
        <v>44016</v>
      </c>
      <c r="X25">
        <f t="shared" si="2"/>
        <v>133</v>
      </c>
      <c r="Z25" s="23">
        <f t="shared" ca="1" si="3"/>
        <v>0</v>
      </c>
      <c r="AA25" s="23">
        <f t="shared" ca="1" si="3"/>
        <v>1</v>
      </c>
      <c r="AB25" s="23">
        <f t="shared" ca="1" si="3"/>
        <v>17</v>
      </c>
      <c r="AC25" s="23">
        <f t="shared" ca="1" si="3"/>
        <v>63</v>
      </c>
      <c r="AD25" s="23">
        <f t="shared" ca="1" si="3"/>
        <v>111</v>
      </c>
      <c r="AE25" s="23">
        <f t="shared" ca="1" si="3"/>
        <v>0</v>
      </c>
      <c r="AF25" s="23">
        <f t="shared" ca="1" si="3"/>
        <v>81</v>
      </c>
    </row>
    <row r="26" spans="1:32" x14ac:dyDescent="0.25">
      <c r="A26" s="8">
        <v>43909</v>
      </c>
      <c r="B26" s="9">
        <v>63</v>
      </c>
      <c r="C26" s="10"/>
      <c r="D26" s="11">
        <v>0</v>
      </c>
      <c r="E26" s="11">
        <v>1</v>
      </c>
      <c r="F26" s="11">
        <v>5</v>
      </c>
      <c r="G26" s="11">
        <v>21</v>
      </c>
      <c r="H26" s="11">
        <v>36</v>
      </c>
      <c r="I26" s="9">
        <v>0</v>
      </c>
      <c r="J26" s="21">
        <f t="shared" si="1"/>
        <v>27</v>
      </c>
      <c r="M26" s="21">
        <f t="shared" si="5"/>
        <v>0.14285714285714285</v>
      </c>
      <c r="N26" s="21">
        <f t="shared" si="6"/>
        <v>0.8571428571428571</v>
      </c>
      <c r="O26" s="21">
        <f t="shared" si="7"/>
        <v>6.2857142857142856</v>
      </c>
      <c r="P26" s="21">
        <f t="shared" si="8"/>
        <v>26.857142857142858</v>
      </c>
      <c r="Q26" s="21">
        <f t="shared" si="9"/>
        <v>47.714285714285715</v>
      </c>
      <c r="R26" s="21">
        <f t="shared" si="10"/>
        <v>0</v>
      </c>
      <c r="S26" s="21">
        <f t="shared" si="11"/>
        <v>34.142857142857146</v>
      </c>
      <c r="W26" s="22" cm="1">
        <f t="array" aca="1" ref="W26" ca="1">INDIRECT(ADDRESS(X26,1))</f>
        <v>44023</v>
      </c>
      <c r="X26">
        <f t="shared" si="2"/>
        <v>140</v>
      </c>
      <c r="Z26" s="23">
        <f t="shared" ca="1" si="3"/>
        <v>0</v>
      </c>
      <c r="AA26" s="23">
        <f t="shared" ca="1" si="3"/>
        <v>1</v>
      </c>
      <c r="AB26" s="23">
        <f t="shared" ca="1" si="3"/>
        <v>11</v>
      </c>
      <c r="AC26" s="23">
        <f t="shared" ca="1" si="3"/>
        <v>62</v>
      </c>
      <c r="AD26" s="23">
        <f t="shared" ca="1" si="3"/>
        <v>86</v>
      </c>
      <c r="AE26" s="23">
        <f t="shared" ca="1" si="3"/>
        <v>0</v>
      </c>
      <c r="AF26" s="23">
        <f t="shared" ca="1" si="3"/>
        <v>74</v>
      </c>
    </row>
    <row r="27" spans="1:32" x14ac:dyDescent="0.25">
      <c r="A27" s="8">
        <v>43910</v>
      </c>
      <c r="B27" s="9">
        <v>105</v>
      </c>
      <c r="C27" s="10"/>
      <c r="D27" s="11">
        <v>0</v>
      </c>
      <c r="E27" s="11">
        <v>1</v>
      </c>
      <c r="F27" s="11">
        <v>12</v>
      </c>
      <c r="G27" s="11">
        <v>30</v>
      </c>
      <c r="H27" s="11">
        <v>62</v>
      </c>
      <c r="I27" s="9">
        <v>0</v>
      </c>
      <c r="J27" s="21">
        <f t="shared" si="1"/>
        <v>43</v>
      </c>
      <c r="M27" s="21">
        <f t="shared" si="5"/>
        <v>0.14285714285714285</v>
      </c>
      <c r="N27" s="21">
        <f t="shared" si="6"/>
        <v>1.2857142857142858</v>
      </c>
      <c r="O27" s="21">
        <f t="shared" si="7"/>
        <v>7.2857142857142856</v>
      </c>
      <c r="P27" s="21">
        <f t="shared" si="8"/>
        <v>34.571428571428569</v>
      </c>
      <c r="Q27" s="21">
        <f t="shared" si="9"/>
        <v>55.571428571428569</v>
      </c>
      <c r="R27" s="21">
        <f t="shared" si="10"/>
        <v>0</v>
      </c>
      <c r="S27" s="21">
        <f t="shared" si="11"/>
        <v>43.285714285714285</v>
      </c>
      <c r="W27" s="22" cm="1">
        <f t="array" aca="1" ref="W27" ca="1">INDIRECT(ADDRESS(X27,1))</f>
        <v>44030</v>
      </c>
      <c r="X27">
        <f t="shared" si="2"/>
        <v>147</v>
      </c>
      <c r="Z27" s="23">
        <f t="shared" ca="1" si="3"/>
        <v>0</v>
      </c>
      <c r="AA27" s="23">
        <f t="shared" ca="1" si="3"/>
        <v>1</v>
      </c>
      <c r="AB27" s="23">
        <f t="shared" ca="1" si="3"/>
        <v>8</v>
      </c>
      <c r="AC27" s="23">
        <f t="shared" ca="1" si="3"/>
        <v>49</v>
      </c>
      <c r="AD27" s="23">
        <f t="shared" ca="1" si="3"/>
        <v>52</v>
      </c>
      <c r="AE27" s="23">
        <f t="shared" ca="1" si="3"/>
        <v>0</v>
      </c>
      <c r="AF27" s="23">
        <f t="shared" ca="1" si="3"/>
        <v>58</v>
      </c>
    </row>
    <row r="28" spans="1:32" x14ac:dyDescent="0.25">
      <c r="A28" s="8">
        <v>43911</v>
      </c>
      <c r="B28" s="9">
        <v>104</v>
      </c>
      <c r="C28" s="10"/>
      <c r="D28" s="11">
        <v>0</v>
      </c>
      <c r="E28" s="11">
        <v>2</v>
      </c>
      <c r="F28" s="11">
        <v>8</v>
      </c>
      <c r="G28" s="11">
        <v>41</v>
      </c>
      <c r="H28" s="11">
        <v>53</v>
      </c>
      <c r="I28" s="9">
        <v>0</v>
      </c>
      <c r="J28" s="21">
        <f t="shared" si="1"/>
        <v>51</v>
      </c>
      <c r="M28" s="21">
        <f t="shared" si="5"/>
        <v>0.2857142857142857</v>
      </c>
      <c r="N28" s="21">
        <f t="shared" si="6"/>
        <v>1.4285714285714286</v>
      </c>
      <c r="O28" s="21">
        <f t="shared" si="7"/>
        <v>8.7142857142857135</v>
      </c>
      <c r="P28" s="21">
        <f t="shared" si="8"/>
        <v>43.571428571428569</v>
      </c>
      <c r="Q28" s="21">
        <f t="shared" si="9"/>
        <v>67.428571428571431</v>
      </c>
      <c r="R28" s="21">
        <f t="shared" si="10"/>
        <v>0</v>
      </c>
      <c r="S28" s="21">
        <f t="shared" si="11"/>
        <v>54</v>
      </c>
      <c r="W28" s="22" cm="1">
        <f t="array" aca="1" ref="W28" ca="1">INDIRECT(ADDRESS(X28,1))</f>
        <v>44037</v>
      </c>
      <c r="X28">
        <f t="shared" si="2"/>
        <v>154</v>
      </c>
      <c r="Z28" s="23">
        <f t="shared" ca="1" si="3"/>
        <v>0</v>
      </c>
      <c r="AA28" s="23">
        <f t="shared" ca="1" si="3"/>
        <v>1</v>
      </c>
      <c r="AB28" s="23">
        <f t="shared" ca="1" si="3"/>
        <v>8</v>
      </c>
      <c r="AC28" s="23">
        <f t="shared" ca="1" si="3"/>
        <v>27</v>
      </c>
      <c r="AD28" s="23">
        <f t="shared" ca="1" si="3"/>
        <v>43</v>
      </c>
      <c r="AE28" s="23">
        <f t="shared" ca="1" si="3"/>
        <v>0</v>
      </c>
      <c r="AF28" s="23">
        <f t="shared" ca="1" si="3"/>
        <v>36</v>
      </c>
    </row>
    <row r="29" spans="1:32" x14ac:dyDescent="0.25">
      <c r="A29" s="8">
        <v>43912</v>
      </c>
      <c r="B29" s="9">
        <v>149</v>
      </c>
      <c r="C29" s="10"/>
      <c r="D29" s="11">
        <v>0</v>
      </c>
      <c r="E29" s="11">
        <v>1</v>
      </c>
      <c r="F29" s="11">
        <v>11</v>
      </c>
      <c r="G29" s="11">
        <v>50</v>
      </c>
      <c r="H29" s="11">
        <v>87</v>
      </c>
      <c r="I29" s="9">
        <v>0</v>
      </c>
      <c r="J29" s="21">
        <f t="shared" si="1"/>
        <v>62</v>
      </c>
      <c r="M29" s="21">
        <f t="shared" si="5"/>
        <v>0.14285714285714285</v>
      </c>
      <c r="N29" s="21">
        <f t="shared" si="6"/>
        <v>2</v>
      </c>
      <c r="O29" s="21">
        <f t="shared" si="7"/>
        <v>10.857142857142858</v>
      </c>
      <c r="P29" s="21">
        <f t="shared" si="8"/>
        <v>56.142857142857146</v>
      </c>
      <c r="Q29" s="21">
        <f t="shared" si="9"/>
        <v>80.428571428571431</v>
      </c>
      <c r="R29" s="21">
        <f t="shared" si="10"/>
        <v>0</v>
      </c>
      <c r="S29" s="21">
        <f t="shared" si="11"/>
        <v>69.142857142857139</v>
      </c>
      <c r="W29" s="22" cm="1">
        <f t="array" aca="1" ref="W29" ca="1">INDIRECT(ADDRESS(X29,1))</f>
        <v>44044</v>
      </c>
      <c r="X29">
        <f t="shared" si="2"/>
        <v>161</v>
      </c>
      <c r="Z29" s="23">
        <f t="shared" ca="1" si="3"/>
        <v>0</v>
      </c>
      <c r="AA29" s="23">
        <f t="shared" ca="1" si="3"/>
        <v>0</v>
      </c>
      <c r="AB29" s="23">
        <f t="shared" ca="1" si="3"/>
        <v>8</v>
      </c>
      <c r="AC29" s="23">
        <f t="shared" ca="1" si="3"/>
        <v>27</v>
      </c>
      <c r="AD29" s="23">
        <f t="shared" ca="1" si="3"/>
        <v>21</v>
      </c>
      <c r="AE29" s="23">
        <f t="shared" ca="1" si="3"/>
        <v>0</v>
      </c>
      <c r="AF29" s="23">
        <f t="shared" ca="1" si="3"/>
        <v>35</v>
      </c>
    </row>
    <row r="30" spans="1:32" x14ac:dyDescent="0.25">
      <c r="A30" s="8">
        <v>43913</v>
      </c>
      <c r="B30" s="9">
        <v>159</v>
      </c>
      <c r="C30" s="10"/>
      <c r="D30" s="11">
        <v>0</v>
      </c>
      <c r="E30" s="11">
        <v>3</v>
      </c>
      <c r="F30" s="11">
        <v>10</v>
      </c>
      <c r="G30" s="11">
        <v>66</v>
      </c>
      <c r="H30" s="11">
        <v>80</v>
      </c>
      <c r="I30" s="9">
        <v>0</v>
      </c>
      <c r="J30" s="21">
        <f t="shared" si="1"/>
        <v>79</v>
      </c>
      <c r="M30" s="21">
        <f t="shared" si="5"/>
        <v>0.2857142857142857</v>
      </c>
      <c r="N30" s="21">
        <f t="shared" si="6"/>
        <v>2.4285714285714284</v>
      </c>
      <c r="O30" s="21">
        <f t="shared" si="7"/>
        <v>13.857142857142858</v>
      </c>
      <c r="P30" s="21">
        <f t="shared" si="8"/>
        <v>72.285714285714292</v>
      </c>
      <c r="Q30" s="21">
        <f t="shared" si="9"/>
        <v>98.285714285714292</v>
      </c>
      <c r="R30" s="21">
        <f t="shared" si="10"/>
        <v>0</v>
      </c>
      <c r="S30" s="21">
        <f t="shared" si="11"/>
        <v>88.857142857142861</v>
      </c>
      <c r="W30" s="22" cm="1">
        <f t="array" aca="1" ref="W30" ca="1">INDIRECT(ADDRESS(X30,1))</f>
        <v>44051</v>
      </c>
      <c r="X30">
        <f t="shared" si="2"/>
        <v>168</v>
      </c>
      <c r="Z30" s="23">
        <f t="shared" ca="1" si="3"/>
        <v>0</v>
      </c>
      <c r="AA30" s="23">
        <f t="shared" ca="1" si="3"/>
        <v>0</v>
      </c>
      <c r="AB30" s="23">
        <f t="shared" ca="1" si="3"/>
        <v>5</v>
      </c>
      <c r="AC30" s="23">
        <f t="shared" ca="1" si="3"/>
        <v>23</v>
      </c>
      <c r="AD30" s="23">
        <f t="shared" ca="1" si="3"/>
        <v>30</v>
      </c>
      <c r="AE30" s="23">
        <f t="shared" ca="1" si="3"/>
        <v>0</v>
      </c>
      <c r="AF30" s="23">
        <f t="shared" ca="1" si="3"/>
        <v>28</v>
      </c>
    </row>
    <row r="31" spans="1:32" x14ac:dyDescent="0.25">
      <c r="A31" s="8">
        <v>43914</v>
      </c>
      <c r="B31" s="9">
        <v>204</v>
      </c>
      <c r="C31" s="10"/>
      <c r="D31" s="11">
        <v>1</v>
      </c>
      <c r="E31" s="11">
        <v>1</v>
      </c>
      <c r="F31" s="11">
        <v>11</v>
      </c>
      <c r="G31" s="11">
        <v>76</v>
      </c>
      <c r="H31" s="11">
        <v>115</v>
      </c>
      <c r="I31" s="9">
        <v>0</v>
      </c>
      <c r="J31" s="21">
        <f t="shared" si="1"/>
        <v>89</v>
      </c>
      <c r="M31" s="21">
        <f t="shared" si="5"/>
        <v>0.2857142857142857</v>
      </c>
      <c r="N31" s="21">
        <f t="shared" si="6"/>
        <v>2.5714285714285716</v>
      </c>
      <c r="O31" s="21">
        <f t="shared" si="7"/>
        <v>16.428571428571427</v>
      </c>
      <c r="P31" s="21">
        <f t="shared" si="8"/>
        <v>88.142857142857139</v>
      </c>
      <c r="Q31" s="21">
        <f t="shared" si="9"/>
        <v>115.14285714285714</v>
      </c>
      <c r="R31" s="21">
        <f t="shared" si="10"/>
        <v>0</v>
      </c>
      <c r="S31" s="21">
        <f t="shared" si="11"/>
        <v>107.42857142857143</v>
      </c>
      <c r="W31" s="22" cm="1">
        <f t="array" aca="1" ref="W31" ca="1">INDIRECT(ADDRESS(X31,1))</f>
        <v>44058</v>
      </c>
      <c r="X31">
        <f t="shared" si="2"/>
        <v>175</v>
      </c>
      <c r="Z31" s="23">
        <f t="shared" ca="1" si="3"/>
        <v>0</v>
      </c>
      <c r="AA31" s="23">
        <f t="shared" ca="1" si="3"/>
        <v>1</v>
      </c>
      <c r="AB31" s="23">
        <f t="shared" ca="1" si="3"/>
        <v>2</v>
      </c>
      <c r="AC31" s="23">
        <f t="shared" ca="1" si="3"/>
        <v>16</v>
      </c>
      <c r="AD31" s="23">
        <f t="shared" ca="1" si="3"/>
        <v>30</v>
      </c>
      <c r="AE31" s="23">
        <f t="shared" ca="1" si="3"/>
        <v>0</v>
      </c>
      <c r="AF31" s="23">
        <f t="shared" ca="1" si="3"/>
        <v>19</v>
      </c>
    </row>
    <row r="32" spans="1:32" x14ac:dyDescent="0.25">
      <c r="A32" s="8">
        <v>43915</v>
      </c>
      <c r="B32" s="9">
        <v>263</v>
      </c>
      <c r="C32" s="10"/>
      <c r="D32" s="11">
        <v>0</v>
      </c>
      <c r="E32" s="11">
        <v>5</v>
      </c>
      <c r="F32" s="11">
        <v>19</v>
      </c>
      <c r="G32" s="11">
        <v>109</v>
      </c>
      <c r="H32" s="11">
        <v>130</v>
      </c>
      <c r="I32" s="9">
        <v>0</v>
      </c>
      <c r="J32" s="21">
        <f t="shared" si="1"/>
        <v>133</v>
      </c>
      <c r="M32" s="21">
        <f t="shared" si="5"/>
        <v>0.2857142857142857</v>
      </c>
      <c r="N32" s="21">
        <f t="shared" si="6"/>
        <v>2.7142857142857144</v>
      </c>
      <c r="O32" s="21">
        <f t="shared" si="7"/>
        <v>19.428571428571427</v>
      </c>
      <c r="P32" s="21">
        <f t="shared" si="8"/>
        <v>103.28571428571429</v>
      </c>
      <c r="Q32" s="21">
        <f t="shared" si="9"/>
        <v>133.42857142857142</v>
      </c>
      <c r="R32" s="21">
        <f t="shared" si="10"/>
        <v>0</v>
      </c>
      <c r="S32" s="21">
        <f t="shared" si="11"/>
        <v>125.71428571428571</v>
      </c>
      <c r="W32" s="22" cm="1">
        <f t="array" aca="1" ref="W32" ca="1">INDIRECT(ADDRESS(X32,1))</f>
        <v>44065</v>
      </c>
      <c r="X32">
        <f t="shared" si="2"/>
        <v>182</v>
      </c>
      <c r="Z32" s="23">
        <f t="shared" ca="1" si="3"/>
        <v>0</v>
      </c>
      <c r="AA32" s="23">
        <f t="shared" ca="1" si="3"/>
        <v>1</v>
      </c>
      <c r="AB32" s="23">
        <f t="shared" ca="1" si="3"/>
        <v>6</v>
      </c>
      <c r="AC32" s="23">
        <f t="shared" ca="1" si="3"/>
        <v>12</v>
      </c>
      <c r="AD32" s="23">
        <f t="shared" ca="1" si="3"/>
        <v>19</v>
      </c>
      <c r="AE32" s="23">
        <f t="shared" ca="1" si="3"/>
        <v>0</v>
      </c>
      <c r="AF32" s="23">
        <f t="shared" ca="1" si="3"/>
        <v>19</v>
      </c>
    </row>
    <row r="33" spans="1:32" x14ac:dyDescent="0.25">
      <c r="A33" s="8">
        <v>43916</v>
      </c>
      <c r="B33" s="9">
        <v>326</v>
      </c>
      <c r="C33" s="10"/>
      <c r="D33" s="11">
        <v>1</v>
      </c>
      <c r="E33" s="11">
        <v>4</v>
      </c>
      <c r="F33" s="11">
        <v>26</v>
      </c>
      <c r="G33" s="11">
        <v>134</v>
      </c>
      <c r="H33" s="11">
        <v>161</v>
      </c>
      <c r="I33" s="9">
        <v>0</v>
      </c>
      <c r="J33" s="21">
        <f t="shared" si="1"/>
        <v>165</v>
      </c>
      <c r="M33" s="21">
        <f t="shared" si="5"/>
        <v>0.42857142857142855</v>
      </c>
      <c r="N33" s="21">
        <f t="shared" si="6"/>
        <v>2.8571428571428572</v>
      </c>
      <c r="O33" s="21">
        <f t="shared" si="7"/>
        <v>23.285714285714285</v>
      </c>
      <c r="P33" s="21">
        <f t="shared" si="8"/>
        <v>121.42857142857143</v>
      </c>
      <c r="Q33" s="21">
        <f t="shared" si="9"/>
        <v>152.28571428571428</v>
      </c>
      <c r="R33" s="21">
        <f t="shared" si="10"/>
        <v>0</v>
      </c>
      <c r="S33" s="21">
        <f t="shared" si="11"/>
        <v>148</v>
      </c>
      <c r="W33" s="22" cm="1">
        <f t="array" aca="1" ref="W33" ca="1">INDIRECT(ADDRESS(X33,1))</f>
        <v>44072</v>
      </c>
      <c r="X33">
        <f t="shared" si="2"/>
        <v>189</v>
      </c>
      <c r="Z33" s="23">
        <f t="shared" ca="1" si="3"/>
        <v>0</v>
      </c>
      <c r="AA33" s="23">
        <f t="shared" ca="1" si="3"/>
        <v>1</v>
      </c>
      <c r="AB33" s="23">
        <f t="shared" ca="1" si="3"/>
        <v>3</v>
      </c>
      <c r="AC33" s="23">
        <f t="shared" ca="1" si="3"/>
        <v>16</v>
      </c>
      <c r="AD33" s="23">
        <f t="shared" ca="1" si="3"/>
        <v>29</v>
      </c>
      <c r="AE33" s="23">
        <f t="shared" ca="1" si="3"/>
        <v>0</v>
      </c>
      <c r="AF33" s="23">
        <f t="shared" ca="1" si="3"/>
        <v>20</v>
      </c>
    </row>
    <row r="34" spans="1:32" x14ac:dyDescent="0.25">
      <c r="A34" s="8">
        <v>43917</v>
      </c>
      <c r="B34" s="9">
        <v>353</v>
      </c>
      <c r="C34" s="10"/>
      <c r="D34" s="11">
        <v>0</v>
      </c>
      <c r="E34" s="11">
        <v>2</v>
      </c>
      <c r="F34" s="11">
        <v>30</v>
      </c>
      <c r="G34" s="11">
        <v>141</v>
      </c>
      <c r="H34" s="11">
        <v>180</v>
      </c>
      <c r="I34" s="9">
        <v>0</v>
      </c>
      <c r="J34" s="21">
        <f t="shared" si="1"/>
        <v>173</v>
      </c>
      <c r="M34" s="21">
        <f t="shared" si="5"/>
        <v>0.42857142857142855</v>
      </c>
      <c r="N34" s="21">
        <f t="shared" si="6"/>
        <v>2.8571428571428572</v>
      </c>
      <c r="O34" s="21">
        <f t="shared" si="7"/>
        <v>27.428571428571427</v>
      </c>
      <c r="P34" s="21">
        <f t="shared" si="8"/>
        <v>137.57142857142858</v>
      </c>
      <c r="Q34" s="21">
        <f t="shared" si="9"/>
        <v>180.42857142857142</v>
      </c>
      <c r="R34" s="21">
        <f t="shared" si="10"/>
        <v>0</v>
      </c>
      <c r="S34" s="21">
        <f t="shared" si="11"/>
        <v>168.28571428571428</v>
      </c>
      <c r="W34" s="22" cm="1">
        <f t="array" aca="1" ref="W34" ca="1">INDIRECT(ADDRESS(X34,1))</f>
        <v>44079</v>
      </c>
      <c r="X34">
        <f t="shared" si="2"/>
        <v>196</v>
      </c>
      <c r="Z34" s="23">
        <f t="shared" ca="1" si="3"/>
        <v>0</v>
      </c>
      <c r="AA34" s="23">
        <f t="shared" ca="1" si="3"/>
        <v>0</v>
      </c>
      <c r="AB34" s="23">
        <f t="shared" ca="1" si="3"/>
        <v>6</v>
      </c>
      <c r="AC34" s="23">
        <f t="shared" ca="1" si="3"/>
        <v>18</v>
      </c>
      <c r="AD34" s="23">
        <f t="shared" ca="1" si="3"/>
        <v>17</v>
      </c>
      <c r="AE34" s="23">
        <f t="shared" ca="1" si="3"/>
        <v>0</v>
      </c>
      <c r="AF34" s="23">
        <f t="shared" ca="1" si="3"/>
        <v>24</v>
      </c>
    </row>
    <row r="35" spans="1:32" x14ac:dyDescent="0.25">
      <c r="A35" s="8">
        <v>43918</v>
      </c>
      <c r="B35" s="9">
        <v>360</v>
      </c>
      <c r="C35" s="10"/>
      <c r="D35" s="11">
        <v>0</v>
      </c>
      <c r="E35" s="11">
        <v>3</v>
      </c>
      <c r="F35" s="11">
        <v>29</v>
      </c>
      <c r="G35" s="11">
        <v>147</v>
      </c>
      <c r="H35" s="11">
        <v>181</v>
      </c>
      <c r="I35" s="9">
        <v>0</v>
      </c>
      <c r="J35" s="21">
        <f t="shared" si="1"/>
        <v>179</v>
      </c>
      <c r="M35" s="21">
        <f t="shared" si="5"/>
        <v>0.42857142857142855</v>
      </c>
      <c r="N35" s="21">
        <f t="shared" si="6"/>
        <v>3.4285714285714284</v>
      </c>
      <c r="O35" s="21">
        <f t="shared" si="7"/>
        <v>30.857142857142858</v>
      </c>
      <c r="P35" s="21">
        <f t="shared" si="8"/>
        <v>163.71428571428572</v>
      </c>
      <c r="Q35" s="21">
        <f t="shared" si="9"/>
        <v>203.42857142857142</v>
      </c>
      <c r="R35" s="21">
        <f t="shared" si="10"/>
        <v>0</v>
      </c>
      <c r="S35" s="21">
        <f t="shared" si="11"/>
        <v>198.42857142857142</v>
      </c>
      <c r="W35" s="22" cm="1">
        <f t="array" aca="1" ref="W35" ca="1">INDIRECT(ADDRESS(X35,1))</f>
        <v>44086</v>
      </c>
      <c r="X35">
        <f t="shared" si="2"/>
        <v>203</v>
      </c>
      <c r="Z35" s="23">
        <f t="shared" ca="1" si="3"/>
        <v>0</v>
      </c>
      <c r="AA35" s="23">
        <f t="shared" ca="1" si="3"/>
        <v>1</v>
      </c>
      <c r="AB35" s="23">
        <f t="shared" ca="1" si="3"/>
        <v>1</v>
      </c>
      <c r="AC35" s="23">
        <f t="shared" ca="1" si="3"/>
        <v>29</v>
      </c>
      <c r="AD35" s="23">
        <f t="shared" ca="1" si="3"/>
        <v>27</v>
      </c>
      <c r="AE35" s="23">
        <f t="shared" ca="1" si="3"/>
        <v>0</v>
      </c>
      <c r="AF35" s="23">
        <f t="shared" ca="1" si="3"/>
        <v>31</v>
      </c>
    </row>
    <row r="36" spans="1:32" x14ac:dyDescent="0.25">
      <c r="A36" s="8">
        <v>43919</v>
      </c>
      <c r="B36" s="9">
        <v>437</v>
      </c>
      <c r="C36" s="10"/>
      <c r="D36" s="11">
        <v>1</v>
      </c>
      <c r="E36" s="11">
        <v>2</v>
      </c>
      <c r="F36" s="11">
        <v>38</v>
      </c>
      <c r="G36" s="11">
        <v>177</v>
      </c>
      <c r="H36" s="11">
        <v>219</v>
      </c>
      <c r="I36" s="9">
        <v>0</v>
      </c>
      <c r="J36" s="21">
        <f t="shared" si="1"/>
        <v>218</v>
      </c>
      <c r="M36" s="21">
        <f t="shared" si="5"/>
        <v>0.42857142857142855</v>
      </c>
      <c r="N36" s="21">
        <f t="shared" si="6"/>
        <v>3.4285714285714284</v>
      </c>
      <c r="O36" s="21">
        <f t="shared" si="7"/>
        <v>35.142857142857146</v>
      </c>
      <c r="P36" s="21">
        <f t="shared" si="8"/>
        <v>185.85714285714286</v>
      </c>
      <c r="Q36" s="21">
        <f t="shared" si="9"/>
        <v>231.57142857142858</v>
      </c>
      <c r="R36" s="21">
        <f t="shared" si="10"/>
        <v>0</v>
      </c>
      <c r="S36" s="21">
        <f t="shared" si="11"/>
        <v>224.85714285714286</v>
      </c>
      <c r="W36" s="22" cm="1">
        <f t="array" aca="1" ref="W36" ca="1">INDIRECT(ADDRESS(X36,1))</f>
        <v>44093</v>
      </c>
      <c r="X36">
        <f t="shared" si="2"/>
        <v>210</v>
      </c>
      <c r="Z36" s="23">
        <f t="shared" ca="1" si="3"/>
        <v>0</v>
      </c>
      <c r="AA36" s="23">
        <f t="shared" ca="1" si="3"/>
        <v>0</v>
      </c>
      <c r="AB36" s="23">
        <f t="shared" ca="1" si="3"/>
        <v>5</v>
      </c>
      <c r="AC36" s="23">
        <f t="shared" ca="1" si="3"/>
        <v>34</v>
      </c>
      <c r="AD36" s="23">
        <f t="shared" ca="1" si="3"/>
        <v>64</v>
      </c>
      <c r="AE36" s="23">
        <f t="shared" ca="1" si="3"/>
        <v>0</v>
      </c>
      <c r="AF36" s="23">
        <f t="shared" ca="1" si="3"/>
        <v>39</v>
      </c>
    </row>
    <row r="37" spans="1:32" x14ac:dyDescent="0.25">
      <c r="A37" s="8">
        <v>43920</v>
      </c>
      <c r="B37" s="9">
        <v>498</v>
      </c>
      <c r="C37" s="10"/>
      <c r="D37" s="11">
        <v>0</v>
      </c>
      <c r="E37" s="11">
        <v>3</v>
      </c>
      <c r="F37" s="11">
        <v>39</v>
      </c>
      <c r="G37" s="11">
        <v>179</v>
      </c>
      <c r="H37" s="11">
        <v>277</v>
      </c>
      <c r="I37" s="9">
        <v>0</v>
      </c>
      <c r="J37" s="21">
        <f t="shared" si="1"/>
        <v>221</v>
      </c>
      <c r="M37" s="21">
        <f t="shared" si="5"/>
        <v>0.42857142857142855</v>
      </c>
      <c r="N37" s="21">
        <f t="shared" si="6"/>
        <v>3.5714285714285716</v>
      </c>
      <c r="O37" s="21">
        <f t="shared" si="7"/>
        <v>38.142857142857146</v>
      </c>
      <c r="P37" s="21">
        <f t="shared" si="8"/>
        <v>202.28571428571428</v>
      </c>
      <c r="Q37" s="21">
        <f t="shared" si="9"/>
        <v>257.85714285714283</v>
      </c>
      <c r="R37" s="21">
        <f t="shared" si="10"/>
        <v>0</v>
      </c>
      <c r="S37" s="21">
        <f t="shared" si="11"/>
        <v>244.42857142857142</v>
      </c>
      <c r="W37" s="22" cm="1">
        <f t="array" aca="1" ref="W37" ca="1">INDIRECT(ADDRESS(X37,1))</f>
        <v>44100</v>
      </c>
      <c r="X37">
        <f t="shared" si="2"/>
        <v>217</v>
      </c>
      <c r="Z37" s="23">
        <f t="shared" ca="1" si="3"/>
        <v>1</v>
      </c>
      <c r="AA37" s="23">
        <f t="shared" ca="1" si="3"/>
        <v>1</v>
      </c>
      <c r="AB37" s="23">
        <f t="shared" ca="1" si="3"/>
        <v>11</v>
      </c>
      <c r="AC37" s="23">
        <f t="shared" ca="1" si="3"/>
        <v>71</v>
      </c>
      <c r="AD37" s="23">
        <f t="shared" ca="1" si="3"/>
        <v>98</v>
      </c>
      <c r="AE37" s="23">
        <f t="shared" ca="1" si="3"/>
        <v>0</v>
      </c>
      <c r="AF37" s="23">
        <f t="shared" ca="1" si="3"/>
        <v>84</v>
      </c>
    </row>
    <row r="38" spans="1:32" x14ac:dyDescent="0.25">
      <c r="A38" s="8">
        <v>43921</v>
      </c>
      <c r="B38" s="9">
        <v>576</v>
      </c>
      <c r="C38" s="10"/>
      <c r="D38" s="11">
        <v>1</v>
      </c>
      <c r="E38" s="11">
        <v>5</v>
      </c>
      <c r="F38" s="11">
        <v>35</v>
      </c>
      <c r="G38" s="11">
        <v>259</v>
      </c>
      <c r="H38" s="11">
        <v>276</v>
      </c>
      <c r="I38" s="9">
        <v>0</v>
      </c>
      <c r="J38" s="21">
        <f t="shared" si="1"/>
        <v>300</v>
      </c>
      <c r="M38" s="21">
        <f t="shared" si="5"/>
        <v>0.42857142857142855</v>
      </c>
      <c r="N38" s="21">
        <f t="shared" si="6"/>
        <v>4</v>
      </c>
      <c r="O38" s="21">
        <f t="shared" si="7"/>
        <v>41.142857142857146</v>
      </c>
      <c r="P38" s="21">
        <f t="shared" si="8"/>
        <v>224.42857142857142</v>
      </c>
      <c r="Q38" s="21">
        <f t="shared" si="9"/>
        <v>282</v>
      </c>
      <c r="R38" s="21">
        <f t="shared" si="10"/>
        <v>0</v>
      </c>
      <c r="S38" s="21">
        <f t="shared" si="11"/>
        <v>270</v>
      </c>
      <c r="W38" s="22" cm="1">
        <f t="array" aca="1" ref="W38" ca="1">INDIRECT(ADDRESS(X38,1))</f>
        <v>44107</v>
      </c>
      <c r="X38">
        <f t="shared" si="2"/>
        <v>224</v>
      </c>
      <c r="Z38" s="23">
        <f t="shared" ca="1" si="3"/>
        <v>0</v>
      </c>
      <c r="AA38" s="23">
        <f t="shared" ca="1" si="3"/>
        <v>0</v>
      </c>
      <c r="AB38" s="23">
        <f t="shared" ca="1" si="3"/>
        <v>15</v>
      </c>
      <c r="AC38" s="23">
        <f t="shared" ca="1" si="3"/>
        <v>122</v>
      </c>
      <c r="AD38" s="23">
        <f t="shared" ca="1" si="3"/>
        <v>140</v>
      </c>
      <c r="AE38" s="23">
        <f t="shared" ca="1" si="3"/>
        <v>0</v>
      </c>
      <c r="AF38" s="23">
        <f t="shared" ca="1" si="3"/>
        <v>137</v>
      </c>
    </row>
    <row r="39" spans="1:32" x14ac:dyDescent="0.25">
      <c r="A39" s="8">
        <v>43922</v>
      </c>
      <c r="B39" s="9">
        <v>645</v>
      </c>
      <c r="C39" s="10"/>
      <c r="D39" s="11">
        <v>0</v>
      </c>
      <c r="E39" s="11">
        <v>5</v>
      </c>
      <c r="F39" s="11">
        <v>49</v>
      </c>
      <c r="G39" s="11">
        <v>264</v>
      </c>
      <c r="H39" s="11">
        <v>327</v>
      </c>
      <c r="I39" s="9">
        <v>0</v>
      </c>
      <c r="J39" s="21">
        <f t="shared" si="1"/>
        <v>318</v>
      </c>
      <c r="M39" s="21">
        <f t="shared" si="5"/>
        <v>0.5714285714285714</v>
      </c>
      <c r="N39" s="21">
        <f t="shared" si="6"/>
        <v>3.7142857142857144</v>
      </c>
      <c r="O39" s="21">
        <f t="shared" si="7"/>
        <v>45.428571428571431</v>
      </c>
      <c r="P39" s="21">
        <f t="shared" si="8"/>
        <v>250.14285714285714</v>
      </c>
      <c r="Q39" s="21">
        <f t="shared" si="9"/>
        <v>311.85714285714283</v>
      </c>
      <c r="R39" s="21">
        <f t="shared" si="10"/>
        <v>0</v>
      </c>
      <c r="S39" s="21">
        <f t="shared" si="11"/>
        <v>299.85714285714283</v>
      </c>
      <c r="W39" s="22" cm="1">
        <f t="array" aca="1" ref="W39" ca="1">INDIRECT(ADDRESS(X39,1))</f>
        <v>44114</v>
      </c>
      <c r="X39">
        <f t="shared" si="2"/>
        <v>231</v>
      </c>
      <c r="Z39" s="23">
        <f t="shared" ca="1" si="3"/>
        <v>0</v>
      </c>
      <c r="AA39" s="23">
        <f t="shared" ca="1" si="3"/>
        <v>2</v>
      </c>
      <c r="AB39" s="23">
        <f t="shared" ca="1" si="3"/>
        <v>18</v>
      </c>
      <c r="AC39" s="23">
        <f t="shared" ca="1" si="3"/>
        <v>146</v>
      </c>
      <c r="AD39" s="23">
        <f t="shared" ca="1" si="3"/>
        <v>189</v>
      </c>
      <c r="AE39" s="23">
        <f t="shared" ca="1" si="3"/>
        <v>0</v>
      </c>
      <c r="AF39" s="23">
        <f t="shared" ca="1" si="3"/>
        <v>166</v>
      </c>
    </row>
    <row r="40" spans="1:32" x14ac:dyDescent="0.25">
      <c r="A40" s="8">
        <v>43923</v>
      </c>
      <c r="B40" s="9">
        <v>647</v>
      </c>
      <c r="C40" s="10"/>
      <c r="D40" s="11">
        <v>1</v>
      </c>
      <c r="E40" s="11">
        <v>5</v>
      </c>
      <c r="F40" s="11">
        <v>47</v>
      </c>
      <c r="G40" s="11">
        <v>249</v>
      </c>
      <c r="H40" s="11">
        <v>345</v>
      </c>
      <c r="I40" s="9">
        <v>0</v>
      </c>
      <c r="J40" s="21">
        <f t="shared" si="1"/>
        <v>302</v>
      </c>
      <c r="M40" s="21">
        <f t="shared" si="5"/>
        <v>0.42857142857142855</v>
      </c>
      <c r="N40" s="21">
        <f t="shared" si="6"/>
        <v>4.4285714285714288</v>
      </c>
      <c r="O40" s="21">
        <f t="shared" si="7"/>
        <v>47.142857142857146</v>
      </c>
      <c r="P40" s="21">
        <f t="shared" si="8"/>
        <v>266</v>
      </c>
      <c r="Q40" s="21">
        <f t="shared" si="9"/>
        <v>337.42857142857144</v>
      </c>
      <c r="R40" s="21">
        <f t="shared" si="10"/>
        <v>0</v>
      </c>
      <c r="S40" s="21">
        <f t="shared" si="11"/>
        <v>318</v>
      </c>
      <c r="W40" s="22" cm="1">
        <f t="array" aca="1" ref="W40" ca="1">INDIRECT(ADDRESS(X40,1))</f>
        <v>44121</v>
      </c>
      <c r="X40">
        <f t="shared" ref="X40:X61" si="12">X39+7</f>
        <v>238</v>
      </c>
      <c r="Z40" s="23">
        <f t="shared" ref="Z40:AF60" ca="1" si="13">SUM(INDIRECT(ADDRESS($X40-6,4+COLUMN()-26)&amp;":"&amp;ADDRESS($X40,4+COLUMN()-26)))</f>
        <v>0</v>
      </c>
      <c r="AA40" s="23">
        <f t="shared" ca="1" si="13"/>
        <v>4</v>
      </c>
      <c r="AB40" s="23">
        <f t="shared" ca="1" si="13"/>
        <v>36</v>
      </c>
      <c r="AC40" s="23">
        <f t="shared" ca="1" si="13"/>
        <v>259</v>
      </c>
      <c r="AD40" s="23">
        <f t="shared" ca="1" si="13"/>
        <v>312</v>
      </c>
      <c r="AE40" s="23">
        <f t="shared" ca="1" si="13"/>
        <v>0</v>
      </c>
      <c r="AF40" s="23">
        <f t="shared" ca="1" si="13"/>
        <v>299</v>
      </c>
    </row>
    <row r="41" spans="1:32" x14ac:dyDescent="0.25">
      <c r="A41" s="8">
        <v>43924</v>
      </c>
      <c r="B41" s="9">
        <v>701</v>
      </c>
      <c r="C41" s="10"/>
      <c r="D41" s="11">
        <v>0</v>
      </c>
      <c r="E41" s="11">
        <v>5</v>
      </c>
      <c r="F41" s="11">
        <v>51</v>
      </c>
      <c r="G41" s="11">
        <v>296</v>
      </c>
      <c r="H41" s="11">
        <v>349</v>
      </c>
      <c r="I41" s="9">
        <v>0</v>
      </c>
      <c r="J41" s="21">
        <f t="shared" si="1"/>
        <v>352</v>
      </c>
      <c r="M41" s="21">
        <f t="shared" si="5"/>
        <v>0.42857142857142855</v>
      </c>
      <c r="N41" s="21">
        <f t="shared" si="6"/>
        <v>4.4285714285714288</v>
      </c>
      <c r="O41" s="21">
        <f t="shared" si="7"/>
        <v>49.571428571428569</v>
      </c>
      <c r="P41" s="21">
        <f t="shared" si="8"/>
        <v>282.57142857142856</v>
      </c>
      <c r="Q41" s="21">
        <f t="shared" si="9"/>
        <v>351.14285714285717</v>
      </c>
      <c r="R41" s="21">
        <f t="shared" si="10"/>
        <v>0</v>
      </c>
      <c r="S41" s="21">
        <f t="shared" si="11"/>
        <v>337</v>
      </c>
      <c r="W41" s="22" cm="1">
        <f t="array" aca="1" ref="W41" ca="1">INDIRECT(ADDRESS(X41,1))</f>
        <v>44128</v>
      </c>
      <c r="X41">
        <f t="shared" si="12"/>
        <v>245</v>
      </c>
      <c r="Z41" s="23">
        <f t="shared" ca="1" si="13"/>
        <v>0</v>
      </c>
      <c r="AA41" s="23">
        <f t="shared" ca="1" si="13"/>
        <v>3</v>
      </c>
      <c r="AB41" s="23">
        <f t="shared" ca="1" si="13"/>
        <v>50</v>
      </c>
      <c r="AC41" s="23">
        <f t="shared" ca="1" si="13"/>
        <v>367</v>
      </c>
      <c r="AD41" s="23">
        <f t="shared" ca="1" si="13"/>
        <v>496</v>
      </c>
      <c r="AE41" s="23">
        <f t="shared" ca="1" si="13"/>
        <v>0</v>
      </c>
      <c r="AF41" s="23">
        <f t="shared" ca="1" si="13"/>
        <v>420</v>
      </c>
    </row>
    <row r="42" spans="1:32" x14ac:dyDescent="0.25">
      <c r="A42" s="8">
        <v>43925</v>
      </c>
      <c r="B42" s="9">
        <v>778</v>
      </c>
      <c r="C42" s="10"/>
      <c r="D42" s="11">
        <v>1</v>
      </c>
      <c r="E42" s="11">
        <v>1</v>
      </c>
      <c r="F42" s="11">
        <v>59</v>
      </c>
      <c r="G42" s="11">
        <v>327</v>
      </c>
      <c r="H42" s="11">
        <v>390</v>
      </c>
      <c r="I42" s="9">
        <v>0</v>
      </c>
      <c r="J42" s="21">
        <f t="shared" si="1"/>
        <v>388</v>
      </c>
      <c r="M42" s="21">
        <f t="shared" si="5"/>
        <v>0.2857142857142857</v>
      </c>
      <c r="N42" s="21">
        <f t="shared" si="6"/>
        <v>4.8571428571428568</v>
      </c>
      <c r="O42" s="21">
        <f t="shared" si="7"/>
        <v>53.857142857142854</v>
      </c>
      <c r="P42" s="21">
        <f t="shared" si="8"/>
        <v>295.28571428571428</v>
      </c>
      <c r="Q42" s="21">
        <f t="shared" si="9"/>
        <v>367.71428571428572</v>
      </c>
      <c r="R42" s="21">
        <f t="shared" si="10"/>
        <v>0</v>
      </c>
      <c r="S42" s="21">
        <f t="shared" si="11"/>
        <v>354.28571428571428</v>
      </c>
      <c r="W42" s="22" cm="1">
        <f t="array" aca="1" ref="W42" ca="1">INDIRECT(ADDRESS(X42,1))</f>
        <v>44135</v>
      </c>
      <c r="X42">
        <f t="shared" si="12"/>
        <v>252</v>
      </c>
      <c r="Z42" s="23">
        <f t="shared" ca="1" si="13"/>
        <v>1</v>
      </c>
      <c r="AA42" s="23">
        <f t="shared" ca="1" si="13"/>
        <v>6</v>
      </c>
      <c r="AB42" s="23">
        <f t="shared" ca="1" si="13"/>
        <v>75</v>
      </c>
      <c r="AC42" s="23">
        <f t="shared" ca="1" si="13"/>
        <v>489</v>
      </c>
      <c r="AD42" s="23">
        <f t="shared" ca="1" si="13"/>
        <v>738</v>
      </c>
      <c r="AE42" s="23">
        <f t="shared" ca="1" si="13"/>
        <v>0</v>
      </c>
      <c r="AF42" s="23">
        <f t="shared" ca="1" si="13"/>
        <v>571</v>
      </c>
    </row>
    <row r="43" spans="1:32" x14ac:dyDescent="0.25">
      <c r="A43" s="8">
        <v>43926</v>
      </c>
      <c r="B43" s="9">
        <v>743</v>
      </c>
      <c r="C43" s="10"/>
      <c r="D43" s="11">
        <v>0</v>
      </c>
      <c r="E43" s="11">
        <v>7</v>
      </c>
      <c r="F43" s="11">
        <v>50</v>
      </c>
      <c r="G43" s="11">
        <v>288</v>
      </c>
      <c r="H43" s="11">
        <v>398</v>
      </c>
      <c r="I43" s="9">
        <v>0</v>
      </c>
      <c r="J43" s="21">
        <f t="shared" si="1"/>
        <v>345</v>
      </c>
      <c r="M43" s="21">
        <f t="shared" si="5"/>
        <v>0.42857142857142855</v>
      </c>
      <c r="N43" s="21">
        <f t="shared" si="6"/>
        <v>5.5714285714285712</v>
      </c>
      <c r="O43" s="21">
        <f t="shared" si="7"/>
        <v>56.714285714285715</v>
      </c>
      <c r="P43" s="21">
        <f t="shared" si="8"/>
        <v>308.14285714285717</v>
      </c>
      <c r="Q43" s="21">
        <f t="shared" si="9"/>
        <v>387.57142857142856</v>
      </c>
      <c r="R43" s="21">
        <f t="shared" si="10"/>
        <v>0</v>
      </c>
      <c r="S43" s="21">
        <f t="shared" si="11"/>
        <v>370.85714285714283</v>
      </c>
      <c r="W43" s="22" cm="1">
        <f t="array" aca="1" ref="W43" ca="1">INDIRECT(ADDRESS(X43,1))</f>
        <v>44142</v>
      </c>
      <c r="X43">
        <f t="shared" si="12"/>
        <v>259</v>
      </c>
      <c r="Z43" s="23">
        <f t="shared" ca="1" si="13"/>
        <v>0</v>
      </c>
      <c r="AA43" s="23">
        <f t="shared" ca="1" si="13"/>
        <v>6</v>
      </c>
      <c r="AB43" s="23">
        <f t="shared" ca="1" si="13"/>
        <v>89</v>
      </c>
      <c r="AC43" s="23">
        <f t="shared" ca="1" si="13"/>
        <v>600</v>
      </c>
      <c r="AD43" s="23">
        <f t="shared" ca="1" si="13"/>
        <v>917</v>
      </c>
      <c r="AE43" s="23">
        <f t="shared" ca="1" si="13"/>
        <v>0</v>
      </c>
      <c r="AF43" s="23">
        <f t="shared" ca="1" si="13"/>
        <v>695</v>
      </c>
    </row>
    <row r="44" spans="1:32" x14ac:dyDescent="0.25">
      <c r="A44" s="8">
        <v>43927</v>
      </c>
      <c r="B44" s="9">
        <v>727</v>
      </c>
      <c r="C44" s="10"/>
      <c r="D44" s="11">
        <v>0</v>
      </c>
      <c r="E44" s="11">
        <v>3</v>
      </c>
      <c r="F44" s="11">
        <v>56</v>
      </c>
      <c r="G44" s="11">
        <v>295</v>
      </c>
      <c r="H44" s="11">
        <v>373</v>
      </c>
      <c r="I44" s="9">
        <v>0</v>
      </c>
      <c r="J44" s="21">
        <f t="shared" si="1"/>
        <v>354</v>
      </c>
      <c r="M44" s="21">
        <f t="shared" si="5"/>
        <v>0.42857142857142855</v>
      </c>
      <c r="N44" s="21">
        <f t="shared" si="6"/>
        <v>5.5714285714285712</v>
      </c>
      <c r="O44" s="21">
        <f t="shared" si="7"/>
        <v>60.285714285714285</v>
      </c>
      <c r="P44" s="21">
        <f t="shared" si="8"/>
        <v>320</v>
      </c>
      <c r="Q44" s="21">
        <f t="shared" si="9"/>
        <v>392.85714285714283</v>
      </c>
      <c r="R44" s="21">
        <f t="shared" si="10"/>
        <v>0</v>
      </c>
      <c r="S44" s="21">
        <f t="shared" si="11"/>
        <v>386.28571428571428</v>
      </c>
      <c r="W44" s="22" cm="1">
        <f t="array" aca="1" ref="W44" ca="1">INDIRECT(ADDRESS(X44,1))</f>
        <v>44149</v>
      </c>
      <c r="X44">
        <f t="shared" si="12"/>
        <v>266</v>
      </c>
      <c r="Z44" s="23">
        <f t="shared" ca="1" si="13"/>
        <v>0</v>
      </c>
      <c r="AA44" s="23">
        <f t="shared" ca="1" si="13"/>
        <v>12</v>
      </c>
      <c r="AB44" s="23">
        <f t="shared" ca="1" si="13"/>
        <v>104</v>
      </c>
      <c r="AC44" s="23">
        <f t="shared" ca="1" si="13"/>
        <v>730</v>
      </c>
      <c r="AD44" s="23">
        <f t="shared" ca="1" si="13"/>
        <v>1034</v>
      </c>
      <c r="AE44" s="23">
        <f t="shared" ca="1" si="13"/>
        <v>0</v>
      </c>
      <c r="AF44" s="23">
        <f t="shared" ca="1" si="13"/>
        <v>846</v>
      </c>
    </row>
    <row r="45" spans="1:32" x14ac:dyDescent="0.25">
      <c r="A45" s="8">
        <v>43928</v>
      </c>
      <c r="B45" s="9">
        <v>813</v>
      </c>
      <c r="C45" s="10"/>
      <c r="D45" s="11">
        <v>0</v>
      </c>
      <c r="E45" s="11">
        <v>8</v>
      </c>
      <c r="F45" s="11">
        <v>65</v>
      </c>
      <c r="G45" s="11">
        <v>348</v>
      </c>
      <c r="H45" s="11">
        <v>392</v>
      </c>
      <c r="I45" s="9">
        <v>0</v>
      </c>
      <c r="J45" s="21">
        <f t="shared" si="1"/>
        <v>421</v>
      </c>
      <c r="M45" s="21">
        <f t="shared" si="5"/>
        <v>0.42857142857142855</v>
      </c>
      <c r="N45" s="21">
        <f t="shared" si="6"/>
        <v>5.2857142857142856</v>
      </c>
      <c r="O45" s="21">
        <f t="shared" si="7"/>
        <v>62.857142857142854</v>
      </c>
      <c r="P45" s="21">
        <f t="shared" si="8"/>
        <v>320.14285714285717</v>
      </c>
      <c r="Q45" s="21">
        <f t="shared" si="9"/>
        <v>396</v>
      </c>
      <c r="R45" s="21">
        <f t="shared" si="10"/>
        <v>0</v>
      </c>
      <c r="S45" s="21">
        <f t="shared" si="11"/>
        <v>388.71428571428572</v>
      </c>
      <c r="W45" s="22" cm="1">
        <f t="array" aca="1" ref="W45" ca="1">INDIRECT(ADDRESS(X45,1))</f>
        <v>44156</v>
      </c>
      <c r="X45">
        <f t="shared" si="12"/>
        <v>273</v>
      </c>
      <c r="Z45" s="23">
        <f t="shared" ca="1" si="13"/>
        <v>1</v>
      </c>
      <c r="AA45" s="23">
        <f t="shared" ca="1" si="13"/>
        <v>18</v>
      </c>
      <c r="AB45" s="23">
        <f t="shared" ca="1" si="13"/>
        <v>100</v>
      </c>
      <c r="AC45" s="23">
        <f t="shared" ca="1" si="13"/>
        <v>784</v>
      </c>
      <c r="AD45" s="23">
        <f t="shared" ca="1" si="13"/>
        <v>1151</v>
      </c>
      <c r="AE45" s="23">
        <f t="shared" ca="1" si="13"/>
        <v>0</v>
      </c>
      <c r="AF45" s="23">
        <f t="shared" ca="1" si="13"/>
        <v>903</v>
      </c>
    </row>
    <row r="46" spans="1:32" x14ac:dyDescent="0.25">
      <c r="A46" s="8">
        <v>43929</v>
      </c>
      <c r="B46" s="9">
        <v>900</v>
      </c>
      <c r="C46" s="10"/>
      <c r="D46" s="11">
        <v>1</v>
      </c>
      <c r="E46" s="11">
        <v>10</v>
      </c>
      <c r="F46" s="11">
        <v>69</v>
      </c>
      <c r="G46" s="11">
        <v>354</v>
      </c>
      <c r="H46" s="11">
        <v>466</v>
      </c>
      <c r="I46" s="9">
        <v>0</v>
      </c>
      <c r="J46" s="21">
        <f t="shared" si="1"/>
        <v>434</v>
      </c>
      <c r="M46" s="21">
        <f t="shared" si="5"/>
        <v>0.42857142857142855</v>
      </c>
      <c r="N46" s="21">
        <f t="shared" si="6"/>
        <v>6.4285714285714288</v>
      </c>
      <c r="O46" s="21">
        <f t="shared" si="7"/>
        <v>65</v>
      </c>
      <c r="P46" s="21">
        <f t="shared" si="8"/>
        <v>318.85714285714283</v>
      </c>
      <c r="Q46" s="21">
        <f t="shared" si="9"/>
        <v>394.14285714285717</v>
      </c>
      <c r="R46" s="21">
        <f t="shared" si="10"/>
        <v>0</v>
      </c>
      <c r="S46" s="21">
        <f t="shared" si="11"/>
        <v>390.71428571428572</v>
      </c>
      <c r="W46" s="22" cm="1">
        <f t="array" aca="1" ref="W46" ca="1">INDIRECT(ADDRESS(X46,1))</f>
        <v>44163</v>
      </c>
      <c r="X46">
        <f t="shared" si="12"/>
        <v>280</v>
      </c>
      <c r="Z46" s="23">
        <f t="shared" ca="1" si="13"/>
        <v>2</v>
      </c>
      <c r="AA46" s="23">
        <f t="shared" ca="1" si="13"/>
        <v>11</v>
      </c>
      <c r="AB46" s="23">
        <f t="shared" ca="1" si="13"/>
        <v>111</v>
      </c>
      <c r="AC46" s="23">
        <f t="shared" ca="1" si="13"/>
        <v>827</v>
      </c>
      <c r="AD46" s="23">
        <f t="shared" ca="1" si="13"/>
        <v>1186</v>
      </c>
      <c r="AE46" s="23">
        <f t="shared" ca="1" si="13"/>
        <v>0</v>
      </c>
      <c r="AF46" s="23">
        <f t="shared" ca="1" si="13"/>
        <v>951</v>
      </c>
    </row>
    <row r="47" spans="1:32" x14ac:dyDescent="0.25">
      <c r="A47" s="8">
        <v>43930</v>
      </c>
      <c r="B47" s="9">
        <v>792</v>
      </c>
      <c r="C47" s="10"/>
      <c r="D47" s="11">
        <v>1</v>
      </c>
      <c r="E47" s="11">
        <v>5</v>
      </c>
      <c r="F47" s="11">
        <v>72</v>
      </c>
      <c r="G47" s="11">
        <v>332</v>
      </c>
      <c r="H47" s="11">
        <v>382</v>
      </c>
      <c r="I47" s="9">
        <v>0</v>
      </c>
      <c r="J47" s="21">
        <f t="shared" si="1"/>
        <v>410</v>
      </c>
      <c r="M47" s="21">
        <f t="shared" si="5"/>
        <v>0.5714285714285714</v>
      </c>
      <c r="N47" s="21">
        <f t="shared" si="6"/>
        <v>6.7142857142857144</v>
      </c>
      <c r="O47" s="21">
        <f t="shared" si="7"/>
        <v>66</v>
      </c>
      <c r="P47" s="21">
        <f t="shared" si="8"/>
        <v>317.14285714285717</v>
      </c>
      <c r="Q47" s="21">
        <f t="shared" si="9"/>
        <v>390.85714285714283</v>
      </c>
      <c r="R47" s="21">
        <f t="shared" si="10"/>
        <v>0</v>
      </c>
      <c r="S47" s="21">
        <f t="shared" si="11"/>
        <v>390.42857142857144</v>
      </c>
      <c r="W47" s="22" cm="1">
        <f t="array" aca="1" ref="W47" ca="1">INDIRECT(ADDRESS(X47,1))</f>
        <v>44170</v>
      </c>
      <c r="X47">
        <f t="shared" si="12"/>
        <v>287</v>
      </c>
      <c r="Z47" s="23">
        <f t="shared" ca="1" si="13"/>
        <v>2</v>
      </c>
      <c r="AA47" s="23">
        <f t="shared" ca="1" si="13"/>
        <v>12</v>
      </c>
      <c r="AB47" s="23">
        <f t="shared" ca="1" si="13"/>
        <v>97</v>
      </c>
      <c r="AC47" s="23">
        <f t="shared" ca="1" si="13"/>
        <v>765</v>
      </c>
      <c r="AD47" s="23">
        <f t="shared" ca="1" si="13"/>
        <v>1103</v>
      </c>
      <c r="AE47" s="23">
        <f t="shared" ca="1" si="13"/>
        <v>0</v>
      </c>
      <c r="AF47" s="23">
        <f t="shared" ca="1" si="13"/>
        <v>876</v>
      </c>
    </row>
    <row r="48" spans="1:32" x14ac:dyDescent="0.25">
      <c r="A48" s="8">
        <v>43931</v>
      </c>
      <c r="B48" s="9">
        <v>740</v>
      </c>
      <c r="C48" s="10"/>
      <c r="D48" s="11">
        <v>0</v>
      </c>
      <c r="E48" s="11">
        <v>3</v>
      </c>
      <c r="F48" s="11">
        <v>69</v>
      </c>
      <c r="G48" s="11">
        <v>297</v>
      </c>
      <c r="H48" s="11">
        <v>371</v>
      </c>
      <c r="I48" s="9">
        <v>0</v>
      </c>
      <c r="J48" s="21">
        <f t="shared" si="1"/>
        <v>369</v>
      </c>
      <c r="M48" s="21">
        <f t="shared" si="5"/>
        <v>0.5714285714285714</v>
      </c>
      <c r="N48" s="21">
        <f t="shared" si="6"/>
        <v>6.5714285714285712</v>
      </c>
      <c r="O48" s="21">
        <f t="shared" si="7"/>
        <v>66.714285714285708</v>
      </c>
      <c r="P48" s="21">
        <f t="shared" si="8"/>
        <v>314.28571428571428</v>
      </c>
      <c r="Q48" s="21">
        <f t="shared" si="9"/>
        <v>389.42857142857144</v>
      </c>
      <c r="R48" s="21">
        <f t="shared" si="10"/>
        <v>0</v>
      </c>
      <c r="S48" s="21">
        <f t="shared" si="11"/>
        <v>388.14285714285717</v>
      </c>
      <c r="W48" s="22" cm="1">
        <f t="array" aca="1" ref="W48" ca="1">INDIRECT(ADDRESS(X48,1))</f>
        <v>44177</v>
      </c>
      <c r="X48">
        <f t="shared" si="12"/>
        <v>294</v>
      </c>
      <c r="Z48" s="23">
        <f t="shared" ca="1" si="13"/>
        <v>2</v>
      </c>
      <c r="AA48" s="23">
        <f t="shared" ca="1" si="13"/>
        <v>9</v>
      </c>
      <c r="AB48" s="23">
        <f t="shared" ca="1" si="13"/>
        <v>108</v>
      </c>
      <c r="AC48" s="23">
        <f t="shared" ca="1" si="13"/>
        <v>722</v>
      </c>
      <c r="AD48" s="23">
        <f t="shared" ca="1" si="13"/>
        <v>1147</v>
      </c>
      <c r="AE48" s="23">
        <f t="shared" ca="1" si="13"/>
        <v>0</v>
      </c>
      <c r="AF48" s="23">
        <f t="shared" ca="1" si="13"/>
        <v>841</v>
      </c>
    </row>
    <row r="49" spans="1:32" x14ac:dyDescent="0.25">
      <c r="A49" s="8">
        <v>43932</v>
      </c>
      <c r="B49" s="9">
        <v>779</v>
      </c>
      <c r="C49" s="10"/>
      <c r="D49" s="11">
        <v>1</v>
      </c>
      <c r="E49" s="11">
        <v>9</v>
      </c>
      <c r="F49" s="11">
        <v>74</v>
      </c>
      <c r="G49" s="11">
        <v>318</v>
      </c>
      <c r="H49" s="11">
        <v>377</v>
      </c>
      <c r="I49" s="9">
        <v>0</v>
      </c>
      <c r="J49" s="21">
        <f t="shared" si="1"/>
        <v>402</v>
      </c>
      <c r="M49" s="21">
        <f t="shared" si="5"/>
        <v>0.5714285714285714</v>
      </c>
      <c r="N49" s="21">
        <f t="shared" si="6"/>
        <v>5.8571428571428568</v>
      </c>
      <c r="O49" s="21">
        <f t="shared" si="7"/>
        <v>66.714285714285708</v>
      </c>
      <c r="P49" s="21">
        <f t="shared" si="8"/>
        <v>299.14285714285717</v>
      </c>
      <c r="Q49" s="21">
        <f t="shared" si="9"/>
        <v>381.42857142857144</v>
      </c>
      <c r="R49" s="21">
        <f t="shared" si="10"/>
        <v>0</v>
      </c>
      <c r="S49" s="21">
        <f t="shared" si="11"/>
        <v>372.28571428571428</v>
      </c>
      <c r="W49" s="22" cm="1">
        <f t="array" aca="1" ref="W49" ca="1">INDIRECT(ADDRESS(X49,1))</f>
        <v>44184</v>
      </c>
      <c r="X49">
        <f t="shared" si="12"/>
        <v>301</v>
      </c>
      <c r="Z49" s="23">
        <f t="shared" ca="1" si="13"/>
        <v>0</v>
      </c>
      <c r="AA49" s="23">
        <f t="shared" ca="1" si="13"/>
        <v>5</v>
      </c>
      <c r="AB49" s="23">
        <f t="shared" ca="1" si="13"/>
        <v>112</v>
      </c>
      <c r="AC49" s="23">
        <f t="shared" ca="1" si="13"/>
        <v>752</v>
      </c>
      <c r="AD49" s="23">
        <f t="shared" ca="1" si="13"/>
        <v>1305</v>
      </c>
      <c r="AE49" s="23">
        <f t="shared" ca="1" si="13"/>
        <v>0</v>
      </c>
      <c r="AF49" s="23">
        <f t="shared" ca="1" si="13"/>
        <v>869</v>
      </c>
    </row>
    <row r="50" spans="1:32" x14ac:dyDescent="0.25">
      <c r="A50" s="8">
        <v>43933</v>
      </c>
      <c r="B50" s="9">
        <v>718</v>
      </c>
      <c r="C50" s="10"/>
      <c r="D50" s="11">
        <v>1</v>
      </c>
      <c r="E50" s="11">
        <v>9</v>
      </c>
      <c r="F50" s="11">
        <v>57</v>
      </c>
      <c r="G50" s="11">
        <v>276</v>
      </c>
      <c r="H50" s="11">
        <v>375</v>
      </c>
      <c r="I50" s="9">
        <v>0</v>
      </c>
      <c r="J50" s="21">
        <f t="shared" si="1"/>
        <v>343</v>
      </c>
      <c r="M50" s="21">
        <f t="shared" si="5"/>
        <v>0.42857142857142855</v>
      </c>
      <c r="N50" s="21">
        <f t="shared" si="6"/>
        <v>4.7142857142857144</v>
      </c>
      <c r="O50" s="21">
        <f t="shared" si="7"/>
        <v>64.571428571428569</v>
      </c>
      <c r="P50" s="21">
        <f t="shared" si="8"/>
        <v>285.42857142857144</v>
      </c>
      <c r="Q50" s="21">
        <f t="shared" si="9"/>
        <v>368</v>
      </c>
      <c r="R50" s="21">
        <f t="shared" si="10"/>
        <v>0</v>
      </c>
      <c r="S50" s="21">
        <f t="shared" si="11"/>
        <v>355.14285714285717</v>
      </c>
      <c r="W50" s="22" cm="1">
        <f t="array" aca="1" ref="W50" ca="1">INDIRECT(ADDRESS(X50,1))</f>
        <v>44191</v>
      </c>
      <c r="X50">
        <f t="shared" si="12"/>
        <v>308</v>
      </c>
      <c r="Z50" s="23">
        <f t="shared" ca="1" si="13"/>
        <v>0</v>
      </c>
      <c r="AA50" s="23">
        <f t="shared" ca="1" si="13"/>
        <v>15</v>
      </c>
      <c r="AB50" s="23">
        <f t="shared" ca="1" si="13"/>
        <v>139</v>
      </c>
      <c r="AC50" s="23">
        <f t="shared" ca="1" si="13"/>
        <v>980</v>
      </c>
      <c r="AD50" s="23">
        <f t="shared" ca="1" si="13"/>
        <v>1569</v>
      </c>
      <c r="AE50" s="23">
        <f t="shared" ca="1" si="13"/>
        <v>0</v>
      </c>
      <c r="AF50" s="23">
        <f t="shared" ca="1" si="13"/>
        <v>1134</v>
      </c>
    </row>
    <row r="51" spans="1:32" x14ac:dyDescent="0.25">
      <c r="A51" s="8">
        <v>43934</v>
      </c>
      <c r="B51" s="9">
        <v>701</v>
      </c>
      <c r="C51" s="10"/>
      <c r="D51" s="11">
        <v>0</v>
      </c>
      <c r="E51" s="11">
        <v>2</v>
      </c>
      <c r="F51" s="11">
        <v>61</v>
      </c>
      <c r="G51" s="11">
        <v>275</v>
      </c>
      <c r="H51" s="11">
        <v>363</v>
      </c>
      <c r="I51" s="9">
        <v>0</v>
      </c>
      <c r="J51" s="21">
        <f t="shared" si="1"/>
        <v>338</v>
      </c>
      <c r="M51" s="21">
        <f t="shared" si="5"/>
        <v>0.2857142857142857</v>
      </c>
      <c r="N51" s="21">
        <f t="shared" si="6"/>
        <v>4.5714285714285712</v>
      </c>
      <c r="O51" s="21">
        <f t="shared" si="7"/>
        <v>60.857142857142854</v>
      </c>
      <c r="P51" s="21">
        <f t="shared" si="8"/>
        <v>274.14285714285717</v>
      </c>
      <c r="Q51" s="21">
        <f t="shared" si="9"/>
        <v>361.42857142857144</v>
      </c>
      <c r="R51" s="21">
        <f t="shared" si="10"/>
        <v>0</v>
      </c>
      <c r="S51" s="21">
        <f t="shared" si="11"/>
        <v>339.85714285714283</v>
      </c>
      <c r="W51" s="22" cm="1">
        <f t="array" aca="1" ref="W51" ca="1">INDIRECT(ADDRESS(X51,1))</f>
        <v>44198</v>
      </c>
      <c r="X51">
        <f t="shared" si="12"/>
        <v>315</v>
      </c>
      <c r="Z51" s="23">
        <f t="shared" ca="1" si="13"/>
        <v>1</v>
      </c>
      <c r="AA51" s="23">
        <f t="shared" ca="1" si="13"/>
        <v>21</v>
      </c>
      <c r="AB51" s="23">
        <f t="shared" ca="1" si="13"/>
        <v>193</v>
      </c>
      <c r="AC51" s="23">
        <f t="shared" ca="1" si="13"/>
        <v>1174</v>
      </c>
      <c r="AD51" s="23">
        <f t="shared" ca="1" si="13"/>
        <v>1944</v>
      </c>
      <c r="AE51" s="23">
        <f t="shared" ca="1" si="13"/>
        <v>0</v>
      </c>
      <c r="AF51" s="23">
        <f t="shared" ca="1" si="13"/>
        <v>1389</v>
      </c>
    </row>
    <row r="52" spans="1:32" x14ac:dyDescent="0.25">
      <c r="A52" s="8">
        <v>43935</v>
      </c>
      <c r="B52" s="9">
        <v>646</v>
      </c>
      <c r="C52" s="10"/>
      <c r="D52" s="11">
        <v>0</v>
      </c>
      <c r="E52" s="11">
        <v>3</v>
      </c>
      <c r="F52" s="11">
        <v>65</v>
      </c>
      <c r="G52" s="11">
        <v>242</v>
      </c>
      <c r="H52" s="11">
        <v>336</v>
      </c>
      <c r="I52" s="9">
        <v>0</v>
      </c>
      <c r="J52" s="21">
        <f t="shared" si="1"/>
        <v>310</v>
      </c>
      <c r="M52" s="21">
        <f t="shared" si="5"/>
        <v>0.2857142857142857</v>
      </c>
      <c r="N52" s="21">
        <f t="shared" si="6"/>
        <v>4.5714285714285712</v>
      </c>
      <c r="O52" s="21">
        <f t="shared" si="7"/>
        <v>58.428571428571431</v>
      </c>
      <c r="P52" s="21">
        <f t="shared" si="8"/>
        <v>266.28571428571428</v>
      </c>
      <c r="Q52" s="21">
        <f t="shared" si="9"/>
        <v>353.14285714285717</v>
      </c>
      <c r="R52" s="21">
        <f t="shared" si="10"/>
        <v>0</v>
      </c>
      <c r="S52" s="21">
        <f t="shared" si="11"/>
        <v>329.57142857142856</v>
      </c>
      <c r="W52" s="22" cm="1">
        <f t="array" aca="1" ref="W52" ca="1">INDIRECT(ADDRESS(X52,1))</f>
        <v>44205</v>
      </c>
      <c r="X52">
        <f t="shared" si="12"/>
        <v>322</v>
      </c>
      <c r="Z52" s="23">
        <f t="shared" ca="1" si="13"/>
        <v>0</v>
      </c>
      <c r="AA52" s="23">
        <f t="shared" ca="1" si="13"/>
        <v>36</v>
      </c>
      <c r="AB52" s="23">
        <f t="shared" ca="1" si="13"/>
        <v>292</v>
      </c>
      <c r="AC52" s="23">
        <f t="shared" ca="1" si="13"/>
        <v>1593</v>
      </c>
      <c r="AD52" s="23">
        <f t="shared" ca="1" si="13"/>
        <v>2402</v>
      </c>
      <c r="AE52" s="23">
        <f t="shared" ca="1" si="13"/>
        <v>0</v>
      </c>
      <c r="AF52" s="23">
        <f t="shared" ca="1" si="13"/>
        <v>1921</v>
      </c>
    </row>
    <row r="53" spans="1:32" x14ac:dyDescent="0.25">
      <c r="A53" s="8">
        <v>43936</v>
      </c>
      <c r="B53" s="9">
        <v>686</v>
      </c>
      <c r="C53" s="10"/>
      <c r="D53" s="11">
        <v>0</v>
      </c>
      <c r="E53" s="11">
        <v>2</v>
      </c>
      <c r="F53" s="11">
        <v>54</v>
      </c>
      <c r="G53" s="11">
        <v>258</v>
      </c>
      <c r="H53" s="11">
        <v>372</v>
      </c>
      <c r="I53" s="9">
        <v>0</v>
      </c>
      <c r="J53" s="21">
        <f t="shared" si="1"/>
        <v>314</v>
      </c>
      <c r="M53" s="21">
        <f t="shared" si="5"/>
        <v>0.14285714285714285</v>
      </c>
      <c r="N53" s="21">
        <f t="shared" si="6"/>
        <v>4.1428571428571432</v>
      </c>
      <c r="O53" s="21">
        <f t="shared" si="7"/>
        <v>55.142857142857146</v>
      </c>
      <c r="P53" s="21">
        <f t="shared" si="8"/>
        <v>248.14285714285714</v>
      </c>
      <c r="Q53" s="21">
        <f t="shared" si="9"/>
        <v>345.42857142857144</v>
      </c>
      <c r="R53" s="21">
        <f t="shared" si="10"/>
        <v>0</v>
      </c>
      <c r="S53" s="21">
        <f t="shared" si="11"/>
        <v>307.57142857142856</v>
      </c>
      <c r="W53" s="22" cm="1">
        <f t="array" aca="1" ref="W53" ca="1">INDIRECT(ADDRESS(X53,1))</f>
        <v>44212</v>
      </c>
      <c r="X53">
        <f t="shared" si="12"/>
        <v>329</v>
      </c>
      <c r="Z53" s="23">
        <f t="shared" ca="1" si="13"/>
        <v>0</v>
      </c>
      <c r="AA53" s="23">
        <f t="shared" ca="1" si="13"/>
        <v>32</v>
      </c>
      <c r="AB53" s="23">
        <f t="shared" ca="1" si="13"/>
        <v>373</v>
      </c>
      <c r="AC53" s="23">
        <f t="shared" ca="1" si="13"/>
        <v>2061</v>
      </c>
      <c r="AD53" s="23">
        <f t="shared" ca="1" si="13"/>
        <v>2992</v>
      </c>
      <c r="AE53" s="23">
        <f t="shared" ca="1" si="13"/>
        <v>0</v>
      </c>
      <c r="AF53" s="23">
        <f t="shared" ca="1" si="13"/>
        <v>2466</v>
      </c>
    </row>
    <row r="54" spans="1:32" x14ac:dyDescent="0.25">
      <c r="A54" s="8">
        <v>43937</v>
      </c>
      <c r="B54" s="9">
        <v>639</v>
      </c>
      <c r="C54" s="10"/>
      <c r="D54" s="11">
        <v>0</v>
      </c>
      <c r="E54" s="11">
        <v>4</v>
      </c>
      <c r="F54" s="11">
        <v>46</v>
      </c>
      <c r="G54" s="11">
        <v>253</v>
      </c>
      <c r="H54" s="11">
        <v>336</v>
      </c>
      <c r="I54" s="9">
        <v>0</v>
      </c>
      <c r="J54" s="21">
        <f t="shared" si="1"/>
        <v>303</v>
      </c>
      <c r="M54" s="21">
        <f t="shared" si="5"/>
        <v>0</v>
      </c>
      <c r="N54" s="21">
        <f t="shared" si="6"/>
        <v>3.2857142857142856</v>
      </c>
      <c r="O54" s="21">
        <f t="shared" si="7"/>
        <v>52.571428571428569</v>
      </c>
      <c r="P54" s="21">
        <f t="shared" si="8"/>
        <v>235</v>
      </c>
      <c r="Q54" s="21">
        <f t="shared" si="9"/>
        <v>334.42857142857144</v>
      </c>
      <c r="R54" s="21">
        <f t="shared" si="10"/>
        <v>0</v>
      </c>
      <c r="S54" s="21">
        <f t="shared" si="11"/>
        <v>290.85714285714283</v>
      </c>
      <c r="W54" s="22" cm="1">
        <f t="array" aca="1" ref="W54" ca="1">INDIRECT(ADDRESS(X54,1))</f>
        <v>44219</v>
      </c>
      <c r="X54">
        <f t="shared" si="12"/>
        <v>336</v>
      </c>
      <c r="Z54" s="23">
        <f t="shared" ca="1" si="13"/>
        <v>1</v>
      </c>
      <c r="AA54" s="23">
        <f t="shared" ca="1" si="13"/>
        <v>37</v>
      </c>
      <c r="AB54" s="23">
        <f t="shared" ca="1" si="13"/>
        <v>411</v>
      </c>
      <c r="AC54" s="23">
        <f t="shared" ca="1" si="13"/>
        <v>2220</v>
      </c>
      <c r="AD54" s="23">
        <f t="shared" ca="1" si="13"/>
        <v>3085</v>
      </c>
      <c r="AE54" s="23">
        <f t="shared" ca="1" si="13"/>
        <v>0</v>
      </c>
      <c r="AF54" s="23">
        <f t="shared" ca="1" si="13"/>
        <v>2669</v>
      </c>
    </row>
    <row r="55" spans="1:32" x14ac:dyDescent="0.25">
      <c r="A55" s="8">
        <v>43938</v>
      </c>
      <c r="B55" s="9">
        <v>610</v>
      </c>
      <c r="C55" s="10"/>
      <c r="D55" s="11">
        <v>0</v>
      </c>
      <c r="E55" s="11">
        <v>3</v>
      </c>
      <c r="F55" s="11">
        <v>52</v>
      </c>
      <c r="G55" s="11">
        <v>242</v>
      </c>
      <c r="H55" s="11">
        <v>313</v>
      </c>
      <c r="I55" s="9">
        <v>0</v>
      </c>
      <c r="J55" s="21">
        <f t="shared" si="1"/>
        <v>297</v>
      </c>
      <c r="M55" s="21">
        <f t="shared" si="5"/>
        <v>0.14285714285714285</v>
      </c>
      <c r="N55" s="21">
        <f t="shared" si="6"/>
        <v>3.8571428571428572</v>
      </c>
      <c r="O55" s="21">
        <f t="shared" si="7"/>
        <v>51</v>
      </c>
      <c r="P55" s="21">
        <f t="shared" si="8"/>
        <v>224.85714285714286</v>
      </c>
      <c r="Q55" s="21">
        <f t="shared" si="9"/>
        <v>326.14285714285717</v>
      </c>
      <c r="R55" s="21">
        <f t="shared" si="10"/>
        <v>0</v>
      </c>
      <c r="S55" s="21">
        <f t="shared" si="11"/>
        <v>279.85714285714283</v>
      </c>
      <c r="W55" s="22" cm="1">
        <f t="array" aca="1" ref="W55" ca="1">INDIRECT(ADDRESS(X55,1))</f>
        <v>44226</v>
      </c>
      <c r="X55">
        <f t="shared" si="12"/>
        <v>343</v>
      </c>
      <c r="Z55" s="23">
        <f t="shared" ca="1" si="13"/>
        <v>0</v>
      </c>
      <c r="AA55" s="23">
        <f t="shared" ca="1" si="13"/>
        <v>38</v>
      </c>
      <c r="AB55" s="23">
        <f t="shared" ca="1" si="13"/>
        <v>377</v>
      </c>
      <c r="AC55" s="23">
        <f t="shared" ca="1" si="13"/>
        <v>1829</v>
      </c>
      <c r="AD55" s="23">
        <f t="shared" ca="1" si="13"/>
        <v>2580</v>
      </c>
      <c r="AE55" s="23">
        <f t="shared" ca="1" si="13"/>
        <v>0</v>
      </c>
      <c r="AF55" s="23">
        <f t="shared" ca="1" si="13"/>
        <v>2244</v>
      </c>
    </row>
    <row r="56" spans="1:32" x14ac:dyDescent="0.25">
      <c r="A56" s="8">
        <v>43939</v>
      </c>
      <c r="B56" s="9">
        <v>571</v>
      </c>
      <c r="C56" s="10"/>
      <c r="D56" s="11">
        <v>0</v>
      </c>
      <c r="E56" s="11">
        <v>6</v>
      </c>
      <c r="F56" s="11">
        <v>51</v>
      </c>
      <c r="G56" s="11">
        <v>191</v>
      </c>
      <c r="H56" s="11">
        <v>323</v>
      </c>
      <c r="I56" s="9">
        <v>0</v>
      </c>
      <c r="J56" s="21">
        <f t="shared" si="1"/>
        <v>248</v>
      </c>
      <c r="M56" s="21">
        <f t="shared" si="5"/>
        <v>0.14285714285714285</v>
      </c>
      <c r="N56" s="21">
        <f t="shared" si="6"/>
        <v>4</v>
      </c>
      <c r="O56" s="21">
        <f t="shared" si="7"/>
        <v>48.714285714285715</v>
      </c>
      <c r="P56" s="21">
        <f t="shared" si="8"/>
        <v>213.71428571428572</v>
      </c>
      <c r="Q56" s="21">
        <f t="shared" si="9"/>
        <v>316.71428571428572</v>
      </c>
      <c r="R56" s="21">
        <f t="shared" si="10"/>
        <v>0</v>
      </c>
      <c r="S56" s="21">
        <f t="shared" si="11"/>
        <v>266.57142857142856</v>
      </c>
      <c r="W56" s="22" cm="1">
        <f t="array" aca="1" ref="W56" ca="1">INDIRECT(ADDRESS(X56,1))</f>
        <v>44233</v>
      </c>
      <c r="X56">
        <f t="shared" si="12"/>
        <v>350</v>
      </c>
      <c r="Z56" s="23">
        <f t="shared" ca="1" si="13"/>
        <v>4</v>
      </c>
      <c r="AA56" s="23">
        <f t="shared" ca="1" si="13"/>
        <v>33</v>
      </c>
      <c r="AB56" s="23">
        <f t="shared" ca="1" si="13"/>
        <v>320</v>
      </c>
      <c r="AC56" s="23">
        <f t="shared" ca="1" si="13"/>
        <v>1495</v>
      </c>
      <c r="AD56" s="23">
        <f t="shared" ca="1" si="13"/>
        <v>1937</v>
      </c>
      <c r="AE56" s="23">
        <f t="shared" ca="1" si="13"/>
        <v>0</v>
      </c>
      <c r="AF56" s="23">
        <f t="shared" ca="1" si="13"/>
        <v>1852</v>
      </c>
    </row>
    <row r="57" spans="1:32" x14ac:dyDescent="0.25">
      <c r="A57" s="8">
        <v>43940</v>
      </c>
      <c r="B57" s="9">
        <v>524</v>
      </c>
      <c r="C57" s="10"/>
      <c r="D57" s="11">
        <v>0</v>
      </c>
      <c r="E57" s="11">
        <v>3</v>
      </c>
      <c r="F57" s="11">
        <v>39</v>
      </c>
      <c r="G57" s="11">
        <v>184</v>
      </c>
      <c r="H57" s="11">
        <v>298</v>
      </c>
      <c r="I57" s="9">
        <v>0</v>
      </c>
      <c r="J57" s="21">
        <f t="shared" si="1"/>
        <v>226</v>
      </c>
      <c r="M57" s="21">
        <f t="shared" si="5"/>
        <v>0.14285714285714285</v>
      </c>
      <c r="N57" s="21">
        <f t="shared" si="6"/>
        <v>4.2857142857142856</v>
      </c>
      <c r="O57" s="21">
        <f t="shared" si="7"/>
        <v>48.285714285714285</v>
      </c>
      <c r="P57" s="21">
        <f t="shared" si="8"/>
        <v>204.14285714285714</v>
      </c>
      <c r="Q57" s="21">
        <f t="shared" si="9"/>
        <v>300.14285714285717</v>
      </c>
      <c r="R57" s="21">
        <f t="shared" si="10"/>
        <v>0</v>
      </c>
      <c r="S57" s="21">
        <f t="shared" si="11"/>
        <v>256.85714285714283</v>
      </c>
      <c r="W57" s="22" cm="1">
        <f t="array" aca="1" ref="W57" ca="1">INDIRECT(ADDRESS(X57,1))</f>
        <v>44240</v>
      </c>
      <c r="X57">
        <f t="shared" si="12"/>
        <v>357</v>
      </c>
      <c r="Z57" s="23">
        <f t="shared" ca="1" si="13"/>
        <v>0</v>
      </c>
      <c r="AA57" s="23">
        <f t="shared" ca="1" si="13"/>
        <v>20</v>
      </c>
      <c r="AB57" s="23">
        <f t="shared" ca="1" si="13"/>
        <v>241</v>
      </c>
      <c r="AC57" s="23">
        <f t="shared" ca="1" si="13"/>
        <v>1185</v>
      </c>
      <c r="AD57" s="23">
        <f t="shared" ca="1" si="13"/>
        <v>1424</v>
      </c>
      <c r="AE57" s="23">
        <f t="shared" ca="1" si="13"/>
        <v>0</v>
      </c>
      <c r="AF57" s="23">
        <f t="shared" ca="1" si="13"/>
        <v>1446</v>
      </c>
    </row>
    <row r="58" spans="1:32" x14ac:dyDescent="0.25">
      <c r="A58" s="8">
        <v>43941</v>
      </c>
      <c r="B58" s="9">
        <v>566</v>
      </c>
      <c r="C58" s="10"/>
      <c r="D58" s="11">
        <v>1</v>
      </c>
      <c r="E58" s="11">
        <v>6</v>
      </c>
      <c r="F58" s="11">
        <v>50</v>
      </c>
      <c r="G58" s="11">
        <v>204</v>
      </c>
      <c r="H58" s="11">
        <v>305</v>
      </c>
      <c r="I58" s="9">
        <v>0</v>
      </c>
      <c r="J58" s="21">
        <f t="shared" si="1"/>
        <v>261</v>
      </c>
      <c r="M58" s="21">
        <f t="shared" si="5"/>
        <v>0.14285714285714285</v>
      </c>
      <c r="N58" s="21">
        <f t="shared" si="6"/>
        <v>4</v>
      </c>
      <c r="O58" s="21">
        <f t="shared" si="7"/>
        <v>48.428571428571431</v>
      </c>
      <c r="P58" s="21">
        <f t="shared" si="8"/>
        <v>192.28571428571428</v>
      </c>
      <c r="Q58" s="21">
        <f t="shared" si="9"/>
        <v>285.28571428571428</v>
      </c>
      <c r="R58" s="21">
        <f t="shared" si="10"/>
        <v>0</v>
      </c>
      <c r="S58" s="21">
        <f t="shared" si="11"/>
        <v>244.85714285714286</v>
      </c>
      <c r="W58" s="22" cm="1">
        <f t="array" aca="1" ref="W58" ca="1">INDIRECT(ADDRESS(X58,1))</f>
        <v>44247</v>
      </c>
      <c r="X58">
        <f t="shared" si="12"/>
        <v>364</v>
      </c>
      <c r="Z58" s="23">
        <f t="shared" ca="1" si="13"/>
        <v>2</v>
      </c>
      <c r="AA58" s="23">
        <f t="shared" ca="1" si="13"/>
        <v>22</v>
      </c>
      <c r="AB58" s="23">
        <f t="shared" ca="1" si="13"/>
        <v>186</v>
      </c>
      <c r="AC58" s="23">
        <f t="shared" ca="1" si="13"/>
        <v>909</v>
      </c>
      <c r="AD58" s="23">
        <f t="shared" ca="1" si="13"/>
        <v>1018</v>
      </c>
      <c r="AE58" s="23">
        <f t="shared" ca="1" si="13"/>
        <v>0</v>
      </c>
      <c r="AF58" s="23">
        <f t="shared" ca="1" si="13"/>
        <v>1119</v>
      </c>
    </row>
    <row r="59" spans="1:32" x14ac:dyDescent="0.25">
      <c r="A59" s="8">
        <v>43942</v>
      </c>
      <c r="B59" s="9">
        <v>487</v>
      </c>
      <c r="C59" s="10"/>
      <c r="D59" s="11">
        <v>0</v>
      </c>
      <c r="E59" s="11">
        <v>4</v>
      </c>
      <c r="F59" s="11">
        <v>49</v>
      </c>
      <c r="G59" s="11">
        <v>164</v>
      </c>
      <c r="H59" s="11">
        <v>270</v>
      </c>
      <c r="I59" s="9">
        <v>0</v>
      </c>
      <c r="J59" s="21">
        <f t="shared" si="1"/>
        <v>217</v>
      </c>
      <c r="M59" s="21">
        <f t="shared" si="5"/>
        <v>0.14285714285714285</v>
      </c>
      <c r="N59" s="21">
        <f t="shared" si="6"/>
        <v>4</v>
      </c>
      <c r="O59" s="21">
        <f t="shared" si="7"/>
        <v>45.714285714285715</v>
      </c>
      <c r="P59" s="21">
        <f t="shared" si="8"/>
        <v>182.14285714285714</v>
      </c>
      <c r="Q59" s="21">
        <f t="shared" si="9"/>
        <v>273.57142857142856</v>
      </c>
      <c r="R59" s="21">
        <f t="shared" si="10"/>
        <v>0</v>
      </c>
      <c r="S59" s="21">
        <f t="shared" si="11"/>
        <v>232</v>
      </c>
      <c r="W59" s="22" cm="1">
        <f t="array" aca="1" ref="W59" ca="1">INDIRECT(ADDRESS(X59,1))</f>
        <v>44254</v>
      </c>
      <c r="X59">
        <f t="shared" si="12"/>
        <v>371</v>
      </c>
      <c r="Z59" s="23">
        <f t="shared" ca="1" si="13"/>
        <v>0</v>
      </c>
      <c r="AA59" s="23">
        <f t="shared" ca="1" si="13"/>
        <v>13</v>
      </c>
      <c r="AB59" s="23">
        <f t="shared" ca="1" si="13"/>
        <v>130</v>
      </c>
      <c r="AC59" s="23">
        <f t="shared" ca="1" si="13"/>
        <v>582</v>
      </c>
      <c r="AD59" s="23">
        <f t="shared" ca="1" si="13"/>
        <v>656</v>
      </c>
      <c r="AE59" s="23">
        <f t="shared" ca="1" si="13"/>
        <v>0</v>
      </c>
      <c r="AF59" s="23">
        <f t="shared" ca="1" si="13"/>
        <v>725</v>
      </c>
    </row>
    <row r="60" spans="1:32" x14ac:dyDescent="0.25">
      <c r="A60" s="8">
        <v>43943</v>
      </c>
      <c r="B60" s="9">
        <v>502</v>
      </c>
      <c r="C60" s="10"/>
      <c r="D60" s="11">
        <v>0</v>
      </c>
      <c r="E60" s="11">
        <v>4</v>
      </c>
      <c r="F60" s="11">
        <v>51</v>
      </c>
      <c r="G60" s="11">
        <v>191</v>
      </c>
      <c r="H60" s="11">
        <v>256</v>
      </c>
      <c r="I60" s="9">
        <v>0</v>
      </c>
      <c r="J60" s="21">
        <f t="shared" si="1"/>
        <v>246</v>
      </c>
      <c r="M60" s="21">
        <f t="shared" si="5"/>
        <v>0.14285714285714285</v>
      </c>
      <c r="N60" s="21">
        <f t="shared" si="6"/>
        <v>3.7142857142857144</v>
      </c>
      <c r="O60" s="21">
        <f t="shared" si="7"/>
        <v>43.142857142857146</v>
      </c>
      <c r="P60" s="21">
        <f t="shared" si="8"/>
        <v>177.14285714285714</v>
      </c>
      <c r="Q60" s="21">
        <f t="shared" si="9"/>
        <v>255</v>
      </c>
      <c r="R60" s="21">
        <f t="shared" si="10"/>
        <v>0</v>
      </c>
      <c r="S60" s="21">
        <f t="shared" si="11"/>
        <v>224.14285714285714</v>
      </c>
      <c r="W60" s="22" cm="1">
        <f t="array" aca="1" ref="W60" ca="1">INDIRECT(ADDRESS(X60,1))</f>
        <v>44261</v>
      </c>
      <c r="X60">
        <f t="shared" si="12"/>
        <v>378</v>
      </c>
      <c r="Z60" s="23">
        <f t="shared" ca="1" si="13"/>
        <v>2</v>
      </c>
      <c r="AA60" s="23">
        <f t="shared" ca="1" si="13"/>
        <v>10</v>
      </c>
      <c r="AB60" s="23">
        <f t="shared" ca="1" si="13"/>
        <v>88</v>
      </c>
      <c r="AC60" s="23">
        <f t="shared" ca="1" si="13"/>
        <v>401</v>
      </c>
      <c r="AD60" s="23">
        <f t="shared" ca="1" si="13"/>
        <v>442</v>
      </c>
      <c r="AE60" s="23">
        <f t="shared" ca="1" si="13"/>
        <v>0</v>
      </c>
      <c r="AF60" s="23">
        <f t="shared" ca="1" si="13"/>
        <v>501</v>
      </c>
    </row>
    <row r="61" spans="1:32" x14ac:dyDescent="0.25">
      <c r="A61" s="8">
        <v>43944</v>
      </c>
      <c r="B61" s="9">
        <v>451</v>
      </c>
      <c r="C61" s="10"/>
      <c r="D61" s="11">
        <v>0</v>
      </c>
      <c r="E61" s="11">
        <v>2</v>
      </c>
      <c r="F61" s="11">
        <v>47</v>
      </c>
      <c r="G61" s="11">
        <v>170</v>
      </c>
      <c r="H61" s="11">
        <v>232</v>
      </c>
      <c r="I61" s="9">
        <v>0</v>
      </c>
      <c r="J61" s="21">
        <f t="shared" si="1"/>
        <v>219</v>
      </c>
      <c r="M61" s="21">
        <f t="shared" si="5"/>
        <v>0.14285714285714285</v>
      </c>
      <c r="N61" s="21">
        <f t="shared" si="6"/>
        <v>3.7142857142857144</v>
      </c>
      <c r="O61" s="21">
        <f t="shared" si="7"/>
        <v>41.428571428571431</v>
      </c>
      <c r="P61" s="21">
        <f t="shared" si="8"/>
        <v>170.42857142857142</v>
      </c>
      <c r="Q61" s="21">
        <f t="shared" si="9"/>
        <v>242.85714285714286</v>
      </c>
      <c r="R61" s="21">
        <f t="shared" si="10"/>
        <v>0</v>
      </c>
      <c r="S61" s="21">
        <f t="shared" si="11"/>
        <v>215.71428571428572</v>
      </c>
      <c r="W61" s="22" cm="1">
        <f t="array" aca="1" ref="W61" ca="1">INDIRECT(ADDRESS(X61,1))</f>
        <v>44268</v>
      </c>
      <c r="X61">
        <f t="shared" si="12"/>
        <v>385</v>
      </c>
      <c r="Z61" s="23">
        <f t="shared" ref="Z61:AF61" ca="1" si="14">SUM(INDIRECT(ADDRESS($X61-6,4+COLUMN()-26)&amp;":"&amp;ADDRESS($X61,4+COLUMN()-26)))</f>
        <v>0</v>
      </c>
      <c r="AA61" s="23">
        <f t="shared" ca="1" si="14"/>
        <v>3</v>
      </c>
      <c r="AB61" s="23">
        <f t="shared" ca="1" si="14"/>
        <v>87</v>
      </c>
      <c r="AC61" s="23">
        <f t="shared" ca="1" si="14"/>
        <v>270</v>
      </c>
      <c r="AD61" s="23">
        <f t="shared" ca="1" si="14"/>
        <v>271</v>
      </c>
      <c r="AE61" s="23">
        <f t="shared" ca="1" si="14"/>
        <v>0</v>
      </c>
      <c r="AF61" s="23">
        <f t="shared" ca="1" si="14"/>
        <v>360</v>
      </c>
    </row>
    <row r="62" spans="1:32" x14ac:dyDescent="0.25">
      <c r="A62" s="8">
        <v>43945</v>
      </c>
      <c r="B62" s="9">
        <v>438</v>
      </c>
      <c r="C62" s="10"/>
      <c r="D62" s="11">
        <v>0</v>
      </c>
      <c r="E62" s="11">
        <v>3</v>
      </c>
      <c r="F62" s="11">
        <v>33</v>
      </c>
      <c r="G62" s="11">
        <v>171</v>
      </c>
      <c r="H62" s="11">
        <v>231</v>
      </c>
      <c r="I62" s="9">
        <v>0</v>
      </c>
      <c r="J62" s="21">
        <f t="shared" si="1"/>
        <v>207</v>
      </c>
      <c r="M62" s="21">
        <f t="shared" si="5"/>
        <v>0</v>
      </c>
      <c r="N62" s="21">
        <f t="shared" si="6"/>
        <v>3.2857142857142856</v>
      </c>
      <c r="O62" s="21">
        <f t="shared" si="7"/>
        <v>38.714285714285715</v>
      </c>
      <c r="P62" s="21">
        <f t="shared" si="8"/>
        <v>159</v>
      </c>
      <c r="Q62" s="21">
        <f t="shared" si="9"/>
        <v>226</v>
      </c>
      <c r="R62" s="21">
        <f t="shared" si="10"/>
        <v>0</v>
      </c>
      <c r="S62" s="21">
        <f t="shared" si="11"/>
        <v>201</v>
      </c>
      <c r="W62" s="22"/>
      <c r="Z62" s="23"/>
      <c r="AA62" s="23"/>
      <c r="AB62" s="23"/>
      <c r="AC62" s="23"/>
      <c r="AD62" s="23"/>
      <c r="AE62" s="23"/>
      <c r="AF62" s="23"/>
    </row>
    <row r="63" spans="1:32" x14ac:dyDescent="0.25">
      <c r="A63" s="8">
        <v>43946</v>
      </c>
      <c r="B63" s="9">
        <v>386</v>
      </c>
      <c r="C63" s="10"/>
      <c r="D63" s="11">
        <v>0</v>
      </c>
      <c r="E63" s="11">
        <v>4</v>
      </c>
      <c r="F63" s="11">
        <v>33</v>
      </c>
      <c r="G63" s="11">
        <v>156</v>
      </c>
      <c r="H63" s="11">
        <v>193</v>
      </c>
      <c r="I63" s="9">
        <v>0</v>
      </c>
      <c r="J63" s="21">
        <f t="shared" si="1"/>
        <v>193</v>
      </c>
      <c r="M63" s="21">
        <f t="shared" si="5"/>
        <v>0</v>
      </c>
      <c r="N63" s="21">
        <f t="shared" si="6"/>
        <v>2.7142857142857144</v>
      </c>
      <c r="O63" s="21">
        <f t="shared" si="7"/>
        <v>35.857142857142854</v>
      </c>
      <c r="P63" s="21">
        <f t="shared" si="8"/>
        <v>153.71428571428572</v>
      </c>
      <c r="Q63" s="21">
        <f t="shared" si="9"/>
        <v>213.85714285714286</v>
      </c>
      <c r="R63" s="21">
        <f t="shared" si="10"/>
        <v>0</v>
      </c>
      <c r="S63" s="21">
        <f t="shared" si="11"/>
        <v>192.28571428571428</v>
      </c>
      <c r="W63" s="22"/>
      <c r="Z63" s="23"/>
      <c r="AA63" s="23"/>
      <c r="AB63" s="23"/>
      <c r="AC63" s="23"/>
      <c r="AD63" s="23"/>
      <c r="AE63" s="23"/>
      <c r="AF63" s="23"/>
    </row>
    <row r="64" spans="1:32" x14ac:dyDescent="0.25">
      <c r="A64" s="8">
        <v>43947</v>
      </c>
      <c r="B64" s="9">
        <v>380</v>
      </c>
      <c r="C64" s="10"/>
      <c r="D64" s="11">
        <v>0</v>
      </c>
      <c r="E64" s="11">
        <v>3</v>
      </c>
      <c r="F64" s="11">
        <v>27</v>
      </c>
      <c r="G64" s="11">
        <v>137</v>
      </c>
      <c r="H64" s="11">
        <v>213</v>
      </c>
      <c r="I64" s="9">
        <v>0</v>
      </c>
      <c r="J64" s="21">
        <f t="shared" si="1"/>
        <v>167</v>
      </c>
      <c r="M64" s="21">
        <f t="shared" si="5"/>
        <v>0</v>
      </c>
      <c r="N64" s="21">
        <f t="shared" si="6"/>
        <v>2.4285714285714284</v>
      </c>
      <c r="O64" s="21">
        <f t="shared" si="7"/>
        <v>31.571428571428573</v>
      </c>
      <c r="P64" s="21">
        <f t="shared" si="8"/>
        <v>142.71428571428572</v>
      </c>
      <c r="Q64" s="21">
        <f t="shared" si="9"/>
        <v>204.14285714285714</v>
      </c>
      <c r="R64" s="21">
        <f t="shared" si="10"/>
        <v>0</v>
      </c>
      <c r="S64" s="21">
        <f t="shared" si="11"/>
        <v>176.71428571428572</v>
      </c>
      <c r="W64" s="22"/>
      <c r="Z64" s="23"/>
      <c r="AA64" s="23"/>
      <c r="AB64" s="23"/>
      <c r="AC64" s="23"/>
      <c r="AD64" s="23"/>
      <c r="AE64" s="23"/>
      <c r="AF64" s="23"/>
    </row>
    <row r="65" spans="1:19" x14ac:dyDescent="0.25">
      <c r="A65" s="8">
        <v>43948</v>
      </c>
      <c r="B65" s="9">
        <v>345</v>
      </c>
      <c r="C65" s="10"/>
      <c r="D65" s="11">
        <v>0</v>
      </c>
      <c r="E65" s="11">
        <v>3</v>
      </c>
      <c r="F65" s="11">
        <v>31</v>
      </c>
      <c r="G65" s="11">
        <v>124</v>
      </c>
      <c r="H65" s="11">
        <v>187</v>
      </c>
      <c r="I65" s="9">
        <v>0</v>
      </c>
      <c r="J65" s="21">
        <f t="shared" si="1"/>
        <v>158</v>
      </c>
      <c r="M65" s="21">
        <f t="shared" si="5"/>
        <v>0</v>
      </c>
      <c r="N65" s="21">
        <f t="shared" si="6"/>
        <v>2.4285714285714284</v>
      </c>
      <c r="O65" s="21">
        <f t="shared" si="7"/>
        <v>28.571428571428573</v>
      </c>
      <c r="P65" s="21">
        <f t="shared" si="8"/>
        <v>133.42857142857142</v>
      </c>
      <c r="Q65" s="21">
        <f t="shared" si="9"/>
        <v>196.71428571428572</v>
      </c>
      <c r="R65" s="21">
        <f t="shared" si="10"/>
        <v>0</v>
      </c>
      <c r="S65" s="21">
        <f t="shared" si="11"/>
        <v>164.42857142857142</v>
      </c>
    </row>
    <row r="66" spans="1:19" x14ac:dyDescent="0.25">
      <c r="A66" s="8">
        <v>43949</v>
      </c>
      <c r="B66" s="9">
        <v>341</v>
      </c>
      <c r="C66" s="10"/>
      <c r="D66" s="11">
        <v>0</v>
      </c>
      <c r="E66" s="11">
        <v>0</v>
      </c>
      <c r="F66" s="11">
        <v>29</v>
      </c>
      <c r="G66" s="11">
        <v>127</v>
      </c>
      <c r="H66" s="11">
        <v>185</v>
      </c>
      <c r="I66" s="9">
        <v>0</v>
      </c>
      <c r="J66" s="21">
        <f t="shared" si="1"/>
        <v>156</v>
      </c>
      <c r="M66" s="21">
        <f t="shared" si="5"/>
        <v>0</v>
      </c>
      <c r="N66" s="21">
        <f t="shared" si="6"/>
        <v>2.2857142857142856</v>
      </c>
      <c r="O66" s="21">
        <f t="shared" si="7"/>
        <v>26.285714285714285</v>
      </c>
      <c r="P66" s="21">
        <f t="shared" si="8"/>
        <v>126.71428571428571</v>
      </c>
      <c r="Q66" s="21">
        <f t="shared" si="9"/>
        <v>187.14285714285714</v>
      </c>
      <c r="R66" s="21">
        <f t="shared" si="10"/>
        <v>0</v>
      </c>
      <c r="S66" s="21">
        <f t="shared" si="11"/>
        <v>155.28571428571428</v>
      </c>
    </row>
    <row r="67" spans="1:19" x14ac:dyDescent="0.25">
      <c r="A67" s="8">
        <v>43950</v>
      </c>
      <c r="B67" s="9">
        <v>325</v>
      </c>
      <c r="C67" s="10"/>
      <c r="D67" s="11">
        <v>0</v>
      </c>
      <c r="E67" s="11">
        <v>2</v>
      </c>
      <c r="F67" s="11">
        <v>21</v>
      </c>
      <c r="G67" s="11">
        <v>114</v>
      </c>
      <c r="H67" s="11">
        <v>188</v>
      </c>
      <c r="I67" s="9">
        <v>0</v>
      </c>
      <c r="J67" s="21">
        <f t="shared" si="1"/>
        <v>137</v>
      </c>
      <c r="M67" s="21">
        <f t="shared" si="5"/>
        <v>0</v>
      </c>
      <c r="N67" s="21">
        <f t="shared" si="6"/>
        <v>2.1428571428571428</v>
      </c>
      <c r="O67" s="21">
        <f t="shared" si="7"/>
        <v>24.428571428571427</v>
      </c>
      <c r="P67" s="21">
        <f t="shared" si="8"/>
        <v>118.57142857142857</v>
      </c>
      <c r="Q67" s="21">
        <f t="shared" si="9"/>
        <v>180.42857142857142</v>
      </c>
      <c r="R67" s="21">
        <f t="shared" si="10"/>
        <v>0</v>
      </c>
      <c r="S67" s="21">
        <f t="shared" si="11"/>
        <v>145.14285714285714</v>
      </c>
    </row>
    <row r="68" spans="1:19" x14ac:dyDescent="0.25">
      <c r="A68" s="8">
        <v>43951</v>
      </c>
      <c r="B68" s="9">
        <v>313</v>
      </c>
      <c r="C68" s="10"/>
      <c r="D68" s="11">
        <v>0</v>
      </c>
      <c r="E68" s="11">
        <v>2</v>
      </c>
      <c r="F68" s="11">
        <v>26</v>
      </c>
      <c r="G68" s="11">
        <v>105</v>
      </c>
      <c r="H68" s="11">
        <v>180</v>
      </c>
      <c r="I68" s="9">
        <v>0</v>
      </c>
      <c r="J68" s="21">
        <f t="shared" si="1"/>
        <v>133</v>
      </c>
      <c r="M68" s="21">
        <f t="shared" si="5"/>
        <v>0.14285714285714285</v>
      </c>
      <c r="N68" s="21">
        <f t="shared" si="6"/>
        <v>1.8571428571428572</v>
      </c>
      <c r="O68" s="21">
        <f t="shared" si="7"/>
        <v>22.714285714285715</v>
      </c>
      <c r="P68" s="21">
        <f t="shared" si="8"/>
        <v>111.85714285714286</v>
      </c>
      <c r="Q68" s="21">
        <f t="shared" si="9"/>
        <v>170.57142857142858</v>
      </c>
      <c r="R68" s="21">
        <f t="shared" si="10"/>
        <v>0</v>
      </c>
      <c r="S68" s="21">
        <f t="shared" si="11"/>
        <v>136.57142857142858</v>
      </c>
    </row>
    <row r="69" spans="1:19" x14ac:dyDescent="0.25">
      <c r="A69" s="8">
        <v>43952</v>
      </c>
      <c r="B69" s="9">
        <v>307</v>
      </c>
      <c r="C69" s="10"/>
      <c r="D69" s="11">
        <v>0</v>
      </c>
      <c r="E69" s="11">
        <v>2</v>
      </c>
      <c r="F69" s="11">
        <v>17</v>
      </c>
      <c r="G69" s="11">
        <v>124</v>
      </c>
      <c r="H69" s="11">
        <v>164</v>
      </c>
      <c r="I69" s="9">
        <v>0</v>
      </c>
      <c r="J69" s="21">
        <f t="shared" si="1"/>
        <v>143</v>
      </c>
      <c r="M69" s="21">
        <f t="shared" si="5"/>
        <v>0.14285714285714285</v>
      </c>
      <c r="N69" s="21">
        <f t="shared" si="6"/>
        <v>1.8571428571428572</v>
      </c>
      <c r="O69" s="21">
        <f t="shared" si="7"/>
        <v>20.714285714285715</v>
      </c>
      <c r="P69" s="21">
        <f t="shared" si="8"/>
        <v>107.14285714285714</v>
      </c>
      <c r="Q69" s="21">
        <f t="shared" si="9"/>
        <v>165</v>
      </c>
      <c r="R69" s="21">
        <f t="shared" si="10"/>
        <v>0</v>
      </c>
      <c r="S69" s="21">
        <f t="shared" si="11"/>
        <v>129.85714285714286</v>
      </c>
    </row>
    <row r="70" spans="1:19" x14ac:dyDescent="0.25">
      <c r="A70" s="8">
        <v>43953</v>
      </c>
      <c r="B70" s="9">
        <v>268</v>
      </c>
      <c r="C70" s="10"/>
      <c r="D70" s="11">
        <v>0</v>
      </c>
      <c r="E70" s="11">
        <v>3</v>
      </c>
      <c r="F70" s="11">
        <v>20</v>
      </c>
      <c r="G70" s="11">
        <v>99</v>
      </c>
      <c r="H70" s="11">
        <v>146</v>
      </c>
      <c r="I70" s="9">
        <v>0</v>
      </c>
      <c r="J70" s="21">
        <f t="shared" si="1"/>
        <v>122</v>
      </c>
      <c r="M70" s="21">
        <f t="shared" si="5"/>
        <v>0.14285714285714285</v>
      </c>
      <c r="N70" s="21">
        <f t="shared" si="6"/>
        <v>1.8571428571428572</v>
      </c>
      <c r="O70" s="21">
        <f t="shared" si="7"/>
        <v>20</v>
      </c>
      <c r="P70" s="21">
        <f t="shared" si="8"/>
        <v>102.57142857142857</v>
      </c>
      <c r="Q70" s="21">
        <f t="shared" si="9"/>
        <v>157.57142857142858</v>
      </c>
      <c r="R70" s="21">
        <f t="shared" si="10"/>
        <v>0</v>
      </c>
      <c r="S70" s="21">
        <f t="shared" si="11"/>
        <v>124.57142857142857</v>
      </c>
    </row>
    <row r="71" spans="1:19" x14ac:dyDescent="0.25">
      <c r="A71" s="8">
        <v>43954</v>
      </c>
      <c r="B71" s="9">
        <v>251</v>
      </c>
      <c r="C71" s="10"/>
      <c r="D71" s="11">
        <v>1</v>
      </c>
      <c r="E71" s="11">
        <v>1</v>
      </c>
      <c r="F71" s="11">
        <v>15</v>
      </c>
      <c r="G71" s="11">
        <v>90</v>
      </c>
      <c r="H71" s="11">
        <v>144</v>
      </c>
      <c r="I71" s="9">
        <v>0</v>
      </c>
      <c r="J71" s="21">
        <f t="shared" si="1"/>
        <v>107</v>
      </c>
      <c r="M71" s="21">
        <f t="shared" si="5"/>
        <v>0.14285714285714285</v>
      </c>
      <c r="N71" s="21">
        <f t="shared" si="6"/>
        <v>2</v>
      </c>
      <c r="O71" s="21">
        <f t="shared" si="7"/>
        <v>19.428571428571427</v>
      </c>
      <c r="P71" s="21">
        <f t="shared" si="8"/>
        <v>101.85714285714286</v>
      </c>
      <c r="Q71" s="21">
        <f t="shared" si="9"/>
        <v>150.28571428571428</v>
      </c>
      <c r="R71" s="21">
        <f t="shared" si="10"/>
        <v>0</v>
      </c>
      <c r="S71" s="21">
        <f t="shared" si="11"/>
        <v>123.42857142857143</v>
      </c>
    </row>
    <row r="72" spans="1:19" x14ac:dyDescent="0.25">
      <c r="A72" s="8">
        <v>43955</v>
      </c>
      <c r="B72" s="9">
        <v>259</v>
      </c>
      <c r="C72" s="10"/>
      <c r="D72" s="11">
        <v>0</v>
      </c>
      <c r="E72" s="11">
        <v>3</v>
      </c>
      <c r="F72" s="11">
        <v>17</v>
      </c>
      <c r="G72" s="11">
        <v>91</v>
      </c>
      <c r="H72" s="11">
        <v>148</v>
      </c>
      <c r="I72" s="9">
        <v>0</v>
      </c>
      <c r="J72" s="21">
        <f t="shared" ref="J72:J135" si="15">SUM(D72:G72)</f>
        <v>111</v>
      </c>
      <c r="M72" s="21">
        <f t="shared" si="5"/>
        <v>0.14285714285714285</v>
      </c>
      <c r="N72" s="21">
        <f t="shared" si="6"/>
        <v>1.8571428571428572</v>
      </c>
      <c r="O72" s="21">
        <f t="shared" si="7"/>
        <v>17.428571428571427</v>
      </c>
      <c r="P72" s="21">
        <f t="shared" si="8"/>
        <v>100.28571428571429</v>
      </c>
      <c r="Q72" s="21">
        <f t="shared" si="9"/>
        <v>145.85714285714286</v>
      </c>
      <c r="R72" s="21">
        <f t="shared" si="10"/>
        <v>0</v>
      </c>
      <c r="S72" s="21">
        <f t="shared" si="11"/>
        <v>119.71428571428571</v>
      </c>
    </row>
    <row r="73" spans="1:19" x14ac:dyDescent="0.25">
      <c r="A73" s="8">
        <v>43956</v>
      </c>
      <c r="B73" s="9">
        <v>252</v>
      </c>
      <c r="C73" s="10"/>
      <c r="D73" s="11">
        <v>0</v>
      </c>
      <c r="E73" s="11">
        <v>0</v>
      </c>
      <c r="F73" s="11">
        <v>24</v>
      </c>
      <c r="G73" s="11">
        <v>95</v>
      </c>
      <c r="H73" s="11">
        <v>133</v>
      </c>
      <c r="I73" s="9">
        <v>0</v>
      </c>
      <c r="J73" s="21">
        <f t="shared" si="15"/>
        <v>119</v>
      </c>
      <c r="M73" s="21">
        <f t="shared" si="5"/>
        <v>0.14285714285714285</v>
      </c>
      <c r="N73" s="21">
        <f t="shared" si="6"/>
        <v>1.7142857142857142</v>
      </c>
      <c r="O73" s="21">
        <f t="shared" si="7"/>
        <v>16.714285714285715</v>
      </c>
      <c r="P73" s="21">
        <f t="shared" si="8"/>
        <v>94.142857142857139</v>
      </c>
      <c r="Q73" s="21">
        <f t="shared" si="9"/>
        <v>139.71428571428572</v>
      </c>
      <c r="R73" s="21">
        <f t="shared" si="10"/>
        <v>0</v>
      </c>
      <c r="S73" s="21">
        <f t="shared" si="11"/>
        <v>112.71428571428571</v>
      </c>
    </row>
    <row r="74" spans="1:19" x14ac:dyDescent="0.25">
      <c r="A74" s="8">
        <v>43957</v>
      </c>
      <c r="B74" s="9">
        <v>266</v>
      </c>
      <c r="C74" s="10"/>
      <c r="D74" s="11">
        <v>0</v>
      </c>
      <c r="E74" s="11">
        <v>3</v>
      </c>
      <c r="F74" s="11">
        <v>17</v>
      </c>
      <c r="G74" s="11">
        <v>109</v>
      </c>
      <c r="H74" s="11">
        <v>137</v>
      </c>
      <c r="I74" s="9">
        <v>0</v>
      </c>
      <c r="J74" s="21">
        <f t="shared" si="15"/>
        <v>129</v>
      </c>
      <c r="M74" s="21">
        <f t="shared" si="5"/>
        <v>0.14285714285714285</v>
      </c>
      <c r="N74" s="21">
        <f t="shared" si="6"/>
        <v>1.5714285714285714</v>
      </c>
      <c r="O74" s="21">
        <f t="shared" si="7"/>
        <v>15.571428571428571</v>
      </c>
      <c r="P74" s="21">
        <f t="shared" si="8"/>
        <v>89.428571428571431</v>
      </c>
      <c r="Q74" s="21">
        <f t="shared" si="9"/>
        <v>136.42857142857142</v>
      </c>
      <c r="R74" s="21">
        <f t="shared" si="10"/>
        <v>0</v>
      </c>
      <c r="S74" s="21">
        <f t="shared" si="11"/>
        <v>106.71428571428571</v>
      </c>
    </row>
    <row r="75" spans="1:19" x14ac:dyDescent="0.25">
      <c r="A75" s="8">
        <v>43958</v>
      </c>
      <c r="B75" s="9">
        <v>256</v>
      </c>
      <c r="C75" s="10"/>
      <c r="D75" s="11">
        <v>0</v>
      </c>
      <c r="E75" s="11">
        <v>1</v>
      </c>
      <c r="F75" s="11">
        <v>12</v>
      </c>
      <c r="G75" s="11">
        <v>94</v>
      </c>
      <c r="H75" s="11">
        <v>149</v>
      </c>
      <c r="I75" s="9">
        <v>0</v>
      </c>
      <c r="J75" s="21">
        <f t="shared" si="15"/>
        <v>107</v>
      </c>
      <c r="M75" s="21">
        <f t="shared" ref="M75:M138" si="16">AVERAGE(D72:D78)</f>
        <v>0</v>
      </c>
      <c r="N75" s="21">
        <f t="shared" ref="N75:N138" si="17">AVERAGE(E72:E78)</f>
        <v>1.8571428571428572</v>
      </c>
      <c r="O75" s="21">
        <f t="shared" ref="O75:O138" si="18">AVERAGE(F72:F78)</f>
        <v>15</v>
      </c>
      <c r="P75" s="21">
        <f t="shared" ref="P75:P138" si="19">AVERAGE(G72:G78)</f>
        <v>85.142857142857139</v>
      </c>
      <c r="Q75" s="21">
        <f t="shared" ref="Q75:Q138" si="20">AVERAGE(H72:H78)</f>
        <v>133.28571428571428</v>
      </c>
      <c r="R75" s="21">
        <f t="shared" ref="R75:R138" si="21">AVERAGE(I72:I78)</f>
        <v>0</v>
      </c>
      <c r="S75" s="21">
        <f t="shared" ref="S75:S138" si="22">AVERAGE(J72:J78)</f>
        <v>102</v>
      </c>
    </row>
    <row r="76" spans="1:19" x14ac:dyDescent="0.25">
      <c r="A76" s="8">
        <v>43959</v>
      </c>
      <c r="B76" s="9">
        <v>215</v>
      </c>
      <c r="C76" s="10"/>
      <c r="D76" s="11">
        <v>0</v>
      </c>
      <c r="E76" s="11">
        <v>1</v>
      </c>
      <c r="F76" s="11">
        <v>12</v>
      </c>
      <c r="G76" s="11">
        <v>81</v>
      </c>
      <c r="H76" s="11">
        <v>121</v>
      </c>
      <c r="I76" s="9">
        <v>0</v>
      </c>
      <c r="J76" s="21">
        <f t="shared" si="15"/>
        <v>94</v>
      </c>
      <c r="M76" s="21">
        <f t="shared" si="16"/>
        <v>0</v>
      </c>
      <c r="N76" s="21">
        <f t="shared" si="17"/>
        <v>1.4285714285714286</v>
      </c>
      <c r="O76" s="21">
        <f t="shared" si="18"/>
        <v>14.428571428571429</v>
      </c>
      <c r="P76" s="21">
        <f t="shared" si="19"/>
        <v>79.571428571428569</v>
      </c>
      <c r="Q76" s="21">
        <f t="shared" si="20"/>
        <v>126.57142857142857</v>
      </c>
      <c r="R76" s="21">
        <f t="shared" si="21"/>
        <v>0</v>
      </c>
      <c r="S76" s="21">
        <f t="shared" si="22"/>
        <v>95.428571428571431</v>
      </c>
    </row>
    <row r="77" spans="1:19" x14ac:dyDescent="0.25">
      <c r="A77" s="8">
        <v>43960</v>
      </c>
      <c r="B77" s="9">
        <v>203</v>
      </c>
      <c r="C77" s="10"/>
      <c r="D77" s="11">
        <v>0</v>
      </c>
      <c r="E77" s="11">
        <v>2</v>
      </c>
      <c r="F77" s="11">
        <v>12</v>
      </c>
      <c r="G77" s="11">
        <v>66</v>
      </c>
      <c r="H77" s="11">
        <v>123</v>
      </c>
      <c r="I77" s="9">
        <v>0</v>
      </c>
      <c r="J77" s="21">
        <f t="shared" si="15"/>
        <v>80</v>
      </c>
      <c r="M77" s="21">
        <f t="shared" si="16"/>
        <v>0</v>
      </c>
      <c r="N77" s="21">
        <f t="shared" si="17"/>
        <v>2</v>
      </c>
      <c r="O77" s="21">
        <f t="shared" si="18"/>
        <v>13.285714285714286</v>
      </c>
      <c r="P77" s="21">
        <f t="shared" si="19"/>
        <v>76.142857142857139</v>
      </c>
      <c r="Q77" s="21">
        <f t="shared" si="20"/>
        <v>120.71428571428571</v>
      </c>
      <c r="R77" s="21">
        <f t="shared" si="21"/>
        <v>0</v>
      </c>
      <c r="S77" s="21">
        <f t="shared" si="22"/>
        <v>91.428571428571431</v>
      </c>
    </row>
    <row r="78" spans="1:19" x14ac:dyDescent="0.25">
      <c r="A78" s="8">
        <v>43961</v>
      </c>
      <c r="B78" s="9">
        <v>196</v>
      </c>
      <c r="C78" s="10"/>
      <c r="D78" s="11">
        <v>0</v>
      </c>
      <c r="E78" s="11">
        <v>3</v>
      </c>
      <c r="F78" s="11">
        <v>11</v>
      </c>
      <c r="G78" s="11">
        <v>60</v>
      </c>
      <c r="H78" s="11">
        <v>122</v>
      </c>
      <c r="I78" s="9">
        <v>0</v>
      </c>
      <c r="J78" s="21">
        <f t="shared" si="15"/>
        <v>74</v>
      </c>
      <c r="M78" s="21">
        <f t="shared" si="16"/>
        <v>0.14285714285714285</v>
      </c>
      <c r="N78" s="21">
        <f t="shared" si="17"/>
        <v>1.8571428571428572</v>
      </c>
      <c r="O78" s="21">
        <f t="shared" si="18"/>
        <v>12.428571428571429</v>
      </c>
      <c r="P78" s="21">
        <f t="shared" si="19"/>
        <v>68.714285714285708</v>
      </c>
      <c r="Q78" s="21">
        <f t="shared" si="20"/>
        <v>114.14285714285714</v>
      </c>
      <c r="R78" s="21">
        <f t="shared" si="21"/>
        <v>0</v>
      </c>
      <c r="S78" s="21">
        <f t="shared" si="22"/>
        <v>83.142857142857139</v>
      </c>
    </row>
    <row r="79" spans="1:19" x14ac:dyDescent="0.25">
      <c r="A79" s="8">
        <v>43962</v>
      </c>
      <c r="B79" s="9">
        <v>166</v>
      </c>
      <c r="C79" s="10"/>
      <c r="D79" s="11">
        <v>0</v>
      </c>
      <c r="E79" s="11">
        <v>0</v>
      </c>
      <c r="F79" s="11">
        <v>13</v>
      </c>
      <c r="G79" s="11">
        <v>52</v>
      </c>
      <c r="H79" s="11">
        <v>101</v>
      </c>
      <c r="I79" s="9">
        <v>0</v>
      </c>
      <c r="J79" s="21">
        <f t="shared" si="15"/>
        <v>65</v>
      </c>
      <c r="M79" s="21">
        <f t="shared" si="16"/>
        <v>0.14285714285714285</v>
      </c>
      <c r="N79" s="21">
        <f t="shared" si="17"/>
        <v>1.7142857142857142</v>
      </c>
      <c r="O79" s="21">
        <f t="shared" si="18"/>
        <v>13.285714285714286</v>
      </c>
      <c r="P79" s="21">
        <f t="shared" si="19"/>
        <v>63</v>
      </c>
      <c r="Q79" s="21">
        <f t="shared" si="20"/>
        <v>108.28571428571429</v>
      </c>
      <c r="R79" s="21">
        <f t="shared" si="21"/>
        <v>0</v>
      </c>
      <c r="S79" s="21">
        <f t="shared" si="22"/>
        <v>78.142857142857139</v>
      </c>
    </row>
    <row r="80" spans="1:19" x14ac:dyDescent="0.25">
      <c r="A80" s="8">
        <v>43963</v>
      </c>
      <c r="B80" s="9">
        <v>183</v>
      </c>
      <c r="C80" s="10"/>
      <c r="D80" s="11">
        <v>0</v>
      </c>
      <c r="E80" s="11">
        <v>4</v>
      </c>
      <c r="F80" s="11">
        <v>16</v>
      </c>
      <c r="G80" s="11">
        <v>71</v>
      </c>
      <c r="H80" s="11">
        <v>92</v>
      </c>
      <c r="I80" s="9">
        <v>0</v>
      </c>
      <c r="J80" s="21">
        <f t="shared" si="15"/>
        <v>91</v>
      </c>
      <c r="M80" s="21">
        <f t="shared" si="16"/>
        <v>0.2857142857142857</v>
      </c>
      <c r="N80" s="21">
        <f t="shared" si="17"/>
        <v>1.5714285714285714</v>
      </c>
      <c r="O80" s="21">
        <f t="shared" si="18"/>
        <v>12.428571428571429</v>
      </c>
      <c r="P80" s="21">
        <f t="shared" si="19"/>
        <v>60.428571428571431</v>
      </c>
      <c r="Q80" s="21">
        <f t="shared" si="20"/>
        <v>105.57142857142857</v>
      </c>
      <c r="R80" s="21">
        <f t="shared" si="21"/>
        <v>0</v>
      </c>
      <c r="S80" s="21">
        <f t="shared" si="22"/>
        <v>74.714285714285708</v>
      </c>
    </row>
    <row r="81" spans="1:19" x14ac:dyDescent="0.25">
      <c r="A81" s="8">
        <v>43964</v>
      </c>
      <c r="B81" s="9">
        <v>162</v>
      </c>
      <c r="C81" s="10"/>
      <c r="D81" s="11">
        <v>1</v>
      </c>
      <c r="E81" s="11">
        <v>2</v>
      </c>
      <c r="F81" s="11">
        <v>11</v>
      </c>
      <c r="G81" s="11">
        <v>57</v>
      </c>
      <c r="H81" s="11">
        <v>91</v>
      </c>
      <c r="I81" s="9">
        <v>0</v>
      </c>
      <c r="J81" s="21">
        <f t="shared" si="15"/>
        <v>71</v>
      </c>
      <c r="M81" s="21">
        <f t="shared" si="16"/>
        <v>0.2857142857142857</v>
      </c>
      <c r="N81" s="21">
        <f t="shared" si="17"/>
        <v>1.2857142857142858</v>
      </c>
      <c r="O81" s="21">
        <f t="shared" si="18"/>
        <v>13.285714285714286</v>
      </c>
      <c r="P81" s="21">
        <f t="shared" si="19"/>
        <v>58.714285714285715</v>
      </c>
      <c r="Q81" s="21">
        <f t="shared" si="20"/>
        <v>101.57142857142857</v>
      </c>
      <c r="R81" s="21">
        <f t="shared" si="21"/>
        <v>0</v>
      </c>
      <c r="S81" s="21">
        <f t="shared" si="22"/>
        <v>73.571428571428569</v>
      </c>
    </row>
    <row r="82" spans="1:19" x14ac:dyDescent="0.25">
      <c r="A82" s="8">
        <v>43965</v>
      </c>
      <c r="B82" s="9">
        <v>180</v>
      </c>
      <c r="C82" s="10"/>
      <c r="D82" s="11">
        <v>0</v>
      </c>
      <c r="E82" s="11">
        <v>0</v>
      </c>
      <c r="F82" s="11">
        <v>18</v>
      </c>
      <c r="G82" s="11">
        <v>54</v>
      </c>
      <c r="H82" s="11">
        <v>108</v>
      </c>
      <c r="I82" s="9">
        <v>0</v>
      </c>
      <c r="J82" s="21">
        <f t="shared" si="15"/>
        <v>72</v>
      </c>
      <c r="M82" s="21">
        <f t="shared" si="16"/>
        <v>0.42857142857142855</v>
      </c>
      <c r="N82" s="21">
        <f t="shared" si="17"/>
        <v>0.8571428571428571</v>
      </c>
      <c r="O82" s="21">
        <f t="shared" si="18"/>
        <v>13.714285714285714</v>
      </c>
      <c r="P82" s="21">
        <f t="shared" si="19"/>
        <v>56.571428571428569</v>
      </c>
      <c r="Q82" s="21">
        <f t="shared" si="20"/>
        <v>95.285714285714292</v>
      </c>
      <c r="R82" s="21">
        <f t="shared" si="21"/>
        <v>0</v>
      </c>
      <c r="S82" s="21">
        <f t="shared" si="22"/>
        <v>71.571428571428569</v>
      </c>
    </row>
    <row r="83" spans="1:19" x14ac:dyDescent="0.25">
      <c r="A83" s="8">
        <v>43966</v>
      </c>
      <c r="B83" s="9">
        <v>172</v>
      </c>
      <c r="C83" s="10"/>
      <c r="D83" s="11">
        <v>1</v>
      </c>
      <c r="E83" s="11">
        <v>0</v>
      </c>
      <c r="F83" s="11">
        <v>6</v>
      </c>
      <c r="G83" s="11">
        <v>63</v>
      </c>
      <c r="H83" s="11">
        <v>102</v>
      </c>
      <c r="I83" s="9">
        <v>0</v>
      </c>
      <c r="J83" s="21">
        <f t="shared" si="15"/>
        <v>70</v>
      </c>
      <c r="M83" s="21">
        <f t="shared" si="16"/>
        <v>0.5714285714285714</v>
      </c>
      <c r="N83" s="21">
        <f t="shared" si="17"/>
        <v>1</v>
      </c>
      <c r="O83" s="21">
        <f t="shared" si="18"/>
        <v>13.428571428571429</v>
      </c>
      <c r="P83" s="21">
        <f t="shared" si="19"/>
        <v>58.571428571428569</v>
      </c>
      <c r="Q83" s="21">
        <f t="shared" si="20"/>
        <v>92.571428571428569</v>
      </c>
      <c r="R83" s="21">
        <f t="shared" si="21"/>
        <v>0</v>
      </c>
      <c r="S83" s="21">
        <f t="shared" si="22"/>
        <v>73.571428571428569</v>
      </c>
    </row>
    <row r="84" spans="1:19" x14ac:dyDescent="0.25">
      <c r="A84" s="8">
        <v>43967</v>
      </c>
      <c r="B84" s="9">
        <v>167</v>
      </c>
      <c r="C84" s="10"/>
      <c r="D84" s="11">
        <v>0</v>
      </c>
      <c r="E84" s="11">
        <v>0</v>
      </c>
      <c r="F84" s="11">
        <v>18</v>
      </c>
      <c r="G84" s="11">
        <v>54</v>
      </c>
      <c r="H84" s="11">
        <v>95</v>
      </c>
      <c r="I84" s="9">
        <v>0</v>
      </c>
      <c r="J84" s="21">
        <f t="shared" si="15"/>
        <v>72</v>
      </c>
      <c r="M84" s="21">
        <f t="shared" si="16"/>
        <v>0.5714285714285714</v>
      </c>
      <c r="N84" s="21">
        <f t="shared" si="17"/>
        <v>0.42857142857142855</v>
      </c>
      <c r="O84" s="21">
        <f t="shared" si="18"/>
        <v>12.142857142857142</v>
      </c>
      <c r="P84" s="21">
        <f t="shared" si="19"/>
        <v>54.857142857142854</v>
      </c>
      <c r="Q84" s="21">
        <f t="shared" si="20"/>
        <v>92.571428571428569</v>
      </c>
      <c r="R84" s="21">
        <f t="shared" si="21"/>
        <v>0</v>
      </c>
      <c r="S84" s="21">
        <f t="shared" si="22"/>
        <v>68</v>
      </c>
    </row>
    <row r="85" spans="1:19" x14ac:dyDescent="0.25">
      <c r="A85" s="8">
        <v>43968</v>
      </c>
      <c r="B85" s="9">
        <v>138</v>
      </c>
      <c r="C85" s="10"/>
      <c r="D85" s="11">
        <v>1</v>
      </c>
      <c r="E85" s="11">
        <v>0</v>
      </c>
      <c r="F85" s="11">
        <v>14</v>
      </c>
      <c r="G85" s="11">
        <v>45</v>
      </c>
      <c r="H85" s="11">
        <v>78</v>
      </c>
      <c r="I85" s="9">
        <v>0</v>
      </c>
      <c r="J85" s="21">
        <f t="shared" si="15"/>
        <v>60</v>
      </c>
      <c r="M85" s="21">
        <f t="shared" si="16"/>
        <v>0.42857142857142855</v>
      </c>
      <c r="N85" s="21">
        <f t="shared" si="17"/>
        <v>0.14285714285714285</v>
      </c>
      <c r="O85" s="21">
        <f t="shared" si="18"/>
        <v>11.714285714285714</v>
      </c>
      <c r="P85" s="21">
        <f t="shared" si="19"/>
        <v>53.571428571428569</v>
      </c>
      <c r="Q85" s="21">
        <f t="shared" si="20"/>
        <v>93.428571428571431</v>
      </c>
      <c r="R85" s="21">
        <f t="shared" si="21"/>
        <v>0</v>
      </c>
      <c r="S85" s="21">
        <f t="shared" si="22"/>
        <v>65.857142857142861</v>
      </c>
    </row>
    <row r="86" spans="1:19" x14ac:dyDescent="0.25">
      <c r="A86" s="8">
        <v>43969</v>
      </c>
      <c r="B86" s="9">
        <v>161</v>
      </c>
      <c r="C86" s="10"/>
      <c r="D86" s="11">
        <v>1</v>
      </c>
      <c r="E86" s="11">
        <v>1</v>
      </c>
      <c r="F86" s="11">
        <v>11</v>
      </c>
      <c r="G86" s="11">
        <v>66</v>
      </c>
      <c r="H86" s="11">
        <v>82</v>
      </c>
      <c r="I86" s="9">
        <v>0</v>
      </c>
      <c r="J86" s="21">
        <f t="shared" si="15"/>
        <v>79</v>
      </c>
      <c r="M86" s="21">
        <f t="shared" si="16"/>
        <v>0.42857142857142855</v>
      </c>
      <c r="N86" s="21">
        <f t="shared" si="17"/>
        <v>0.2857142857142857</v>
      </c>
      <c r="O86" s="21">
        <f t="shared" si="18"/>
        <v>10.285714285714286</v>
      </c>
      <c r="P86" s="21">
        <f t="shared" si="19"/>
        <v>54</v>
      </c>
      <c r="Q86" s="21">
        <f t="shared" si="20"/>
        <v>90</v>
      </c>
      <c r="R86" s="21">
        <f t="shared" si="21"/>
        <v>0</v>
      </c>
      <c r="S86" s="21">
        <f t="shared" si="22"/>
        <v>65</v>
      </c>
    </row>
    <row r="87" spans="1:19" x14ac:dyDescent="0.25">
      <c r="A87" s="8">
        <v>43970</v>
      </c>
      <c r="B87" s="9">
        <v>144</v>
      </c>
      <c r="C87" s="10"/>
      <c r="D87" s="11">
        <v>0</v>
      </c>
      <c r="E87" s="11">
        <v>0</v>
      </c>
      <c r="F87" s="11">
        <v>7</v>
      </c>
      <c r="G87" s="11">
        <v>45</v>
      </c>
      <c r="H87" s="11">
        <v>92</v>
      </c>
      <c r="I87" s="9">
        <v>0</v>
      </c>
      <c r="J87" s="21">
        <f t="shared" si="15"/>
        <v>52</v>
      </c>
      <c r="M87" s="21">
        <f t="shared" si="16"/>
        <v>0.2857142857142857</v>
      </c>
      <c r="N87" s="21">
        <f t="shared" si="17"/>
        <v>0.2857142857142857</v>
      </c>
      <c r="O87" s="21">
        <f t="shared" si="18"/>
        <v>10</v>
      </c>
      <c r="P87" s="21">
        <f t="shared" si="19"/>
        <v>49.285714285714285</v>
      </c>
      <c r="Q87" s="21">
        <f t="shared" si="20"/>
        <v>88</v>
      </c>
      <c r="R87" s="21">
        <f t="shared" si="21"/>
        <v>0</v>
      </c>
      <c r="S87" s="21">
        <f t="shared" si="22"/>
        <v>59.857142857142854</v>
      </c>
    </row>
    <row r="88" spans="1:19" x14ac:dyDescent="0.25">
      <c r="A88" s="8">
        <v>43971</v>
      </c>
      <c r="B88" s="9">
        <v>153</v>
      </c>
      <c r="C88" s="10"/>
      <c r="D88" s="11">
        <v>0</v>
      </c>
      <c r="E88" s="11">
        <v>0</v>
      </c>
      <c r="F88" s="11">
        <v>8</v>
      </c>
      <c r="G88" s="11">
        <v>48</v>
      </c>
      <c r="H88" s="11">
        <v>97</v>
      </c>
      <c r="I88" s="9">
        <v>0</v>
      </c>
      <c r="J88" s="21">
        <f t="shared" si="15"/>
        <v>56</v>
      </c>
      <c r="M88" s="21">
        <f t="shared" si="16"/>
        <v>0.2857142857142857</v>
      </c>
      <c r="N88" s="21">
        <f t="shared" si="17"/>
        <v>0.2857142857142857</v>
      </c>
      <c r="O88" s="21">
        <f t="shared" si="18"/>
        <v>9.1428571428571423</v>
      </c>
      <c r="P88" s="21">
        <f t="shared" si="19"/>
        <v>47.428571428571431</v>
      </c>
      <c r="Q88" s="21">
        <f t="shared" si="20"/>
        <v>85.142857142857139</v>
      </c>
      <c r="R88" s="21">
        <f t="shared" si="21"/>
        <v>0</v>
      </c>
      <c r="S88" s="21">
        <f t="shared" si="22"/>
        <v>57.142857142857146</v>
      </c>
    </row>
    <row r="89" spans="1:19" x14ac:dyDescent="0.25">
      <c r="A89" s="8">
        <v>43972</v>
      </c>
      <c r="B89" s="9">
        <v>150</v>
      </c>
      <c r="C89" s="10"/>
      <c r="D89" s="11">
        <v>0</v>
      </c>
      <c r="E89" s="11">
        <v>1</v>
      </c>
      <c r="F89" s="11">
        <v>8</v>
      </c>
      <c r="G89" s="11">
        <v>57</v>
      </c>
      <c r="H89" s="11">
        <v>84</v>
      </c>
      <c r="I89" s="9">
        <v>0</v>
      </c>
      <c r="J89" s="21">
        <f t="shared" si="15"/>
        <v>66</v>
      </c>
      <c r="M89" s="21">
        <f t="shared" si="16"/>
        <v>0.14285714285714285</v>
      </c>
      <c r="N89" s="21">
        <f t="shared" si="17"/>
        <v>0.2857142857142857</v>
      </c>
      <c r="O89" s="21">
        <f t="shared" si="18"/>
        <v>8.1428571428571423</v>
      </c>
      <c r="P89" s="21">
        <f t="shared" si="19"/>
        <v>46.571428571428569</v>
      </c>
      <c r="Q89" s="21">
        <f t="shared" si="20"/>
        <v>84</v>
      </c>
      <c r="R89" s="21">
        <f t="shared" si="21"/>
        <v>0</v>
      </c>
      <c r="S89" s="21">
        <f t="shared" si="22"/>
        <v>55.142857142857146</v>
      </c>
    </row>
    <row r="90" spans="1:19" x14ac:dyDescent="0.25">
      <c r="A90" s="8">
        <v>43973</v>
      </c>
      <c r="B90" s="9">
        <v>122</v>
      </c>
      <c r="C90" s="10"/>
      <c r="D90" s="11">
        <v>0</v>
      </c>
      <c r="E90" s="11">
        <v>0</v>
      </c>
      <c r="F90" s="11">
        <v>4</v>
      </c>
      <c r="G90" s="11">
        <v>30</v>
      </c>
      <c r="H90" s="11">
        <v>88</v>
      </c>
      <c r="I90" s="9">
        <v>0</v>
      </c>
      <c r="J90" s="21">
        <f t="shared" si="15"/>
        <v>34</v>
      </c>
      <c r="M90" s="21">
        <f t="shared" si="16"/>
        <v>0</v>
      </c>
      <c r="N90" s="21">
        <f t="shared" si="17"/>
        <v>0.14285714285714285</v>
      </c>
      <c r="O90" s="21">
        <f t="shared" si="18"/>
        <v>7.8571428571428568</v>
      </c>
      <c r="P90" s="21">
        <f t="shared" si="19"/>
        <v>44.142857142857146</v>
      </c>
      <c r="Q90" s="21">
        <f t="shared" si="20"/>
        <v>83</v>
      </c>
      <c r="R90" s="21">
        <f t="shared" si="21"/>
        <v>0</v>
      </c>
      <c r="S90" s="21">
        <f t="shared" si="22"/>
        <v>52.142857142857146</v>
      </c>
    </row>
    <row r="91" spans="1:19" x14ac:dyDescent="0.25">
      <c r="A91" s="8">
        <v>43974</v>
      </c>
      <c r="B91" s="9">
        <v>128</v>
      </c>
      <c r="C91" s="10"/>
      <c r="D91" s="11">
        <v>0</v>
      </c>
      <c r="E91" s="11">
        <v>0</v>
      </c>
      <c r="F91" s="11">
        <v>12</v>
      </c>
      <c r="G91" s="11">
        <v>41</v>
      </c>
      <c r="H91" s="11">
        <v>75</v>
      </c>
      <c r="I91" s="9">
        <v>0</v>
      </c>
      <c r="J91" s="21">
        <f t="shared" si="15"/>
        <v>53</v>
      </c>
      <c r="M91" s="21">
        <f t="shared" si="16"/>
        <v>0</v>
      </c>
      <c r="N91" s="21">
        <f t="shared" si="17"/>
        <v>0.2857142857142857</v>
      </c>
      <c r="O91" s="21">
        <f t="shared" si="18"/>
        <v>8.1428571428571423</v>
      </c>
      <c r="P91" s="21">
        <f t="shared" si="19"/>
        <v>44.857142857142854</v>
      </c>
      <c r="Q91" s="21">
        <f t="shared" si="20"/>
        <v>81.142857142857139</v>
      </c>
      <c r="R91" s="21">
        <f t="shared" si="21"/>
        <v>0</v>
      </c>
      <c r="S91" s="21">
        <f t="shared" si="22"/>
        <v>53.285714285714285</v>
      </c>
    </row>
    <row r="92" spans="1:19" x14ac:dyDescent="0.25">
      <c r="A92" s="8">
        <v>43975</v>
      </c>
      <c r="B92" s="9">
        <v>116</v>
      </c>
      <c r="C92" s="10"/>
      <c r="D92" s="11">
        <v>0</v>
      </c>
      <c r="E92" s="11">
        <v>0</v>
      </c>
      <c r="F92" s="11">
        <v>7</v>
      </c>
      <c r="G92" s="11">
        <v>39</v>
      </c>
      <c r="H92" s="11">
        <v>70</v>
      </c>
      <c r="I92" s="9">
        <v>0</v>
      </c>
      <c r="J92" s="21">
        <f t="shared" si="15"/>
        <v>46</v>
      </c>
      <c r="M92" s="21">
        <f t="shared" si="16"/>
        <v>0</v>
      </c>
      <c r="N92" s="21">
        <f t="shared" si="17"/>
        <v>0.42857142857142855</v>
      </c>
      <c r="O92" s="21">
        <f t="shared" si="18"/>
        <v>8.4285714285714288</v>
      </c>
      <c r="P92" s="21">
        <f t="shared" si="19"/>
        <v>45.285714285714285</v>
      </c>
      <c r="Q92" s="21">
        <f t="shared" si="20"/>
        <v>75.857142857142861</v>
      </c>
      <c r="R92" s="21">
        <f t="shared" si="21"/>
        <v>0</v>
      </c>
      <c r="S92" s="21">
        <f t="shared" si="22"/>
        <v>54.142857142857146</v>
      </c>
    </row>
    <row r="93" spans="1:19" x14ac:dyDescent="0.25">
      <c r="A93" s="8">
        <v>43976</v>
      </c>
      <c r="B93" s="9">
        <v>133</v>
      </c>
      <c r="C93" s="10"/>
      <c r="D93" s="11">
        <v>0</v>
      </c>
      <c r="E93" s="11">
        <v>0</v>
      </c>
      <c r="F93" s="11">
        <v>9</v>
      </c>
      <c r="G93" s="11">
        <v>49</v>
      </c>
      <c r="H93" s="11">
        <v>75</v>
      </c>
      <c r="I93" s="9">
        <v>0</v>
      </c>
      <c r="J93" s="21">
        <f t="shared" si="15"/>
        <v>58</v>
      </c>
      <c r="M93" s="21">
        <f t="shared" si="16"/>
        <v>0</v>
      </c>
      <c r="N93" s="21">
        <f t="shared" si="17"/>
        <v>0.2857142857142857</v>
      </c>
      <c r="O93" s="21">
        <f t="shared" si="18"/>
        <v>8.4285714285714288</v>
      </c>
      <c r="P93" s="21">
        <f t="shared" si="19"/>
        <v>42</v>
      </c>
      <c r="Q93" s="21">
        <f t="shared" si="20"/>
        <v>75.571428571428569</v>
      </c>
      <c r="R93" s="21">
        <f t="shared" si="21"/>
        <v>0</v>
      </c>
      <c r="S93" s="21">
        <f t="shared" si="22"/>
        <v>50.714285714285715</v>
      </c>
    </row>
    <row r="94" spans="1:19" x14ac:dyDescent="0.25">
      <c r="A94" s="8">
        <v>43977</v>
      </c>
      <c r="B94" s="9">
        <v>139</v>
      </c>
      <c r="C94" s="10"/>
      <c r="D94" s="11">
        <v>0</v>
      </c>
      <c r="E94" s="11">
        <v>1</v>
      </c>
      <c r="F94" s="11">
        <v>9</v>
      </c>
      <c r="G94" s="11">
        <v>50</v>
      </c>
      <c r="H94" s="11">
        <v>79</v>
      </c>
      <c r="I94" s="9">
        <v>0</v>
      </c>
      <c r="J94" s="21">
        <f t="shared" si="15"/>
        <v>60</v>
      </c>
      <c r="M94" s="21">
        <f t="shared" si="16"/>
        <v>0</v>
      </c>
      <c r="N94" s="21">
        <f t="shared" si="17"/>
        <v>0.42857142857142855</v>
      </c>
      <c r="O94" s="21">
        <f t="shared" si="18"/>
        <v>9.4285714285714288</v>
      </c>
      <c r="P94" s="21">
        <f t="shared" si="19"/>
        <v>43</v>
      </c>
      <c r="Q94" s="21">
        <f t="shared" si="20"/>
        <v>72.714285714285708</v>
      </c>
      <c r="R94" s="21">
        <f t="shared" si="21"/>
        <v>0</v>
      </c>
      <c r="S94" s="21">
        <f t="shared" si="22"/>
        <v>52.857142857142854</v>
      </c>
    </row>
    <row r="95" spans="1:19" x14ac:dyDescent="0.25">
      <c r="A95" s="8">
        <v>43978</v>
      </c>
      <c r="B95" s="9">
        <v>122</v>
      </c>
      <c r="C95" s="10"/>
      <c r="D95" s="11">
        <v>0</v>
      </c>
      <c r="E95" s="11">
        <v>1</v>
      </c>
      <c r="F95" s="11">
        <v>10</v>
      </c>
      <c r="G95" s="11">
        <v>51</v>
      </c>
      <c r="H95" s="11">
        <v>60</v>
      </c>
      <c r="I95" s="9">
        <v>0</v>
      </c>
      <c r="J95" s="21">
        <f t="shared" si="15"/>
        <v>62</v>
      </c>
      <c r="M95" s="21">
        <f t="shared" si="16"/>
        <v>0</v>
      </c>
      <c r="N95" s="21">
        <f t="shared" si="17"/>
        <v>0.5714285714285714</v>
      </c>
      <c r="O95" s="21">
        <f t="shared" si="18"/>
        <v>8.2857142857142865</v>
      </c>
      <c r="P95" s="21">
        <f t="shared" si="19"/>
        <v>42.428571428571431</v>
      </c>
      <c r="Q95" s="21">
        <f t="shared" si="20"/>
        <v>69.142857142857139</v>
      </c>
      <c r="R95" s="21">
        <f t="shared" si="21"/>
        <v>0</v>
      </c>
      <c r="S95" s="21">
        <f t="shared" si="22"/>
        <v>51.285714285714285</v>
      </c>
    </row>
    <row r="96" spans="1:19" x14ac:dyDescent="0.25">
      <c r="A96" s="8">
        <v>43979</v>
      </c>
      <c r="B96" s="9">
        <v>124</v>
      </c>
      <c r="C96" s="10"/>
      <c r="D96" s="11">
        <v>0</v>
      </c>
      <c r="E96" s="11">
        <v>0</v>
      </c>
      <c r="F96" s="11">
        <v>8</v>
      </c>
      <c r="G96" s="11">
        <v>34</v>
      </c>
      <c r="H96" s="11">
        <v>82</v>
      </c>
      <c r="I96" s="9">
        <v>0</v>
      </c>
      <c r="J96" s="21">
        <f t="shared" si="15"/>
        <v>42</v>
      </c>
      <c r="M96" s="21">
        <f t="shared" si="16"/>
        <v>0</v>
      </c>
      <c r="N96" s="21">
        <f t="shared" si="17"/>
        <v>0.7142857142857143</v>
      </c>
      <c r="O96" s="21">
        <f t="shared" si="18"/>
        <v>7.5714285714285712</v>
      </c>
      <c r="P96" s="21">
        <f t="shared" si="19"/>
        <v>40.714285714285715</v>
      </c>
      <c r="Q96" s="21">
        <f t="shared" si="20"/>
        <v>66.714285714285708</v>
      </c>
      <c r="R96" s="21">
        <f t="shared" si="21"/>
        <v>0</v>
      </c>
      <c r="S96" s="21">
        <f t="shared" si="22"/>
        <v>49</v>
      </c>
    </row>
    <row r="97" spans="1:19" x14ac:dyDescent="0.25">
      <c r="A97" s="8">
        <v>43980</v>
      </c>
      <c r="B97" s="9">
        <v>117</v>
      </c>
      <c r="C97" s="10"/>
      <c r="D97" s="11">
        <v>0</v>
      </c>
      <c r="E97" s="11">
        <v>1</v>
      </c>
      <c r="F97" s="11">
        <v>11</v>
      </c>
      <c r="G97" s="11">
        <v>37</v>
      </c>
      <c r="H97" s="11">
        <v>68</v>
      </c>
      <c r="I97" s="9">
        <v>0</v>
      </c>
      <c r="J97" s="21">
        <f t="shared" si="15"/>
        <v>49</v>
      </c>
      <c r="M97" s="21">
        <f t="shared" si="16"/>
        <v>0.14285714285714285</v>
      </c>
      <c r="N97" s="21">
        <f t="shared" si="17"/>
        <v>0.8571428571428571</v>
      </c>
      <c r="O97" s="21">
        <f t="shared" si="18"/>
        <v>7.1428571428571432</v>
      </c>
      <c r="P97" s="21">
        <f t="shared" si="19"/>
        <v>37</v>
      </c>
      <c r="Q97" s="21">
        <f t="shared" si="20"/>
        <v>65</v>
      </c>
      <c r="R97" s="21">
        <f t="shared" si="21"/>
        <v>0</v>
      </c>
      <c r="S97" s="21">
        <f t="shared" si="22"/>
        <v>45.142857142857146</v>
      </c>
    </row>
    <row r="98" spans="1:19" x14ac:dyDescent="0.25">
      <c r="A98" s="8">
        <v>43981</v>
      </c>
      <c r="B98" s="9">
        <v>92</v>
      </c>
      <c r="C98" s="10"/>
      <c r="D98" s="11">
        <v>0</v>
      </c>
      <c r="E98" s="11">
        <v>1</v>
      </c>
      <c r="F98" s="11">
        <v>4</v>
      </c>
      <c r="G98" s="11">
        <v>37</v>
      </c>
      <c r="H98" s="11">
        <v>50</v>
      </c>
      <c r="I98" s="9">
        <v>0</v>
      </c>
      <c r="J98" s="21">
        <f t="shared" si="15"/>
        <v>42</v>
      </c>
      <c r="M98" s="21">
        <f t="shared" si="16"/>
        <v>0.14285714285714285</v>
      </c>
      <c r="N98" s="21">
        <f t="shared" si="17"/>
        <v>0.7142857142857143</v>
      </c>
      <c r="O98" s="21">
        <f t="shared" si="18"/>
        <v>7.8571428571428568</v>
      </c>
      <c r="P98" s="21">
        <f t="shared" si="19"/>
        <v>35.428571428571431</v>
      </c>
      <c r="Q98" s="21">
        <f t="shared" si="20"/>
        <v>61.714285714285715</v>
      </c>
      <c r="R98" s="21">
        <f t="shared" si="21"/>
        <v>0</v>
      </c>
      <c r="S98" s="21">
        <f t="shared" si="22"/>
        <v>44.142857142857146</v>
      </c>
    </row>
    <row r="99" spans="1:19" x14ac:dyDescent="0.25">
      <c r="A99" s="8">
        <v>43982</v>
      </c>
      <c r="B99" s="9">
        <v>83</v>
      </c>
      <c r="C99" s="10"/>
      <c r="D99" s="11">
        <v>0</v>
      </c>
      <c r="E99" s="11">
        <v>1</v>
      </c>
      <c r="F99" s="11">
        <v>2</v>
      </c>
      <c r="G99" s="11">
        <v>27</v>
      </c>
      <c r="H99" s="11">
        <v>53</v>
      </c>
      <c r="I99" s="9">
        <v>0</v>
      </c>
      <c r="J99" s="21">
        <f t="shared" si="15"/>
        <v>30</v>
      </c>
      <c r="M99" s="21">
        <f t="shared" si="16"/>
        <v>0.14285714285714285</v>
      </c>
      <c r="N99" s="21">
        <f t="shared" si="17"/>
        <v>0.7142857142857143</v>
      </c>
      <c r="O99" s="21">
        <f t="shared" si="18"/>
        <v>7</v>
      </c>
      <c r="P99" s="21">
        <f t="shared" si="19"/>
        <v>34.428571428571431</v>
      </c>
      <c r="Q99" s="21">
        <f t="shared" si="20"/>
        <v>62</v>
      </c>
      <c r="R99" s="21">
        <f t="shared" si="21"/>
        <v>0</v>
      </c>
      <c r="S99" s="21">
        <f t="shared" si="22"/>
        <v>42.285714285714285</v>
      </c>
    </row>
    <row r="100" spans="1:19" x14ac:dyDescent="0.25">
      <c r="A100" s="8">
        <v>43983</v>
      </c>
      <c r="B100" s="9">
        <v>94</v>
      </c>
      <c r="C100" s="10"/>
      <c r="D100" s="11">
        <v>1</v>
      </c>
      <c r="E100" s="11">
        <v>1</v>
      </c>
      <c r="F100" s="11">
        <v>6</v>
      </c>
      <c r="G100" s="11">
        <v>23</v>
      </c>
      <c r="H100" s="11">
        <v>63</v>
      </c>
      <c r="I100" s="9">
        <v>0</v>
      </c>
      <c r="J100" s="21">
        <f t="shared" si="15"/>
        <v>31</v>
      </c>
      <c r="M100" s="21">
        <f t="shared" si="16"/>
        <v>0.14285714285714285</v>
      </c>
      <c r="N100" s="21">
        <f t="shared" si="17"/>
        <v>0.7142857142857143</v>
      </c>
      <c r="O100" s="21">
        <f t="shared" si="18"/>
        <v>6.5714285714285712</v>
      </c>
      <c r="P100" s="21">
        <f t="shared" si="19"/>
        <v>33</v>
      </c>
      <c r="Q100" s="21">
        <f t="shared" si="20"/>
        <v>58</v>
      </c>
      <c r="R100" s="21">
        <f t="shared" si="21"/>
        <v>0</v>
      </c>
      <c r="S100" s="21">
        <f t="shared" si="22"/>
        <v>40.428571428571431</v>
      </c>
    </row>
    <row r="101" spans="1:19" x14ac:dyDescent="0.25">
      <c r="A101" s="8">
        <v>43984</v>
      </c>
      <c r="B101" s="9">
        <v>109</v>
      </c>
      <c r="C101" s="10"/>
      <c r="D101" s="11">
        <v>0</v>
      </c>
      <c r="E101" s="11">
        <v>0</v>
      </c>
      <c r="F101" s="11">
        <v>14</v>
      </c>
      <c r="G101" s="11">
        <v>39</v>
      </c>
      <c r="H101" s="11">
        <v>56</v>
      </c>
      <c r="I101" s="9">
        <v>0</v>
      </c>
      <c r="J101" s="21">
        <f t="shared" si="15"/>
        <v>53</v>
      </c>
      <c r="M101" s="21">
        <f t="shared" si="16"/>
        <v>0.14285714285714285</v>
      </c>
      <c r="N101" s="21">
        <f t="shared" si="17"/>
        <v>0.5714285714285714</v>
      </c>
      <c r="O101" s="21">
        <f t="shared" si="18"/>
        <v>5.2857142857142856</v>
      </c>
      <c r="P101" s="21">
        <f t="shared" si="19"/>
        <v>32</v>
      </c>
      <c r="Q101" s="21">
        <f t="shared" si="20"/>
        <v>56</v>
      </c>
      <c r="R101" s="21">
        <f t="shared" si="21"/>
        <v>0</v>
      </c>
      <c r="S101" s="21">
        <f t="shared" si="22"/>
        <v>38</v>
      </c>
    </row>
    <row r="102" spans="1:19" x14ac:dyDescent="0.25">
      <c r="A102" s="8">
        <v>43985</v>
      </c>
      <c r="B102" s="9">
        <v>111</v>
      </c>
      <c r="C102" s="10"/>
      <c r="D102" s="11">
        <v>0</v>
      </c>
      <c r="E102" s="11">
        <v>1</v>
      </c>
      <c r="F102" s="11">
        <v>4</v>
      </c>
      <c r="G102" s="11">
        <v>44</v>
      </c>
      <c r="H102" s="11">
        <v>62</v>
      </c>
      <c r="I102" s="9">
        <v>0</v>
      </c>
      <c r="J102" s="21">
        <f t="shared" si="15"/>
        <v>49</v>
      </c>
      <c r="M102" s="21">
        <f t="shared" si="16"/>
        <v>0.14285714285714285</v>
      </c>
      <c r="N102" s="21">
        <f t="shared" si="17"/>
        <v>0.8571428571428571</v>
      </c>
      <c r="O102" s="21">
        <f t="shared" si="18"/>
        <v>5.8571428571428568</v>
      </c>
      <c r="P102" s="21">
        <f t="shared" si="19"/>
        <v>30.714285714285715</v>
      </c>
      <c r="Q102" s="21">
        <f t="shared" si="20"/>
        <v>55.142857142857146</v>
      </c>
      <c r="R102" s="21">
        <f t="shared" si="21"/>
        <v>0</v>
      </c>
      <c r="S102" s="21">
        <f t="shared" si="22"/>
        <v>37.571428571428569</v>
      </c>
    </row>
    <row r="103" spans="1:19" x14ac:dyDescent="0.25">
      <c r="A103" s="8">
        <v>43986</v>
      </c>
      <c r="B103" s="9">
        <v>83</v>
      </c>
      <c r="C103" s="10"/>
      <c r="D103" s="11">
        <v>0</v>
      </c>
      <c r="E103" s="11">
        <v>0</v>
      </c>
      <c r="F103" s="11">
        <v>5</v>
      </c>
      <c r="G103" s="11">
        <v>24</v>
      </c>
      <c r="H103" s="11">
        <v>54</v>
      </c>
      <c r="I103" s="9">
        <v>0</v>
      </c>
      <c r="J103" s="21">
        <f t="shared" si="15"/>
        <v>29</v>
      </c>
      <c r="M103" s="21">
        <f t="shared" si="16"/>
        <v>0.2857142857142857</v>
      </c>
      <c r="N103" s="21">
        <f t="shared" si="17"/>
        <v>0.7142857142857143</v>
      </c>
      <c r="O103" s="21">
        <f t="shared" si="18"/>
        <v>5.5714285714285712</v>
      </c>
      <c r="P103" s="21">
        <f t="shared" si="19"/>
        <v>31.714285714285715</v>
      </c>
      <c r="Q103" s="21">
        <f t="shared" si="20"/>
        <v>54</v>
      </c>
      <c r="R103" s="21">
        <f t="shared" si="21"/>
        <v>0</v>
      </c>
      <c r="S103" s="21">
        <f t="shared" si="22"/>
        <v>38.285714285714285</v>
      </c>
    </row>
    <row r="104" spans="1:19" x14ac:dyDescent="0.25">
      <c r="A104" s="8">
        <v>43987</v>
      </c>
      <c r="B104" s="9">
        <v>86</v>
      </c>
      <c r="C104" s="10"/>
      <c r="D104" s="11">
        <v>0</v>
      </c>
      <c r="E104" s="11">
        <v>0</v>
      </c>
      <c r="F104" s="11">
        <v>2</v>
      </c>
      <c r="G104" s="11">
        <v>30</v>
      </c>
      <c r="H104" s="11">
        <v>54</v>
      </c>
      <c r="I104" s="9">
        <v>0</v>
      </c>
      <c r="J104" s="21">
        <f t="shared" si="15"/>
        <v>32</v>
      </c>
      <c r="M104" s="21">
        <f t="shared" si="16"/>
        <v>0.14285714285714285</v>
      </c>
      <c r="N104" s="21">
        <f t="shared" si="17"/>
        <v>0.7142857142857143</v>
      </c>
      <c r="O104" s="21">
        <f t="shared" si="18"/>
        <v>5.7142857142857144</v>
      </c>
      <c r="P104" s="21">
        <f t="shared" si="19"/>
        <v>32.142857142857146</v>
      </c>
      <c r="Q104" s="21">
        <f t="shared" si="20"/>
        <v>50.571428571428569</v>
      </c>
      <c r="R104" s="21">
        <f t="shared" si="21"/>
        <v>0</v>
      </c>
      <c r="S104" s="21">
        <f t="shared" si="22"/>
        <v>38.714285714285715</v>
      </c>
    </row>
    <row r="105" spans="1:19" x14ac:dyDescent="0.25">
      <c r="A105" s="8">
        <v>43988</v>
      </c>
      <c r="B105" s="9">
        <v>83</v>
      </c>
      <c r="C105" s="10"/>
      <c r="D105" s="11">
        <v>0</v>
      </c>
      <c r="E105" s="11">
        <v>3</v>
      </c>
      <c r="F105" s="11">
        <v>8</v>
      </c>
      <c r="G105" s="11">
        <v>28</v>
      </c>
      <c r="H105" s="11">
        <v>44</v>
      </c>
      <c r="I105" s="9">
        <v>0</v>
      </c>
      <c r="J105" s="21">
        <f t="shared" si="15"/>
        <v>39</v>
      </c>
      <c r="M105" s="21">
        <f t="shared" si="16"/>
        <v>0.14285714285714285</v>
      </c>
      <c r="N105" s="21">
        <f t="shared" si="17"/>
        <v>0.7142857142857143</v>
      </c>
      <c r="O105" s="21">
        <f t="shared" si="18"/>
        <v>4.5714285714285712</v>
      </c>
      <c r="P105" s="21">
        <f t="shared" si="19"/>
        <v>29.714285714285715</v>
      </c>
      <c r="Q105" s="21">
        <f t="shared" si="20"/>
        <v>48.428571428571431</v>
      </c>
      <c r="R105" s="21">
        <f t="shared" si="21"/>
        <v>0</v>
      </c>
      <c r="S105" s="21">
        <f t="shared" si="22"/>
        <v>35.142857142857146</v>
      </c>
    </row>
    <row r="106" spans="1:19" x14ac:dyDescent="0.25">
      <c r="A106" s="8">
        <v>43989</v>
      </c>
      <c r="B106" s="9">
        <v>80</v>
      </c>
      <c r="C106" s="10"/>
      <c r="D106" s="11">
        <v>1</v>
      </c>
      <c r="E106" s="11">
        <v>0</v>
      </c>
      <c r="F106" s="11">
        <v>0</v>
      </c>
      <c r="G106" s="11">
        <v>34</v>
      </c>
      <c r="H106" s="11">
        <v>45</v>
      </c>
      <c r="I106" s="9">
        <v>0</v>
      </c>
      <c r="J106" s="21">
        <f t="shared" si="15"/>
        <v>35</v>
      </c>
      <c r="M106" s="21">
        <f t="shared" si="16"/>
        <v>0.14285714285714285</v>
      </c>
      <c r="N106" s="21">
        <f t="shared" si="17"/>
        <v>1</v>
      </c>
      <c r="O106" s="21">
        <f t="shared" si="18"/>
        <v>4.4285714285714288</v>
      </c>
      <c r="P106" s="21">
        <f t="shared" si="19"/>
        <v>26.857142857142858</v>
      </c>
      <c r="Q106" s="21">
        <f t="shared" si="20"/>
        <v>46.428571428571431</v>
      </c>
      <c r="R106" s="21">
        <f t="shared" si="21"/>
        <v>0</v>
      </c>
      <c r="S106" s="21">
        <f t="shared" si="22"/>
        <v>32.428571428571431</v>
      </c>
    </row>
    <row r="107" spans="1:19" x14ac:dyDescent="0.25">
      <c r="A107" s="8">
        <v>43990</v>
      </c>
      <c r="B107" s="9">
        <v>73</v>
      </c>
      <c r="C107" s="10"/>
      <c r="D107" s="11">
        <v>0</v>
      </c>
      <c r="E107" s="11">
        <v>1</v>
      </c>
      <c r="F107" s="11">
        <v>7</v>
      </c>
      <c r="G107" s="11">
        <v>26</v>
      </c>
      <c r="H107" s="11">
        <v>39</v>
      </c>
      <c r="I107" s="9">
        <v>0</v>
      </c>
      <c r="J107" s="21">
        <f t="shared" si="15"/>
        <v>34</v>
      </c>
      <c r="M107" s="21">
        <f t="shared" si="16"/>
        <v>0.14285714285714285</v>
      </c>
      <c r="N107" s="21">
        <f t="shared" si="17"/>
        <v>1.2857142857142858</v>
      </c>
      <c r="O107" s="21">
        <f t="shared" si="18"/>
        <v>4.2857142857142856</v>
      </c>
      <c r="P107" s="21">
        <f t="shared" si="19"/>
        <v>25.142857142857142</v>
      </c>
      <c r="Q107" s="21">
        <f t="shared" si="20"/>
        <v>43.142857142857146</v>
      </c>
      <c r="R107" s="21">
        <f t="shared" si="21"/>
        <v>0</v>
      </c>
      <c r="S107" s="21">
        <f t="shared" si="22"/>
        <v>30.857142857142858</v>
      </c>
    </row>
    <row r="108" spans="1:19" x14ac:dyDescent="0.25">
      <c r="A108" s="8">
        <v>43991</v>
      </c>
      <c r="B108" s="9">
        <v>69</v>
      </c>
      <c r="C108" s="10"/>
      <c r="D108" s="11">
        <v>0</v>
      </c>
      <c r="E108" s="11">
        <v>0</v>
      </c>
      <c r="F108" s="11">
        <v>6</v>
      </c>
      <c r="G108" s="11">
        <v>22</v>
      </c>
      <c r="H108" s="11">
        <v>41</v>
      </c>
      <c r="I108" s="9">
        <v>0</v>
      </c>
      <c r="J108" s="21">
        <f t="shared" si="15"/>
        <v>28</v>
      </c>
      <c r="M108" s="21">
        <f t="shared" si="16"/>
        <v>0.14285714285714285</v>
      </c>
      <c r="N108" s="21">
        <f t="shared" si="17"/>
        <v>1.4285714285714286</v>
      </c>
      <c r="O108" s="21">
        <f t="shared" si="18"/>
        <v>4.4285714285714288</v>
      </c>
      <c r="P108" s="21">
        <f t="shared" si="19"/>
        <v>22.571428571428573</v>
      </c>
      <c r="Q108" s="21">
        <f t="shared" si="20"/>
        <v>40.571428571428569</v>
      </c>
      <c r="R108" s="21">
        <f t="shared" si="21"/>
        <v>0</v>
      </c>
      <c r="S108" s="21">
        <f t="shared" si="22"/>
        <v>28.571428571428573</v>
      </c>
    </row>
    <row r="109" spans="1:19" x14ac:dyDescent="0.25">
      <c r="A109" s="8">
        <v>43992</v>
      </c>
      <c r="B109" s="9">
        <v>78</v>
      </c>
      <c r="C109" s="10"/>
      <c r="D109" s="11">
        <v>0</v>
      </c>
      <c r="E109" s="11">
        <v>3</v>
      </c>
      <c r="F109" s="11">
        <v>3</v>
      </c>
      <c r="G109" s="11">
        <v>24</v>
      </c>
      <c r="H109" s="11">
        <v>48</v>
      </c>
      <c r="I109" s="9">
        <v>0</v>
      </c>
      <c r="J109" s="21">
        <f t="shared" si="15"/>
        <v>30</v>
      </c>
      <c r="M109" s="21">
        <f t="shared" si="16"/>
        <v>0.14285714285714285</v>
      </c>
      <c r="N109" s="21">
        <f t="shared" si="17"/>
        <v>1.1428571428571428</v>
      </c>
      <c r="O109" s="21">
        <f t="shared" si="18"/>
        <v>3.2857142857142856</v>
      </c>
      <c r="P109" s="21">
        <f t="shared" si="19"/>
        <v>20.571428571428573</v>
      </c>
      <c r="Q109" s="21">
        <f t="shared" si="20"/>
        <v>38.285714285714285</v>
      </c>
      <c r="R109" s="21">
        <f t="shared" si="21"/>
        <v>0</v>
      </c>
      <c r="S109" s="21">
        <f t="shared" si="22"/>
        <v>25.142857142857142</v>
      </c>
    </row>
    <row r="110" spans="1:19" x14ac:dyDescent="0.25">
      <c r="A110" s="8">
        <v>43993</v>
      </c>
      <c r="B110" s="9">
        <v>49</v>
      </c>
      <c r="C110" s="10"/>
      <c r="D110" s="11">
        <v>0</v>
      </c>
      <c r="E110" s="11">
        <v>2</v>
      </c>
      <c r="F110" s="11">
        <v>4</v>
      </c>
      <c r="G110" s="11">
        <v>12</v>
      </c>
      <c r="H110" s="11">
        <v>31</v>
      </c>
      <c r="I110" s="9">
        <v>0</v>
      </c>
      <c r="J110" s="21">
        <f t="shared" si="15"/>
        <v>18</v>
      </c>
      <c r="M110" s="21">
        <f t="shared" si="16"/>
        <v>0</v>
      </c>
      <c r="N110" s="21">
        <f t="shared" si="17"/>
        <v>1.2857142857142858</v>
      </c>
      <c r="O110" s="21">
        <f t="shared" si="18"/>
        <v>3.5714285714285716</v>
      </c>
      <c r="P110" s="21">
        <f t="shared" si="19"/>
        <v>19.428571428571427</v>
      </c>
      <c r="Q110" s="21">
        <f t="shared" si="20"/>
        <v>36</v>
      </c>
      <c r="R110" s="21">
        <f t="shared" si="21"/>
        <v>0</v>
      </c>
      <c r="S110" s="21">
        <f t="shared" si="22"/>
        <v>24.285714285714285</v>
      </c>
    </row>
    <row r="111" spans="1:19" x14ac:dyDescent="0.25">
      <c r="A111" s="8">
        <v>43994</v>
      </c>
      <c r="B111" s="9">
        <v>52</v>
      </c>
      <c r="C111" s="10"/>
      <c r="D111" s="11">
        <v>0</v>
      </c>
      <c r="E111" s="11">
        <v>1</v>
      </c>
      <c r="F111" s="11">
        <v>3</v>
      </c>
      <c r="G111" s="11">
        <v>12</v>
      </c>
      <c r="H111" s="11">
        <v>36</v>
      </c>
      <c r="I111" s="9">
        <v>0</v>
      </c>
      <c r="J111" s="21">
        <f t="shared" si="15"/>
        <v>16</v>
      </c>
      <c r="M111" s="21">
        <f t="shared" si="16"/>
        <v>0.14285714285714285</v>
      </c>
      <c r="N111" s="21">
        <f t="shared" si="17"/>
        <v>1.1428571428571428</v>
      </c>
      <c r="O111" s="21">
        <f t="shared" si="18"/>
        <v>3</v>
      </c>
      <c r="P111" s="21">
        <f t="shared" si="19"/>
        <v>18.571428571428573</v>
      </c>
      <c r="Q111" s="21">
        <f t="shared" si="20"/>
        <v>35</v>
      </c>
      <c r="R111" s="21">
        <f t="shared" si="21"/>
        <v>0</v>
      </c>
      <c r="S111" s="21">
        <f t="shared" si="22"/>
        <v>22.857142857142858</v>
      </c>
    </row>
    <row r="112" spans="1:19" x14ac:dyDescent="0.25">
      <c r="A112" s="8">
        <v>43995</v>
      </c>
      <c r="B112" s="9">
        <v>43</v>
      </c>
      <c r="C112" s="10"/>
      <c r="D112" s="11">
        <v>0</v>
      </c>
      <c r="E112" s="11">
        <v>1</v>
      </c>
      <c r="F112" s="11">
        <v>0</v>
      </c>
      <c r="G112" s="11">
        <v>14</v>
      </c>
      <c r="H112" s="11">
        <v>28</v>
      </c>
      <c r="I112" s="9">
        <v>0</v>
      </c>
      <c r="J112" s="21">
        <f t="shared" si="15"/>
        <v>15</v>
      </c>
      <c r="M112" s="21">
        <f t="shared" si="16"/>
        <v>0.14285714285714285</v>
      </c>
      <c r="N112" s="21">
        <f t="shared" si="17"/>
        <v>1.2857142857142858</v>
      </c>
      <c r="O112" s="21">
        <f t="shared" si="18"/>
        <v>3.4285714285714284</v>
      </c>
      <c r="P112" s="21">
        <f t="shared" si="19"/>
        <v>18.285714285714285</v>
      </c>
      <c r="Q112" s="21">
        <f t="shared" si="20"/>
        <v>33.714285714285715</v>
      </c>
      <c r="R112" s="21">
        <f t="shared" si="21"/>
        <v>0</v>
      </c>
      <c r="S112" s="21">
        <f t="shared" si="22"/>
        <v>23.142857142857142</v>
      </c>
    </row>
    <row r="113" spans="1:19" x14ac:dyDescent="0.25">
      <c r="A113" s="8">
        <v>43996</v>
      </c>
      <c r="B113" s="9">
        <v>58</v>
      </c>
      <c r="C113" s="10"/>
      <c r="D113" s="11">
        <v>0</v>
      </c>
      <c r="E113" s="11">
        <v>1</v>
      </c>
      <c r="F113" s="11">
        <v>2</v>
      </c>
      <c r="G113" s="11">
        <v>26</v>
      </c>
      <c r="H113" s="11">
        <v>29</v>
      </c>
      <c r="I113" s="9">
        <v>0</v>
      </c>
      <c r="J113" s="21">
        <f t="shared" si="15"/>
        <v>29</v>
      </c>
      <c r="M113" s="21">
        <f t="shared" si="16"/>
        <v>0.14285714285714285</v>
      </c>
      <c r="N113" s="21">
        <f t="shared" si="17"/>
        <v>1</v>
      </c>
      <c r="O113" s="21">
        <f t="shared" si="18"/>
        <v>3.5714285714285716</v>
      </c>
      <c r="P113" s="21">
        <f t="shared" si="19"/>
        <v>17.714285714285715</v>
      </c>
      <c r="Q113" s="21">
        <f t="shared" si="20"/>
        <v>30.571428571428573</v>
      </c>
      <c r="R113" s="21">
        <f t="shared" si="21"/>
        <v>0</v>
      </c>
      <c r="S113" s="21">
        <f t="shared" si="22"/>
        <v>22.428571428571427</v>
      </c>
    </row>
    <row r="114" spans="1:19" x14ac:dyDescent="0.25">
      <c r="A114" s="8">
        <v>43997</v>
      </c>
      <c r="B114" s="9">
        <v>56</v>
      </c>
      <c r="C114" s="10"/>
      <c r="D114" s="11">
        <v>1</v>
      </c>
      <c r="E114" s="11">
        <v>0</v>
      </c>
      <c r="F114" s="11">
        <v>3</v>
      </c>
      <c r="G114" s="11">
        <v>20</v>
      </c>
      <c r="H114" s="11">
        <v>32</v>
      </c>
      <c r="I114" s="9">
        <v>0</v>
      </c>
      <c r="J114" s="21">
        <f t="shared" si="15"/>
        <v>24</v>
      </c>
      <c r="M114" s="21">
        <f t="shared" si="16"/>
        <v>0.14285714285714285</v>
      </c>
      <c r="N114" s="21">
        <f t="shared" si="17"/>
        <v>0.7142857142857143</v>
      </c>
      <c r="O114" s="21">
        <f t="shared" si="18"/>
        <v>3.2857142857142856</v>
      </c>
      <c r="P114" s="21">
        <f t="shared" si="19"/>
        <v>19.428571428571427</v>
      </c>
      <c r="Q114" s="21">
        <f t="shared" si="20"/>
        <v>29.571428571428573</v>
      </c>
      <c r="R114" s="21">
        <f t="shared" si="21"/>
        <v>0</v>
      </c>
      <c r="S114" s="21">
        <f t="shared" si="22"/>
        <v>23.571428571428573</v>
      </c>
    </row>
    <row r="115" spans="1:19" x14ac:dyDescent="0.25">
      <c r="A115" s="8">
        <v>43998</v>
      </c>
      <c r="B115" s="9">
        <v>62</v>
      </c>
      <c r="C115" s="10"/>
      <c r="D115" s="11">
        <v>0</v>
      </c>
      <c r="E115" s="11">
        <v>1</v>
      </c>
      <c r="F115" s="11">
        <v>9</v>
      </c>
      <c r="G115" s="11">
        <v>20</v>
      </c>
      <c r="H115" s="11">
        <v>32</v>
      </c>
      <c r="I115" s="9">
        <v>0</v>
      </c>
      <c r="J115" s="21">
        <f t="shared" si="15"/>
        <v>30</v>
      </c>
      <c r="M115" s="21">
        <f t="shared" si="16"/>
        <v>0.14285714285714285</v>
      </c>
      <c r="N115" s="21">
        <f t="shared" si="17"/>
        <v>0.5714285714285714</v>
      </c>
      <c r="O115" s="21">
        <f t="shared" si="18"/>
        <v>3</v>
      </c>
      <c r="P115" s="21">
        <f t="shared" si="19"/>
        <v>19.428571428571427</v>
      </c>
      <c r="Q115" s="21">
        <f t="shared" si="20"/>
        <v>28.571428571428573</v>
      </c>
      <c r="R115" s="21">
        <f t="shared" si="21"/>
        <v>0</v>
      </c>
      <c r="S115" s="21">
        <f t="shared" si="22"/>
        <v>23.142857142857142</v>
      </c>
    </row>
    <row r="116" spans="1:19" x14ac:dyDescent="0.25">
      <c r="A116" s="8">
        <v>43999</v>
      </c>
      <c r="B116" s="9">
        <v>51</v>
      </c>
      <c r="C116" s="10"/>
      <c r="D116" s="11">
        <v>0</v>
      </c>
      <c r="E116" s="11">
        <v>1</v>
      </c>
      <c r="F116" s="11">
        <v>4</v>
      </c>
      <c r="G116" s="11">
        <v>20</v>
      </c>
      <c r="H116" s="11">
        <v>26</v>
      </c>
      <c r="I116" s="9">
        <v>0</v>
      </c>
      <c r="J116" s="21">
        <f t="shared" si="15"/>
        <v>25</v>
      </c>
      <c r="M116" s="21">
        <f t="shared" si="16"/>
        <v>0.14285714285714285</v>
      </c>
      <c r="N116" s="21">
        <f t="shared" si="17"/>
        <v>0.42857142857142855</v>
      </c>
      <c r="O116" s="21">
        <f t="shared" si="18"/>
        <v>3.4285714285714284</v>
      </c>
      <c r="P116" s="21">
        <f t="shared" si="19"/>
        <v>19.142857142857142</v>
      </c>
      <c r="Q116" s="21">
        <f t="shared" si="20"/>
        <v>28.857142857142858</v>
      </c>
      <c r="R116" s="21">
        <f t="shared" si="21"/>
        <v>0</v>
      </c>
      <c r="S116" s="21">
        <f t="shared" si="22"/>
        <v>23.142857142857142</v>
      </c>
    </row>
    <row r="117" spans="1:19" x14ac:dyDescent="0.25">
      <c r="A117" s="8">
        <v>44000</v>
      </c>
      <c r="B117" s="9">
        <v>50</v>
      </c>
      <c r="C117" s="10"/>
      <c r="D117" s="11">
        <v>0</v>
      </c>
      <c r="E117" s="11">
        <v>0</v>
      </c>
      <c r="F117" s="11">
        <v>2</v>
      </c>
      <c r="G117" s="11">
        <v>24</v>
      </c>
      <c r="H117" s="11">
        <v>24</v>
      </c>
      <c r="I117" s="9">
        <v>0</v>
      </c>
      <c r="J117" s="21">
        <f t="shared" si="15"/>
        <v>26</v>
      </c>
      <c r="M117" s="21">
        <f t="shared" si="16"/>
        <v>0.14285714285714285</v>
      </c>
      <c r="N117" s="21">
        <f t="shared" si="17"/>
        <v>0.2857142857142857</v>
      </c>
      <c r="O117" s="21">
        <f t="shared" si="18"/>
        <v>3.4285714285714284</v>
      </c>
      <c r="P117" s="21">
        <f t="shared" si="19"/>
        <v>17.857142857142858</v>
      </c>
      <c r="Q117" s="21">
        <f t="shared" si="20"/>
        <v>27.142857142857142</v>
      </c>
      <c r="R117" s="21">
        <f t="shared" si="21"/>
        <v>0</v>
      </c>
      <c r="S117" s="21">
        <f t="shared" si="22"/>
        <v>21.714285714285715</v>
      </c>
    </row>
    <row r="118" spans="1:19" x14ac:dyDescent="0.25">
      <c r="A118" s="8">
        <v>44001</v>
      </c>
      <c r="B118" s="9">
        <v>42</v>
      </c>
      <c r="C118" s="10"/>
      <c r="D118" s="11">
        <v>0</v>
      </c>
      <c r="E118" s="11">
        <v>0</v>
      </c>
      <c r="F118" s="11">
        <v>1</v>
      </c>
      <c r="G118" s="11">
        <v>12</v>
      </c>
      <c r="H118" s="11">
        <v>29</v>
      </c>
      <c r="I118" s="9">
        <v>0</v>
      </c>
      <c r="J118" s="21">
        <f t="shared" si="15"/>
        <v>13</v>
      </c>
      <c r="M118" s="21">
        <f t="shared" si="16"/>
        <v>0</v>
      </c>
      <c r="N118" s="21">
        <f t="shared" si="17"/>
        <v>0.2857142857142857</v>
      </c>
      <c r="O118" s="21">
        <f t="shared" si="18"/>
        <v>3.4285714285714284</v>
      </c>
      <c r="P118" s="21">
        <f t="shared" si="19"/>
        <v>17.285714285714285</v>
      </c>
      <c r="Q118" s="21">
        <f t="shared" si="20"/>
        <v>26</v>
      </c>
      <c r="R118" s="21">
        <f t="shared" si="21"/>
        <v>0</v>
      </c>
      <c r="S118" s="21">
        <f t="shared" si="22"/>
        <v>21</v>
      </c>
    </row>
    <row r="119" spans="1:19" x14ac:dyDescent="0.25">
      <c r="A119" s="8">
        <v>44002</v>
      </c>
      <c r="B119" s="9">
        <v>45</v>
      </c>
      <c r="C119" s="10"/>
      <c r="D119" s="11">
        <v>0</v>
      </c>
      <c r="E119" s="11">
        <v>0</v>
      </c>
      <c r="F119" s="11">
        <v>3</v>
      </c>
      <c r="G119" s="11">
        <v>12</v>
      </c>
      <c r="H119" s="11">
        <v>30</v>
      </c>
      <c r="I119" s="9">
        <v>0</v>
      </c>
      <c r="J119" s="21">
        <f t="shared" si="15"/>
        <v>15</v>
      </c>
      <c r="M119" s="21">
        <f t="shared" si="16"/>
        <v>0</v>
      </c>
      <c r="N119" s="21">
        <f t="shared" si="17"/>
        <v>0.14285714285714285</v>
      </c>
      <c r="O119" s="21">
        <f t="shared" si="18"/>
        <v>2.2857142857142856</v>
      </c>
      <c r="P119" s="21">
        <f t="shared" si="19"/>
        <v>18</v>
      </c>
      <c r="Q119" s="21">
        <f t="shared" si="20"/>
        <v>25.285714285714285</v>
      </c>
      <c r="R119" s="21">
        <f t="shared" si="21"/>
        <v>0</v>
      </c>
      <c r="S119" s="21">
        <f t="shared" si="22"/>
        <v>20.428571428571427</v>
      </c>
    </row>
    <row r="120" spans="1:19" x14ac:dyDescent="0.25">
      <c r="A120" s="8">
        <v>44003</v>
      </c>
      <c r="B120" s="9">
        <v>36</v>
      </c>
      <c r="C120" s="10"/>
      <c r="D120" s="11">
        <v>0</v>
      </c>
      <c r="E120" s="11">
        <v>0</v>
      </c>
      <c r="F120" s="11">
        <v>2</v>
      </c>
      <c r="G120" s="11">
        <v>17</v>
      </c>
      <c r="H120" s="11">
        <v>17</v>
      </c>
      <c r="I120" s="9">
        <v>0</v>
      </c>
      <c r="J120" s="21">
        <f t="shared" si="15"/>
        <v>19</v>
      </c>
      <c r="M120" s="21">
        <f t="shared" si="16"/>
        <v>0</v>
      </c>
      <c r="N120" s="21">
        <f t="shared" si="17"/>
        <v>0</v>
      </c>
      <c r="O120" s="21">
        <f t="shared" si="18"/>
        <v>2.1428571428571428</v>
      </c>
      <c r="P120" s="21">
        <f t="shared" si="19"/>
        <v>17.714285714285715</v>
      </c>
      <c r="Q120" s="21">
        <f t="shared" si="20"/>
        <v>26.285714285714285</v>
      </c>
      <c r="R120" s="21">
        <f t="shared" si="21"/>
        <v>0</v>
      </c>
      <c r="S120" s="21">
        <f t="shared" si="22"/>
        <v>19.857142857142858</v>
      </c>
    </row>
    <row r="121" spans="1:19" x14ac:dyDescent="0.25">
      <c r="A121" s="8">
        <v>44004</v>
      </c>
      <c r="B121" s="9">
        <v>43</v>
      </c>
      <c r="C121" s="10"/>
      <c r="D121" s="11">
        <v>0</v>
      </c>
      <c r="E121" s="11">
        <v>0</v>
      </c>
      <c r="F121" s="11">
        <v>3</v>
      </c>
      <c r="G121" s="11">
        <v>16</v>
      </c>
      <c r="H121" s="11">
        <v>24</v>
      </c>
      <c r="I121" s="9">
        <v>0</v>
      </c>
      <c r="J121" s="21">
        <f t="shared" si="15"/>
        <v>19</v>
      </c>
      <c r="M121" s="21">
        <f t="shared" si="16"/>
        <v>0</v>
      </c>
      <c r="N121" s="21">
        <f t="shared" si="17"/>
        <v>0</v>
      </c>
      <c r="O121" s="21">
        <f t="shared" si="18"/>
        <v>2.1428571428571428</v>
      </c>
      <c r="P121" s="21">
        <f t="shared" si="19"/>
        <v>17.285714285714285</v>
      </c>
      <c r="Q121" s="21">
        <f t="shared" si="20"/>
        <v>26.285714285714285</v>
      </c>
      <c r="R121" s="21">
        <f t="shared" si="21"/>
        <v>0</v>
      </c>
      <c r="S121" s="21">
        <f t="shared" si="22"/>
        <v>19.428571428571427</v>
      </c>
    </row>
    <row r="122" spans="1:19" x14ac:dyDescent="0.25">
      <c r="A122" s="8">
        <v>44005</v>
      </c>
      <c r="B122" s="9">
        <v>53</v>
      </c>
      <c r="C122" s="10"/>
      <c r="D122" s="11">
        <v>0</v>
      </c>
      <c r="E122" s="11">
        <v>0</v>
      </c>
      <c r="F122" s="11">
        <v>1</v>
      </c>
      <c r="G122" s="11">
        <v>25</v>
      </c>
      <c r="H122" s="11">
        <v>27</v>
      </c>
      <c r="I122" s="9">
        <v>0</v>
      </c>
      <c r="J122" s="21">
        <f t="shared" si="15"/>
        <v>26</v>
      </c>
      <c r="M122" s="21">
        <f t="shared" si="16"/>
        <v>0</v>
      </c>
      <c r="N122" s="21">
        <f t="shared" si="17"/>
        <v>0</v>
      </c>
      <c r="O122" s="21">
        <f t="shared" si="18"/>
        <v>2</v>
      </c>
      <c r="P122" s="21">
        <f t="shared" si="19"/>
        <v>17.428571428571427</v>
      </c>
      <c r="Q122" s="21">
        <f t="shared" si="20"/>
        <v>25.714285714285715</v>
      </c>
      <c r="R122" s="21">
        <f t="shared" si="21"/>
        <v>0</v>
      </c>
      <c r="S122" s="21">
        <f t="shared" si="22"/>
        <v>19.428571428571427</v>
      </c>
    </row>
    <row r="123" spans="1:19" x14ac:dyDescent="0.25">
      <c r="A123" s="8">
        <v>44006</v>
      </c>
      <c r="B123" s="9">
        <v>54</v>
      </c>
      <c r="C123" s="10"/>
      <c r="D123" s="11">
        <v>0</v>
      </c>
      <c r="E123" s="11">
        <v>0</v>
      </c>
      <c r="F123" s="11">
        <v>3</v>
      </c>
      <c r="G123" s="11">
        <v>18</v>
      </c>
      <c r="H123" s="11">
        <v>33</v>
      </c>
      <c r="I123" s="9">
        <v>0</v>
      </c>
      <c r="J123" s="21">
        <f t="shared" si="15"/>
        <v>21</v>
      </c>
      <c r="M123" s="21">
        <f t="shared" si="16"/>
        <v>0</v>
      </c>
      <c r="N123" s="21">
        <f t="shared" si="17"/>
        <v>0</v>
      </c>
      <c r="O123" s="21">
        <f t="shared" si="18"/>
        <v>2</v>
      </c>
      <c r="P123" s="21">
        <f t="shared" si="19"/>
        <v>16.714285714285715</v>
      </c>
      <c r="Q123" s="21">
        <f t="shared" si="20"/>
        <v>24.571428571428573</v>
      </c>
      <c r="R123" s="21">
        <f t="shared" si="21"/>
        <v>0</v>
      </c>
      <c r="S123" s="21">
        <f t="shared" si="22"/>
        <v>18.714285714285715</v>
      </c>
    </row>
    <row r="124" spans="1:19" x14ac:dyDescent="0.25">
      <c r="A124" s="8">
        <v>44007</v>
      </c>
      <c r="B124" s="9">
        <v>47</v>
      </c>
      <c r="C124" s="10"/>
      <c r="D124" s="11">
        <v>0</v>
      </c>
      <c r="E124" s="11">
        <v>0</v>
      </c>
      <c r="F124" s="11">
        <v>2</v>
      </c>
      <c r="G124" s="11">
        <v>21</v>
      </c>
      <c r="H124" s="11">
        <v>24</v>
      </c>
      <c r="I124" s="9">
        <v>0</v>
      </c>
      <c r="J124" s="21">
        <f t="shared" si="15"/>
        <v>23</v>
      </c>
      <c r="M124" s="21">
        <f t="shared" si="16"/>
        <v>0</v>
      </c>
      <c r="N124" s="21">
        <f t="shared" si="17"/>
        <v>0</v>
      </c>
      <c r="O124" s="21">
        <f t="shared" si="18"/>
        <v>2</v>
      </c>
      <c r="P124" s="21">
        <f t="shared" si="19"/>
        <v>15.571428571428571</v>
      </c>
      <c r="Q124" s="21">
        <f t="shared" si="20"/>
        <v>25.857142857142858</v>
      </c>
      <c r="R124" s="21">
        <f t="shared" si="21"/>
        <v>0</v>
      </c>
      <c r="S124" s="21">
        <f t="shared" si="22"/>
        <v>17.571428571428573</v>
      </c>
    </row>
    <row r="125" spans="1:19" x14ac:dyDescent="0.25">
      <c r="A125" s="8">
        <v>44008</v>
      </c>
      <c r="B125" s="9">
        <v>38</v>
      </c>
      <c r="C125" s="10"/>
      <c r="D125" s="11">
        <v>0</v>
      </c>
      <c r="E125" s="11">
        <v>0</v>
      </c>
      <c r="F125" s="11">
        <v>0</v>
      </c>
      <c r="G125" s="11">
        <v>13</v>
      </c>
      <c r="H125" s="11">
        <v>25</v>
      </c>
      <c r="I125" s="9">
        <v>0</v>
      </c>
      <c r="J125" s="21">
        <f t="shared" si="15"/>
        <v>13</v>
      </c>
      <c r="M125" s="21">
        <f t="shared" si="16"/>
        <v>0</v>
      </c>
      <c r="N125" s="21">
        <f t="shared" si="17"/>
        <v>0</v>
      </c>
      <c r="O125" s="21">
        <f t="shared" si="18"/>
        <v>1.8571428571428572</v>
      </c>
      <c r="P125" s="21">
        <f t="shared" si="19"/>
        <v>14.571428571428571</v>
      </c>
      <c r="Q125" s="21">
        <f t="shared" si="20"/>
        <v>25</v>
      </c>
      <c r="R125" s="21">
        <f t="shared" si="21"/>
        <v>0</v>
      </c>
      <c r="S125" s="21">
        <f t="shared" si="22"/>
        <v>16.428571428571427</v>
      </c>
    </row>
    <row r="126" spans="1:19" x14ac:dyDescent="0.25">
      <c r="A126" s="8">
        <v>44009</v>
      </c>
      <c r="B126" s="9">
        <v>32</v>
      </c>
      <c r="C126" s="10"/>
      <c r="D126" s="11">
        <v>0</v>
      </c>
      <c r="E126" s="11">
        <v>0</v>
      </c>
      <c r="F126" s="11">
        <v>3</v>
      </c>
      <c r="G126" s="11">
        <v>7</v>
      </c>
      <c r="H126" s="11">
        <v>22</v>
      </c>
      <c r="I126" s="9">
        <v>0</v>
      </c>
      <c r="J126" s="21">
        <f t="shared" si="15"/>
        <v>10</v>
      </c>
      <c r="M126" s="21">
        <f t="shared" si="16"/>
        <v>0</v>
      </c>
      <c r="N126" s="21">
        <f t="shared" si="17"/>
        <v>0</v>
      </c>
      <c r="O126" s="21">
        <f t="shared" si="18"/>
        <v>2.2857142857142856</v>
      </c>
      <c r="P126" s="21">
        <f t="shared" si="19"/>
        <v>12.857142857142858</v>
      </c>
      <c r="Q126" s="21">
        <f t="shared" si="20"/>
        <v>23.142857142857142</v>
      </c>
      <c r="R126" s="21">
        <f t="shared" si="21"/>
        <v>0</v>
      </c>
      <c r="S126" s="21">
        <f t="shared" si="22"/>
        <v>15.142857142857142</v>
      </c>
    </row>
    <row r="127" spans="1:19" x14ac:dyDescent="0.25">
      <c r="A127" s="8">
        <v>44010</v>
      </c>
      <c r="B127" s="9">
        <v>37</v>
      </c>
      <c r="C127" s="10"/>
      <c r="D127" s="11">
        <v>0</v>
      </c>
      <c r="E127" s="11">
        <v>0</v>
      </c>
      <c r="F127" s="11">
        <v>2</v>
      </c>
      <c r="G127" s="11">
        <v>9</v>
      </c>
      <c r="H127" s="11">
        <v>26</v>
      </c>
      <c r="I127" s="9">
        <v>0</v>
      </c>
      <c r="J127" s="21">
        <f t="shared" si="15"/>
        <v>11</v>
      </c>
      <c r="M127" s="21">
        <f t="shared" si="16"/>
        <v>0</v>
      </c>
      <c r="N127" s="21">
        <f t="shared" si="17"/>
        <v>0</v>
      </c>
      <c r="O127" s="21">
        <f t="shared" si="18"/>
        <v>2.1428571428571428</v>
      </c>
      <c r="P127" s="21">
        <f t="shared" si="19"/>
        <v>11.285714285714286</v>
      </c>
      <c r="Q127" s="21">
        <f t="shared" si="20"/>
        <v>19.714285714285715</v>
      </c>
      <c r="R127" s="21">
        <f t="shared" si="21"/>
        <v>0</v>
      </c>
      <c r="S127" s="21">
        <f t="shared" si="22"/>
        <v>13.428571428571429</v>
      </c>
    </row>
    <row r="128" spans="1:19" x14ac:dyDescent="0.25">
      <c r="A128" s="8">
        <v>44011</v>
      </c>
      <c r="B128" s="9">
        <v>29</v>
      </c>
      <c r="C128" s="10"/>
      <c r="D128" s="11">
        <v>0</v>
      </c>
      <c r="E128" s="11">
        <v>0</v>
      </c>
      <c r="F128" s="11">
        <v>2</v>
      </c>
      <c r="G128" s="11">
        <v>9</v>
      </c>
      <c r="H128" s="11">
        <v>18</v>
      </c>
      <c r="I128" s="9">
        <v>0</v>
      </c>
      <c r="J128" s="21">
        <f t="shared" si="15"/>
        <v>11</v>
      </c>
      <c r="M128" s="21">
        <f t="shared" si="16"/>
        <v>0</v>
      </c>
      <c r="N128" s="21">
        <f t="shared" si="17"/>
        <v>0.14285714285714285</v>
      </c>
      <c r="O128" s="21">
        <f t="shared" si="18"/>
        <v>2</v>
      </c>
      <c r="P128" s="21">
        <f t="shared" si="19"/>
        <v>10.571428571428571</v>
      </c>
      <c r="Q128" s="21">
        <f t="shared" si="20"/>
        <v>18.857142857142858</v>
      </c>
      <c r="R128" s="21">
        <f t="shared" si="21"/>
        <v>0</v>
      </c>
      <c r="S128" s="21">
        <f t="shared" si="22"/>
        <v>12.714285714285714</v>
      </c>
    </row>
    <row r="129" spans="1:19" x14ac:dyDescent="0.25">
      <c r="A129" s="8">
        <v>44012</v>
      </c>
      <c r="B129" s="9">
        <v>31</v>
      </c>
      <c r="C129" s="10"/>
      <c r="D129" s="11">
        <v>0</v>
      </c>
      <c r="E129" s="11">
        <v>0</v>
      </c>
      <c r="F129" s="11">
        <v>4</v>
      </c>
      <c r="G129" s="11">
        <v>13</v>
      </c>
      <c r="H129" s="11">
        <v>14</v>
      </c>
      <c r="I129" s="9">
        <v>0</v>
      </c>
      <c r="J129" s="21">
        <f t="shared" si="15"/>
        <v>17</v>
      </c>
      <c r="M129" s="21">
        <f t="shared" si="16"/>
        <v>0</v>
      </c>
      <c r="N129" s="21">
        <f t="shared" si="17"/>
        <v>0.14285714285714285</v>
      </c>
      <c r="O129" s="21">
        <f t="shared" si="18"/>
        <v>2</v>
      </c>
      <c r="P129" s="21">
        <f t="shared" si="19"/>
        <v>9.4285714285714288</v>
      </c>
      <c r="Q129" s="21">
        <f t="shared" si="20"/>
        <v>17.285714285714285</v>
      </c>
      <c r="R129" s="21">
        <f t="shared" si="21"/>
        <v>0</v>
      </c>
      <c r="S129" s="21">
        <f t="shared" si="22"/>
        <v>11.571428571428571</v>
      </c>
    </row>
    <row r="130" spans="1:19" x14ac:dyDescent="0.25">
      <c r="A130" s="8">
        <v>44013</v>
      </c>
      <c r="B130" s="9">
        <v>18</v>
      </c>
      <c r="C130" s="10"/>
      <c r="D130" s="11">
        <v>0</v>
      </c>
      <c r="E130" s="11">
        <v>0</v>
      </c>
      <c r="F130" s="11">
        <v>2</v>
      </c>
      <c r="G130" s="11">
        <v>7</v>
      </c>
      <c r="H130" s="11">
        <v>9</v>
      </c>
      <c r="I130" s="9">
        <v>0</v>
      </c>
      <c r="J130" s="21">
        <f t="shared" si="15"/>
        <v>9</v>
      </c>
      <c r="M130" s="21">
        <f t="shared" si="16"/>
        <v>0</v>
      </c>
      <c r="N130" s="21">
        <f t="shared" si="17"/>
        <v>0.14285714285714285</v>
      </c>
      <c r="O130" s="21">
        <f t="shared" si="18"/>
        <v>2.4285714285714284</v>
      </c>
      <c r="P130" s="21">
        <f t="shared" si="19"/>
        <v>9</v>
      </c>
      <c r="Q130" s="21">
        <f t="shared" si="20"/>
        <v>15.857142857142858</v>
      </c>
      <c r="R130" s="21">
        <f t="shared" si="21"/>
        <v>0</v>
      </c>
      <c r="S130" s="21">
        <f t="shared" si="22"/>
        <v>11.571428571428571</v>
      </c>
    </row>
    <row r="131" spans="1:19" x14ac:dyDescent="0.25">
      <c r="A131" s="8">
        <v>44014</v>
      </c>
      <c r="B131" s="9">
        <v>36</v>
      </c>
      <c r="C131" s="10"/>
      <c r="D131" s="11">
        <v>0</v>
      </c>
      <c r="E131" s="11">
        <v>1</v>
      </c>
      <c r="F131" s="11">
        <v>1</v>
      </c>
      <c r="G131" s="11">
        <v>16</v>
      </c>
      <c r="H131" s="11">
        <v>18</v>
      </c>
      <c r="I131" s="9">
        <v>0</v>
      </c>
      <c r="J131" s="21">
        <f t="shared" si="15"/>
        <v>18</v>
      </c>
      <c r="M131" s="21">
        <f t="shared" si="16"/>
        <v>0</v>
      </c>
      <c r="N131" s="21">
        <f t="shared" si="17"/>
        <v>0.2857142857142857</v>
      </c>
      <c r="O131" s="21">
        <f t="shared" si="18"/>
        <v>2.4285714285714284</v>
      </c>
      <c r="P131" s="21">
        <f t="shared" si="19"/>
        <v>9.5714285714285712</v>
      </c>
      <c r="Q131" s="21">
        <f t="shared" si="20"/>
        <v>13.428571428571429</v>
      </c>
      <c r="R131" s="21">
        <f t="shared" si="21"/>
        <v>0</v>
      </c>
      <c r="S131" s="21">
        <f t="shared" si="22"/>
        <v>12.285714285714286</v>
      </c>
    </row>
    <row r="132" spans="1:19" x14ac:dyDescent="0.25">
      <c r="A132" s="8">
        <v>44015</v>
      </c>
      <c r="B132" s="9">
        <v>19</v>
      </c>
      <c r="C132" s="10"/>
      <c r="D132" s="11">
        <v>0</v>
      </c>
      <c r="E132" s="11">
        <v>0</v>
      </c>
      <c r="F132" s="11">
        <v>0</v>
      </c>
      <c r="G132" s="11">
        <v>5</v>
      </c>
      <c r="H132" s="11">
        <v>14</v>
      </c>
      <c r="I132" s="9">
        <v>0</v>
      </c>
      <c r="J132" s="21">
        <f t="shared" si="15"/>
        <v>5</v>
      </c>
      <c r="M132" s="21">
        <f t="shared" si="16"/>
        <v>0</v>
      </c>
      <c r="N132" s="21">
        <f t="shared" si="17"/>
        <v>0.2857142857142857</v>
      </c>
      <c r="O132" s="21">
        <f t="shared" si="18"/>
        <v>2.2857142857142856</v>
      </c>
      <c r="P132" s="21">
        <f t="shared" si="19"/>
        <v>9.1428571428571423</v>
      </c>
      <c r="Q132" s="21">
        <f t="shared" si="20"/>
        <v>13.285714285714286</v>
      </c>
      <c r="R132" s="21">
        <f t="shared" si="21"/>
        <v>0</v>
      </c>
      <c r="S132" s="21">
        <f t="shared" si="22"/>
        <v>11.714285714285714</v>
      </c>
    </row>
    <row r="133" spans="1:19" x14ac:dyDescent="0.25">
      <c r="A133" s="8">
        <v>44016</v>
      </c>
      <c r="B133" s="9">
        <v>22</v>
      </c>
      <c r="C133" s="10"/>
      <c r="D133" s="11">
        <v>0</v>
      </c>
      <c r="E133" s="11">
        <v>0</v>
      </c>
      <c r="F133" s="11">
        <v>6</v>
      </c>
      <c r="G133" s="11">
        <v>4</v>
      </c>
      <c r="H133" s="11">
        <v>12</v>
      </c>
      <c r="I133" s="9">
        <v>0</v>
      </c>
      <c r="J133" s="21">
        <f t="shared" si="15"/>
        <v>10</v>
      </c>
      <c r="M133" s="21">
        <f t="shared" si="16"/>
        <v>0</v>
      </c>
      <c r="N133" s="21">
        <f t="shared" si="17"/>
        <v>0.2857142857142857</v>
      </c>
      <c r="O133" s="21">
        <f t="shared" si="18"/>
        <v>2</v>
      </c>
      <c r="P133" s="21">
        <f t="shared" si="19"/>
        <v>8.4285714285714288</v>
      </c>
      <c r="Q133" s="21">
        <f t="shared" si="20"/>
        <v>13.142857142857142</v>
      </c>
      <c r="R133" s="21">
        <f t="shared" si="21"/>
        <v>0</v>
      </c>
      <c r="S133" s="21">
        <f t="shared" si="22"/>
        <v>10.714285714285714</v>
      </c>
    </row>
    <row r="134" spans="1:19" x14ac:dyDescent="0.25">
      <c r="A134" s="8">
        <v>44017</v>
      </c>
      <c r="B134" s="9">
        <v>25</v>
      </c>
      <c r="C134" s="10"/>
      <c r="D134" s="11">
        <v>0</v>
      </c>
      <c r="E134" s="11">
        <v>1</v>
      </c>
      <c r="F134" s="11">
        <v>2</v>
      </c>
      <c r="G134" s="11">
        <v>13</v>
      </c>
      <c r="H134" s="11">
        <v>9</v>
      </c>
      <c r="I134" s="9">
        <v>0</v>
      </c>
      <c r="J134" s="21">
        <f t="shared" si="15"/>
        <v>16</v>
      </c>
      <c r="M134" s="21">
        <f t="shared" si="16"/>
        <v>0</v>
      </c>
      <c r="N134" s="21">
        <f t="shared" si="17"/>
        <v>0.2857142857142857</v>
      </c>
      <c r="O134" s="21">
        <f t="shared" si="18"/>
        <v>1.8571428571428572</v>
      </c>
      <c r="P134" s="21">
        <f t="shared" si="19"/>
        <v>8.8571428571428577</v>
      </c>
      <c r="Q134" s="21">
        <f t="shared" si="20"/>
        <v>13.285714285714286</v>
      </c>
      <c r="R134" s="21">
        <f t="shared" si="21"/>
        <v>0</v>
      </c>
      <c r="S134" s="21">
        <f t="shared" si="22"/>
        <v>11</v>
      </c>
    </row>
    <row r="135" spans="1:19" x14ac:dyDescent="0.25">
      <c r="A135" s="8">
        <v>44018</v>
      </c>
      <c r="B135" s="9">
        <v>24</v>
      </c>
      <c r="C135" s="10"/>
      <c r="D135" s="11">
        <v>0</v>
      </c>
      <c r="E135" s="11">
        <v>0</v>
      </c>
      <c r="F135" s="11">
        <v>1</v>
      </c>
      <c r="G135" s="11">
        <v>6</v>
      </c>
      <c r="H135" s="11">
        <v>17</v>
      </c>
      <c r="I135" s="9">
        <v>0</v>
      </c>
      <c r="J135" s="21">
        <f t="shared" si="15"/>
        <v>7</v>
      </c>
      <c r="M135" s="21">
        <f t="shared" si="16"/>
        <v>0</v>
      </c>
      <c r="N135" s="21">
        <f t="shared" si="17"/>
        <v>0.14285714285714285</v>
      </c>
      <c r="O135" s="21">
        <f t="shared" si="18"/>
        <v>2.1428571428571428</v>
      </c>
      <c r="P135" s="21">
        <f t="shared" si="19"/>
        <v>8.5714285714285712</v>
      </c>
      <c r="Q135" s="21">
        <f t="shared" si="20"/>
        <v>13.714285714285714</v>
      </c>
      <c r="R135" s="21">
        <f t="shared" si="21"/>
        <v>0</v>
      </c>
      <c r="S135" s="21">
        <f t="shared" si="22"/>
        <v>10.857142857142858</v>
      </c>
    </row>
    <row r="136" spans="1:19" x14ac:dyDescent="0.25">
      <c r="A136" s="8">
        <v>44019</v>
      </c>
      <c r="B136" s="9">
        <v>23</v>
      </c>
      <c r="C136" s="10"/>
      <c r="D136" s="11">
        <v>0</v>
      </c>
      <c r="E136" s="11">
        <v>0</v>
      </c>
      <c r="F136" s="11">
        <v>2</v>
      </c>
      <c r="G136" s="11">
        <v>8</v>
      </c>
      <c r="H136" s="11">
        <v>13</v>
      </c>
      <c r="I136" s="9">
        <v>0</v>
      </c>
      <c r="J136" s="21">
        <f t="shared" ref="J136:J199" si="23">SUM(D136:G136)</f>
        <v>10</v>
      </c>
      <c r="M136" s="21">
        <f t="shared" si="16"/>
        <v>0</v>
      </c>
      <c r="N136" s="21">
        <f t="shared" si="17"/>
        <v>0.14285714285714285</v>
      </c>
      <c r="O136" s="21">
        <f t="shared" si="18"/>
        <v>2.4285714285714284</v>
      </c>
      <c r="P136" s="21">
        <f t="shared" si="19"/>
        <v>8.2857142857142865</v>
      </c>
      <c r="Q136" s="21">
        <f t="shared" si="20"/>
        <v>13.285714285714286</v>
      </c>
      <c r="R136" s="21">
        <f t="shared" si="21"/>
        <v>0</v>
      </c>
      <c r="S136" s="21">
        <f t="shared" si="22"/>
        <v>10.857142857142858</v>
      </c>
    </row>
    <row r="137" spans="1:19" x14ac:dyDescent="0.25">
      <c r="A137" s="8">
        <v>44020</v>
      </c>
      <c r="B137" s="9">
        <v>21</v>
      </c>
      <c r="C137" s="10"/>
      <c r="D137" s="11">
        <v>0</v>
      </c>
      <c r="E137" s="11">
        <v>0</v>
      </c>
      <c r="F137" s="11">
        <v>1</v>
      </c>
      <c r="G137" s="11">
        <v>10</v>
      </c>
      <c r="H137" s="11">
        <v>10</v>
      </c>
      <c r="I137" s="9">
        <v>0</v>
      </c>
      <c r="J137" s="21">
        <f t="shared" si="23"/>
        <v>11</v>
      </c>
      <c r="M137" s="21">
        <f t="shared" si="16"/>
        <v>0</v>
      </c>
      <c r="N137" s="21">
        <f t="shared" si="17"/>
        <v>0.14285714285714285</v>
      </c>
      <c r="O137" s="21">
        <f t="shared" si="18"/>
        <v>1.5714285714285714</v>
      </c>
      <c r="P137" s="21">
        <f t="shared" si="19"/>
        <v>8.8571428571428577</v>
      </c>
      <c r="Q137" s="21">
        <f t="shared" si="20"/>
        <v>12.285714285714286</v>
      </c>
      <c r="R137" s="21">
        <f t="shared" si="21"/>
        <v>0</v>
      </c>
      <c r="S137" s="21">
        <f t="shared" si="22"/>
        <v>10.571428571428571</v>
      </c>
    </row>
    <row r="138" spans="1:19" x14ac:dyDescent="0.25">
      <c r="A138" s="8">
        <v>44021</v>
      </c>
      <c r="B138" s="9">
        <v>38</v>
      </c>
      <c r="C138" s="10"/>
      <c r="D138" s="11">
        <v>0</v>
      </c>
      <c r="E138" s="11">
        <v>0</v>
      </c>
      <c r="F138" s="11">
        <v>3</v>
      </c>
      <c r="G138" s="11">
        <v>14</v>
      </c>
      <c r="H138" s="11">
        <v>21</v>
      </c>
      <c r="I138" s="9">
        <v>0</v>
      </c>
      <c r="J138" s="21">
        <f t="shared" si="23"/>
        <v>17</v>
      </c>
      <c r="M138" s="21">
        <f t="shared" si="16"/>
        <v>0</v>
      </c>
      <c r="N138" s="21">
        <f t="shared" si="17"/>
        <v>0</v>
      </c>
      <c r="O138" s="21">
        <f t="shared" si="18"/>
        <v>1.7142857142857142</v>
      </c>
      <c r="P138" s="21">
        <f t="shared" si="19"/>
        <v>8.2857142857142865</v>
      </c>
      <c r="Q138" s="21">
        <f t="shared" si="20"/>
        <v>11.571428571428571</v>
      </c>
      <c r="R138" s="21">
        <f t="shared" si="21"/>
        <v>0</v>
      </c>
      <c r="S138" s="21">
        <f t="shared" si="22"/>
        <v>10</v>
      </c>
    </row>
    <row r="139" spans="1:19" x14ac:dyDescent="0.25">
      <c r="A139" s="8">
        <v>44022</v>
      </c>
      <c r="B139" s="9">
        <v>16</v>
      </c>
      <c r="C139" s="10"/>
      <c r="D139" s="11">
        <v>0</v>
      </c>
      <c r="E139" s="11">
        <v>0</v>
      </c>
      <c r="F139" s="11">
        <v>2</v>
      </c>
      <c r="G139" s="11">
        <v>3</v>
      </c>
      <c r="H139" s="11">
        <v>11</v>
      </c>
      <c r="I139" s="9">
        <v>0</v>
      </c>
      <c r="J139" s="21">
        <f t="shared" si="23"/>
        <v>5</v>
      </c>
      <c r="M139" s="21">
        <f t="shared" ref="M139:M202" si="24">AVERAGE(D136:D142)</f>
        <v>0</v>
      </c>
      <c r="N139" s="21">
        <f t="shared" ref="N139:N202" si="25">AVERAGE(E136:E142)</f>
        <v>0</v>
      </c>
      <c r="O139" s="21">
        <f t="shared" ref="O139:O202" si="26">AVERAGE(F136:F142)</f>
        <v>1.5714285714285714</v>
      </c>
      <c r="P139" s="21">
        <f t="shared" ref="P139:P202" si="27">AVERAGE(G136:G142)</f>
        <v>8.7142857142857135</v>
      </c>
      <c r="Q139" s="21">
        <f t="shared" ref="Q139:Q202" si="28">AVERAGE(H136:H142)</f>
        <v>11.142857142857142</v>
      </c>
      <c r="R139" s="21">
        <f t="shared" ref="R139:R202" si="29">AVERAGE(I136:I142)</f>
        <v>0</v>
      </c>
      <c r="S139" s="21">
        <f t="shared" ref="S139:S202" si="30">AVERAGE(J136:J142)</f>
        <v>10.285714285714286</v>
      </c>
    </row>
    <row r="140" spans="1:19" x14ac:dyDescent="0.25">
      <c r="A140" s="8">
        <v>44023</v>
      </c>
      <c r="B140" s="9">
        <v>13</v>
      </c>
      <c r="C140" s="10"/>
      <c r="D140" s="11">
        <v>0</v>
      </c>
      <c r="E140" s="11">
        <v>0</v>
      </c>
      <c r="F140" s="11">
        <v>0</v>
      </c>
      <c r="G140" s="11">
        <v>8</v>
      </c>
      <c r="H140" s="11">
        <v>5</v>
      </c>
      <c r="I140" s="9">
        <v>0</v>
      </c>
      <c r="J140" s="21">
        <f t="shared" si="23"/>
        <v>8</v>
      </c>
      <c r="M140" s="21">
        <f t="shared" si="24"/>
        <v>0</v>
      </c>
      <c r="N140" s="21">
        <f t="shared" si="25"/>
        <v>0</v>
      </c>
      <c r="O140" s="21">
        <f t="shared" si="26"/>
        <v>1.4285714285714286</v>
      </c>
      <c r="P140" s="21">
        <f t="shared" si="27"/>
        <v>8.5714285714285712</v>
      </c>
      <c r="Q140" s="21">
        <f t="shared" si="28"/>
        <v>10</v>
      </c>
      <c r="R140" s="21">
        <f t="shared" si="29"/>
        <v>0</v>
      </c>
      <c r="S140" s="21">
        <f t="shared" si="30"/>
        <v>10</v>
      </c>
    </row>
    <row r="141" spans="1:19" x14ac:dyDescent="0.25">
      <c r="A141" s="8">
        <v>44024</v>
      </c>
      <c r="B141" s="9">
        <v>16</v>
      </c>
      <c r="C141" s="10"/>
      <c r="D141" s="11">
        <v>0</v>
      </c>
      <c r="E141" s="9">
        <v>0</v>
      </c>
      <c r="F141" s="9">
        <v>3</v>
      </c>
      <c r="G141" s="9">
        <v>9</v>
      </c>
      <c r="H141" s="9">
        <v>4</v>
      </c>
      <c r="I141" s="9">
        <v>0</v>
      </c>
      <c r="J141" s="21">
        <f t="shared" si="23"/>
        <v>12</v>
      </c>
      <c r="M141" s="21">
        <f t="shared" si="24"/>
        <v>0</v>
      </c>
      <c r="N141" s="21">
        <f t="shared" si="25"/>
        <v>0</v>
      </c>
      <c r="O141" s="21">
        <f t="shared" si="26"/>
        <v>1.7142857142857142</v>
      </c>
      <c r="P141" s="21">
        <f t="shared" si="27"/>
        <v>8.5714285714285712</v>
      </c>
      <c r="Q141" s="21">
        <f t="shared" si="28"/>
        <v>9.7142857142857135</v>
      </c>
      <c r="R141" s="21">
        <f t="shared" si="29"/>
        <v>0</v>
      </c>
      <c r="S141" s="21">
        <f t="shared" si="30"/>
        <v>10.285714285714286</v>
      </c>
    </row>
    <row r="142" spans="1:19" x14ac:dyDescent="0.25">
      <c r="A142" s="8">
        <v>44025</v>
      </c>
      <c r="B142" s="9">
        <v>23</v>
      </c>
      <c r="C142" s="10"/>
      <c r="D142" s="11">
        <v>0</v>
      </c>
      <c r="E142" s="9">
        <v>0</v>
      </c>
      <c r="F142" s="9">
        <v>0</v>
      </c>
      <c r="G142" s="9">
        <v>9</v>
      </c>
      <c r="H142" s="9">
        <v>14</v>
      </c>
      <c r="I142" s="9">
        <v>0</v>
      </c>
      <c r="J142" s="21">
        <f t="shared" si="23"/>
        <v>9</v>
      </c>
      <c r="M142" s="21">
        <f t="shared" si="24"/>
        <v>0</v>
      </c>
      <c r="N142" s="21">
        <f t="shared" si="25"/>
        <v>0</v>
      </c>
      <c r="O142" s="21">
        <f t="shared" si="26"/>
        <v>1.4285714285714286</v>
      </c>
      <c r="P142" s="21">
        <f t="shared" si="27"/>
        <v>7</v>
      </c>
      <c r="Q142" s="21">
        <f t="shared" si="28"/>
        <v>7.5714285714285712</v>
      </c>
      <c r="R142" s="21">
        <f t="shared" si="29"/>
        <v>0</v>
      </c>
      <c r="S142" s="21">
        <f t="shared" si="30"/>
        <v>8.4285714285714288</v>
      </c>
    </row>
    <row r="143" spans="1:19" x14ac:dyDescent="0.25">
      <c r="A143" s="8">
        <v>44026</v>
      </c>
      <c r="B143" s="9">
        <v>13</v>
      </c>
      <c r="C143" s="10"/>
      <c r="D143" s="11">
        <v>0</v>
      </c>
      <c r="E143" s="9">
        <v>0</v>
      </c>
      <c r="F143" s="9">
        <v>1</v>
      </c>
      <c r="G143" s="9">
        <v>7</v>
      </c>
      <c r="H143" s="9">
        <v>5</v>
      </c>
      <c r="I143" s="9">
        <v>0</v>
      </c>
      <c r="J143" s="21">
        <f t="shared" si="23"/>
        <v>8</v>
      </c>
      <c r="M143" s="21">
        <f t="shared" si="24"/>
        <v>0</v>
      </c>
      <c r="N143" s="21">
        <f t="shared" si="25"/>
        <v>0.14285714285714285</v>
      </c>
      <c r="O143" s="21">
        <f t="shared" si="26"/>
        <v>1.1428571428571428</v>
      </c>
      <c r="P143" s="21">
        <f t="shared" si="27"/>
        <v>7</v>
      </c>
      <c r="Q143" s="21">
        <f t="shared" si="28"/>
        <v>6.8571428571428568</v>
      </c>
      <c r="R143" s="21">
        <f t="shared" si="29"/>
        <v>0</v>
      </c>
      <c r="S143" s="21">
        <f t="shared" si="30"/>
        <v>8.2857142857142865</v>
      </c>
    </row>
    <row r="144" spans="1:19" x14ac:dyDescent="0.25">
      <c r="A144" s="8">
        <v>44027</v>
      </c>
      <c r="B144" s="9">
        <v>21</v>
      </c>
      <c r="C144" s="10"/>
      <c r="D144" s="11">
        <v>0</v>
      </c>
      <c r="E144" s="9">
        <v>0</v>
      </c>
      <c r="F144" s="9">
        <v>3</v>
      </c>
      <c r="G144" s="9">
        <v>10</v>
      </c>
      <c r="H144" s="9">
        <v>8</v>
      </c>
      <c r="I144" s="9">
        <v>0</v>
      </c>
      <c r="J144" s="21">
        <f t="shared" si="23"/>
        <v>13</v>
      </c>
      <c r="M144" s="21">
        <f t="shared" si="24"/>
        <v>0</v>
      </c>
      <c r="N144" s="21">
        <f t="shared" si="25"/>
        <v>0.14285714285714285</v>
      </c>
      <c r="O144" s="21">
        <f t="shared" si="26"/>
        <v>1.1428571428571428</v>
      </c>
      <c r="P144" s="21">
        <f t="shared" si="27"/>
        <v>7</v>
      </c>
      <c r="Q144" s="21">
        <f t="shared" si="28"/>
        <v>7.4285714285714288</v>
      </c>
      <c r="R144" s="21">
        <f t="shared" si="29"/>
        <v>0</v>
      </c>
      <c r="S144" s="21">
        <f t="shared" si="30"/>
        <v>8.2857142857142865</v>
      </c>
    </row>
    <row r="145" spans="1:19" x14ac:dyDescent="0.25">
      <c r="A145" s="8">
        <v>44028</v>
      </c>
      <c r="B145" s="9">
        <v>10</v>
      </c>
      <c r="C145" s="10"/>
      <c r="D145" s="11">
        <v>0</v>
      </c>
      <c r="E145" s="9">
        <v>0</v>
      </c>
      <c r="F145" s="9">
        <v>1</v>
      </c>
      <c r="G145" s="9">
        <v>3</v>
      </c>
      <c r="H145" s="9">
        <v>6</v>
      </c>
      <c r="I145" s="9">
        <v>0</v>
      </c>
      <c r="J145" s="21">
        <f t="shared" si="23"/>
        <v>4</v>
      </c>
      <c r="M145" s="21">
        <f t="shared" si="24"/>
        <v>0</v>
      </c>
      <c r="N145" s="21">
        <f t="shared" si="25"/>
        <v>0.14285714285714285</v>
      </c>
      <c r="O145" s="21">
        <f t="shared" si="26"/>
        <v>1</v>
      </c>
      <c r="P145" s="21">
        <f t="shared" si="27"/>
        <v>6.2857142857142856</v>
      </c>
      <c r="Q145" s="21">
        <f t="shared" si="28"/>
        <v>7.5714285714285712</v>
      </c>
      <c r="R145" s="21">
        <f t="shared" si="29"/>
        <v>0</v>
      </c>
      <c r="S145" s="21">
        <f t="shared" si="30"/>
        <v>7.4285714285714288</v>
      </c>
    </row>
    <row r="146" spans="1:19" x14ac:dyDescent="0.25">
      <c r="A146" s="8">
        <v>44029</v>
      </c>
      <c r="B146" s="9">
        <v>10</v>
      </c>
      <c r="C146" s="10"/>
      <c r="D146" s="11">
        <v>0</v>
      </c>
      <c r="E146" s="9">
        <v>1</v>
      </c>
      <c r="F146" s="9">
        <v>0</v>
      </c>
      <c r="G146" s="9">
        <v>3</v>
      </c>
      <c r="H146" s="9">
        <v>6</v>
      </c>
      <c r="I146" s="9">
        <v>0</v>
      </c>
      <c r="J146" s="21">
        <f t="shared" si="23"/>
        <v>4</v>
      </c>
      <c r="M146" s="21">
        <f t="shared" si="24"/>
        <v>0</v>
      </c>
      <c r="N146" s="21">
        <f t="shared" si="25"/>
        <v>0.14285714285714285</v>
      </c>
      <c r="O146" s="21">
        <f t="shared" si="26"/>
        <v>1.2857142857142858</v>
      </c>
      <c r="P146" s="21">
        <f t="shared" si="27"/>
        <v>5.2857142857142856</v>
      </c>
      <c r="Q146" s="21">
        <f t="shared" si="28"/>
        <v>6.5714285714285712</v>
      </c>
      <c r="R146" s="21">
        <f t="shared" si="29"/>
        <v>0</v>
      </c>
      <c r="S146" s="21">
        <f t="shared" si="30"/>
        <v>6.7142857142857144</v>
      </c>
    </row>
    <row r="147" spans="1:19" x14ac:dyDescent="0.25">
      <c r="A147" s="8">
        <v>44030</v>
      </c>
      <c r="B147" s="9">
        <v>17</v>
      </c>
      <c r="C147" s="10"/>
      <c r="D147" s="11">
        <v>0</v>
      </c>
      <c r="E147" s="9">
        <v>0</v>
      </c>
      <c r="F147" s="9">
        <v>0</v>
      </c>
      <c r="G147" s="9">
        <v>8</v>
      </c>
      <c r="H147" s="9">
        <v>9</v>
      </c>
      <c r="I147" s="9">
        <v>0</v>
      </c>
      <c r="J147" s="21">
        <f t="shared" si="23"/>
        <v>8</v>
      </c>
      <c r="M147" s="21">
        <f t="shared" si="24"/>
        <v>0</v>
      </c>
      <c r="N147" s="21">
        <f t="shared" si="25"/>
        <v>0.14285714285714285</v>
      </c>
      <c r="O147" s="21">
        <f t="shared" si="26"/>
        <v>1.2857142857142858</v>
      </c>
      <c r="P147" s="21">
        <f t="shared" si="27"/>
        <v>4.4285714285714288</v>
      </c>
      <c r="Q147" s="21">
        <f t="shared" si="28"/>
        <v>7</v>
      </c>
      <c r="R147" s="21">
        <f t="shared" si="29"/>
        <v>0</v>
      </c>
      <c r="S147" s="21">
        <f t="shared" si="30"/>
        <v>5.8571428571428568</v>
      </c>
    </row>
    <row r="148" spans="1:19" x14ac:dyDescent="0.25">
      <c r="A148" s="8">
        <v>44031</v>
      </c>
      <c r="B148" s="9">
        <v>11</v>
      </c>
      <c r="C148" s="10"/>
      <c r="D148" s="11">
        <v>0</v>
      </c>
      <c r="E148" s="9">
        <v>0</v>
      </c>
      <c r="F148" s="9">
        <v>2</v>
      </c>
      <c r="G148" s="9">
        <v>4</v>
      </c>
      <c r="H148" s="9">
        <v>5</v>
      </c>
      <c r="I148" s="9">
        <v>0</v>
      </c>
      <c r="J148" s="21">
        <f t="shared" si="23"/>
        <v>6</v>
      </c>
      <c r="M148" s="21">
        <f t="shared" si="24"/>
        <v>0</v>
      </c>
      <c r="N148" s="21">
        <f t="shared" si="25"/>
        <v>0.14285714285714285</v>
      </c>
      <c r="O148" s="21">
        <f t="shared" si="26"/>
        <v>0.8571428571428571</v>
      </c>
      <c r="P148" s="21">
        <f t="shared" si="27"/>
        <v>3.7142857142857144</v>
      </c>
      <c r="Q148" s="21">
        <f t="shared" si="28"/>
        <v>7.2857142857142856</v>
      </c>
      <c r="R148" s="21">
        <f t="shared" si="29"/>
        <v>0</v>
      </c>
      <c r="S148" s="21">
        <f t="shared" si="30"/>
        <v>4.7142857142857144</v>
      </c>
    </row>
    <row r="149" spans="1:19" x14ac:dyDescent="0.25">
      <c r="A149" s="8">
        <v>44032</v>
      </c>
      <c r="B149" s="9">
        <v>11</v>
      </c>
      <c r="C149" s="10"/>
      <c r="D149" s="11">
        <v>0</v>
      </c>
      <c r="E149" s="9">
        <v>0</v>
      </c>
      <c r="F149" s="9">
        <v>2</v>
      </c>
      <c r="G149" s="9">
        <v>2</v>
      </c>
      <c r="H149" s="9">
        <v>7</v>
      </c>
      <c r="I149" s="9">
        <v>0</v>
      </c>
      <c r="J149" s="21">
        <f t="shared" si="23"/>
        <v>4</v>
      </c>
      <c r="M149" s="21">
        <f t="shared" si="24"/>
        <v>0</v>
      </c>
      <c r="N149" s="21">
        <f t="shared" si="25"/>
        <v>0.14285714285714285</v>
      </c>
      <c r="O149" s="21">
        <f t="shared" si="26"/>
        <v>0.7142857142857143</v>
      </c>
      <c r="P149" s="21">
        <f t="shared" si="27"/>
        <v>4.4285714285714288</v>
      </c>
      <c r="Q149" s="21">
        <f t="shared" si="28"/>
        <v>7.4285714285714288</v>
      </c>
      <c r="R149" s="21">
        <f t="shared" si="29"/>
        <v>0</v>
      </c>
      <c r="S149" s="21">
        <f t="shared" si="30"/>
        <v>5.2857142857142856</v>
      </c>
    </row>
    <row r="150" spans="1:19" x14ac:dyDescent="0.25">
      <c r="A150" s="8">
        <v>44033</v>
      </c>
      <c r="B150" s="9">
        <v>10</v>
      </c>
      <c r="C150" s="10"/>
      <c r="D150" s="11">
        <v>0</v>
      </c>
      <c r="E150" s="9">
        <v>0</v>
      </c>
      <c r="F150" s="9">
        <v>1</v>
      </c>
      <c r="G150" s="9">
        <v>1</v>
      </c>
      <c r="H150" s="9">
        <v>8</v>
      </c>
      <c r="I150" s="9">
        <v>0</v>
      </c>
      <c r="J150" s="21">
        <f t="shared" si="23"/>
        <v>2</v>
      </c>
      <c r="M150" s="21">
        <f t="shared" si="24"/>
        <v>0</v>
      </c>
      <c r="N150" s="21">
        <f t="shared" si="25"/>
        <v>0</v>
      </c>
      <c r="O150" s="21">
        <f t="shared" si="26"/>
        <v>0.7142857142857143</v>
      </c>
      <c r="P150" s="21">
        <f t="shared" si="27"/>
        <v>4.4285714285714288</v>
      </c>
      <c r="Q150" s="21">
        <f t="shared" si="28"/>
        <v>6.8571428571428568</v>
      </c>
      <c r="R150" s="21">
        <f t="shared" si="29"/>
        <v>0</v>
      </c>
      <c r="S150" s="21">
        <f t="shared" si="30"/>
        <v>5.1428571428571432</v>
      </c>
    </row>
    <row r="151" spans="1:19" x14ac:dyDescent="0.25">
      <c r="A151" s="8">
        <v>44034</v>
      </c>
      <c r="B151" s="9">
        <v>15</v>
      </c>
      <c r="C151" s="10"/>
      <c r="D151" s="11">
        <v>0</v>
      </c>
      <c r="E151" s="9">
        <v>0</v>
      </c>
      <c r="F151" s="9">
        <v>0</v>
      </c>
      <c r="G151" s="9">
        <v>5</v>
      </c>
      <c r="H151" s="9">
        <v>10</v>
      </c>
      <c r="I151" s="9">
        <v>0</v>
      </c>
      <c r="J151" s="21">
        <f t="shared" si="23"/>
        <v>5</v>
      </c>
      <c r="M151" s="21">
        <f t="shared" si="24"/>
        <v>0</v>
      </c>
      <c r="N151" s="21">
        <f t="shared" si="25"/>
        <v>0.14285714285714285</v>
      </c>
      <c r="O151" s="21">
        <f t="shared" si="26"/>
        <v>1.1428571428571428</v>
      </c>
      <c r="P151" s="21">
        <f t="shared" si="27"/>
        <v>3.8571428571428572</v>
      </c>
      <c r="Q151" s="21">
        <f t="shared" si="28"/>
        <v>6.1428571428571432</v>
      </c>
      <c r="R151" s="21">
        <f t="shared" si="29"/>
        <v>0</v>
      </c>
      <c r="S151" s="21">
        <f t="shared" si="30"/>
        <v>5.1428571428571432</v>
      </c>
    </row>
    <row r="152" spans="1:19" x14ac:dyDescent="0.25">
      <c r="A152" s="8">
        <v>44035</v>
      </c>
      <c r="B152" s="9">
        <v>15</v>
      </c>
      <c r="C152" s="10"/>
      <c r="D152" s="11">
        <v>0</v>
      </c>
      <c r="E152" s="9">
        <v>0</v>
      </c>
      <c r="F152" s="9">
        <v>0</v>
      </c>
      <c r="G152" s="9">
        <v>8</v>
      </c>
      <c r="H152" s="9">
        <v>7</v>
      </c>
      <c r="I152" s="9">
        <v>0</v>
      </c>
      <c r="J152" s="21">
        <f t="shared" si="23"/>
        <v>8</v>
      </c>
      <c r="M152" s="21">
        <f t="shared" si="24"/>
        <v>0</v>
      </c>
      <c r="N152" s="21">
        <f t="shared" si="25"/>
        <v>0.14285714285714285</v>
      </c>
      <c r="O152" s="21">
        <f t="shared" si="26"/>
        <v>1.1428571428571428</v>
      </c>
      <c r="P152" s="21">
        <f t="shared" si="27"/>
        <v>4.1428571428571432</v>
      </c>
      <c r="Q152" s="21">
        <f t="shared" si="28"/>
        <v>6</v>
      </c>
      <c r="R152" s="21">
        <f t="shared" si="29"/>
        <v>0</v>
      </c>
      <c r="S152" s="21">
        <f t="shared" si="30"/>
        <v>5.4285714285714288</v>
      </c>
    </row>
    <row r="153" spans="1:19" x14ac:dyDescent="0.25">
      <c r="A153" s="8">
        <v>44036</v>
      </c>
      <c r="B153" s="9">
        <v>5</v>
      </c>
      <c r="C153" s="10"/>
      <c r="D153" s="11">
        <v>0</v>
      </c>
      <c r="E153" s="9">
        <v>0</v>
      </c>
      <c r="F153" s="9">
        <v>0</v>
      </c>
      <c r="G153" s="9">
        <v>3</v>
      </c>
      <c r="H153" s="9">
        <v>2</v>
      </c>
      <c r="I153" s="9">
        <v>0</v>
      </c>
      <c r="J153" s="21">
        <f t="shared" si="23"/>
        <v>3</v>
      </c>
      <c r="M153" s="21">
        <f t="shared" si="24"/>
        <v>0</v>
      </c>
      <c r="N153" s="21">
        <f t="shared" si="25"/>
        <v>0.14285714285714285</v>
      </c>
      <c r="O153" s="21">
        <f t="shared" si="26"/>
        <v>1.1428571428571428</v>
      </c>
      <c r="P153" s="21">
        <f t="shared" si="27"/>
        <v>4.5714285714285712</v>
      </c>
      <c r="Q153" s="21">
        <f t="shared" si="28"/>
        <v>5.2857142857142856</v>
      </c>
      <c r="R153" s="21">
        <f t="shared" si="29"/>
        <v>0</v>
      </c>
      <c r="S153" s="21">
        <f t="shared" si="30"/>
        <v>5.8571428571428568</v>
      </c>
    </row>
    <row r="154" spans="1:19" x14ac:dyDescent="0.25">
      <c r="A154" s="8">
        <v>44037</v>
      </c>
      <c r="B154" s="9">
        <v>12</v>
      </c>
      <c r="C154" s="10"/>
      <c r="D154" s="11">
        <v>0</v>
      </c>
      <c r="E154" s="9">
        <v>1</v>
      </c>
      <c r="F154" s="9">
        <v>3</v>
      </c>
      <c r="G154" s="9">
        <v>4</v>
      </c>
      <c r="H154" s="9">
        <v>4</v>
      </c>
      <c r="I154" s="9">
        <v>0</v>
      </c>
      <c r="J154" s="21">
        <f t="shared" si="23"/>
        <v>8</v>
      </c>
      <c r="M154" s="21">
        <f t="shared" si="24"/>
        <v>0</v>
      </c>
      <c r="N154" s="21">
        <f t="shared" si="25"/>
        <v>0.14285714285714285</v>
      </c>
      <c r="O154" s="21">
        <f t="shared" si="26"/>
        <v>1.1428571428571428</v>
      </c>
      <c r="P154" s="21">
        <f t="shared" si="27"/>
        <v>5.1428571428571432</v>
      </c>
      <c r="Q154" s="21">
        <f t="shared" si="28"/>
        <v>4.5714285714285712</v>
      </c>
      <c r="R154" s="21">
        <f t="shared" si="29"/>
        <v>0</v>
      </c>
      <c r="S154" s="21">
        <f t="shared" si="30"/>
        <v>6.4285714285714288</v>
      </c>
    </row>
    <row r="155" spans="1:19" x14ac:dyDescent="0.25">
      <c r="A155" s="8">
        <v>44038</v>
      </c>
      <c r="B155" s="9">
        <v>12</v>
      </c>
      <c r="C155" s="10"/>
      <c r="D155" s="11">
        <v>0</v>
      </c>
      <c r="E155" s="9">
        <v>0</v>
      </c>
      <c r="F155" s="9">
        <v>2</v>
      </c>
      <c r="G155" s="9">
        <v>6</v>
      </c>
      <c r="H155" s="9">
        <v>4</v>
      </c>
      <c r="I155" s="9">
        <v>0</v>
      </c>
      <c r="J155" s="21">
        <f t="shared" si="23"/>
        <v>8</v>
      </c>
      <c r="M155" s="21">
        <f t="shared" si="24"/>
        <v>0</v>
      </c>
      <c r="N155" s="21">
        <f t="shared" si="25"/>
        <v>0.14285714285714285</v>
      </c>
      <c r="O155" s="21">
        <f t="shared" si="26"/>
        <v>1.2857142857142858</v>
      </c>
      <c r="P155" s="21">
        <f t="shared" si="27"/>
        <v>4.5714285714285712</v>
      </c>
      <c r="Q155" s="21">
        <f t="shared" si="28"/>
        <v>3.7142857142857144</v>
      </c>
      <c r="R155" s="21">
        <f t="shared" si="29"/>
        <v>0</v>
      </c>
      <c r="S155" s="21">
        <f t="shared" si="30"/>
        <v>6</v>
      </c>
    </row>
    <row r="156" spans="1:19" x14ac:dyDescent="0.25">
      <c r="A156" s="8">
        <v>44039</v>
      </c>
      <c r="B156" s="9">
        <v>9</v>
      </c>
      <c r="C156" s="10"/>
      <c r="D156" s="11">
        <v>0</v>
      </c>
      <c r="E156" s="9">
        <v>0</v>
      </c>
      <c r="F156" s="9">
        <v>2</v>
      </c>
      <c r="G156" s="9">
        <v>5</v>
      </c>
      <c r="H156" s="9">
        <v>2</v>
      </c>
      <c r="I156" s="9">
        <v>0</v>
      </c>
      <c r="J156" s="21">
        <f t="shared" si="23"/>
        <v>7</v>
      </c>
      <c r="M156" s="21">
        <f t="shared" si="24"/>
        <v>0</v>
      </c>
      <c r="N156" s="21">
        <f t="shared" si="25"/>
        <v>0.14285714285714285</v>
      </c>
      <c r="O156" s="21">
        <f t="shared" si="26"/>
        <v>1.2857142857142858</v>
      </c>
      <c r="P156" s="21">
        <f t="shared" si="27"/>
        <v>4.1428571428571432</v>
      </c>
      <c r="Q156" s="21">
        <f t="shared" si="28"/>
        <v>3.1428571428571428</v>
      </c>
      <c r="R156" s="21">
        <f t="shared" si="29"/>
        <v>0</v>
      </c>
      <c r="S156" s="21">
        <f t="shared" si="30"/>
        <v>5.5714285714285712</v>
      </c>
    </row>
    <row r="157" spans="1:19" x14ac:dyDescent="0.25">
      <c r="A157" s="8">
        <v>44040</v>
      </c>
      <c r="B157" s="9">
        <v>9</v>
      </c>
      <c r="C157" s="10"/>
      <c r="D157" s="11">
        <v>0</v>
      </c>
      <c r="E157" s="9">
        <v>0</v>
      </c>
      <c r="F157" s="9">
        <v>1</v>
      </c>
      <c r="G157" s="9">
        <v>5</v>
      </c>
      <c r="H157" s="9">
        <v>3</v>
      </c>
      <c r="I157" s="9">
        <v>0</v>
      </c>
      <c r="J157" s="21">
        <f t="shared" si="23"/>
        <v>6</v>
      </c>
      <c r="M157" s="21">
        <f t="shared" si="24"/>
        <v>0</v>
      </c>
      <c r="N157" s="21">
        <f t="shared" si="25"/>
        <v>0.14285714285714285</v>
      </c>
      <c r="O157" s="21">
        <f t="shared" si="26"/>
        <v>1.2857142857142858</v>
      </c>
      <c r="P157" s="21">
        <f t="shared" si="27"/>
        <v>4</v>
      </c>
      <c r="Q157" s="21">
        <f t="shared" si="28"/>
        <v>3.2857142857142856</v>
      </c>
      <c r="R157" s="21">
        <f t="shared" si="29"/>
        <v>0</v>
      </c>
      <c r="S157" s="21">
        <f t="shared" si="30"/>
        <v>5.4285714285714288</v>
      </c>
    </row>
    <row r="158" spans="1:19" x14ac:dyDescent="0.25">
      <c r="A158" s="8">
        <v>44041</v>
      </c>
      <c r="B158" s="9">
        <v>6</v>
      </c>
      <c r="C158" s="10"/>
      <c r="D158" s="11">
        <v>0</v>
      </c>
      <c r="E158" s="9">
        <v>0</v>
      </c>
      <c r="F158" s="9">
        <v>1</v>
      </c>
      <c r="G158" s="9">
        <v>1</v>
      </c>
      <c r="H158" s="9">
        <v>4</v>
      </c>
      <c r="I158" s="9">
        <v>0</v>
      </c>
      <c r="J158" s="21">
        <f t="shared" si="23"/>
        <v>2</v>
      </c>
      <c r="M158" s="21">
        <f t="shared" si="24"/>
        <v>0</v>
      </c>
      <c r="N158" s="21">
        <f t="shared" si="25"/>
        <v>0</v>
      </c>
      <c r="O158" s="21">
        <f t="shared" si="26"/>
        <v>1.1428571428571428</v>
      </c>
      <c r="P158" s="21">
        <f t="shared" si="27"/>
        <v>3.8571428571428572</v>
      </c>
      <c r="Q158" s="21">
        <f t="shared" si="28"/>
        <v>3</v>
      </c>
      <c r="R158" s="21">
        <f t="shared" si="29"/>
        <v>0</v>
      </c>
      <c r="S158" s="21">
        <f t="shared" si="30"/>
        <v>5</v>
      </c>
    </row>
    <row r="159" spans="1:19" x14ac:dyDescent="0.25">
      <c r="A159" s="8">
        <v>44042</v>
      </c>
      <c r="B159" s="9">
        <v>8</v>
      </c>
      <c r="C159" s="10"/>
      <c r="D159" s="11">
        <v>0</v>
      </c>
      <c r="E159" s="9">
        <v>0</v>
      </c>
      <c r="F159" s="9">
        <v>0</v>
      </c>
      <c r="G159" s="9">
        <v>5</v>
      </c>
      <c r="H159" s="9">
        <v>3</v>
      </c>
      <c r="I159" s="9">
        <v>0</v>
      </c>
      <c r="J159" s="21">
        <f t="shared" si="23"/>
        <v>5</v>
      </c>
      <c r="M159" s="21">
        <f t="shared" si="24"/>
        <v>0</v>
      </c>
      <c r="N159" s="21">
        <f t="shared" si="25"/>
        <v>0</v>
      </c>
      <c r="O159" s="21">
        <f t="shared" si="26"/>
        <v>1</v>
      </c>
      <c r="P159" s="21">
        <f t="shared" si="27"/>
        <v>3.5714285714285716</v>
      </c>
      <c r="Q159" s="21">
        <f t="shared" si="28"/>
        <v>3.2857142857142856</v>
      </c>
      <c r="R159" s="21">
        <f t="shared" si="29"/>
        <v>0</v>
      </c>
      <c r="S159" s="21">
        <f t="shared" si="30"/>
        <v>4.5714285714285712</v>
      </c>
    </row>
    <row r="160" spans="1:19" x14ac:dyDescent="0.25">
      <c r="A160" s="8">
        <v>44043</v>
      </c>
      <c r="B160" s="9">
        <v>5</v>
      </c>
      <c r="C160" s="10"/>
      <c r="D160" s="11">
        <v>0</v>
      </c>
      <c r="E160" s="9">
        <v>0</v>
      </c>
      <c r="F160" s="9">
        <v>0</v>
      </c>
      <c r="G160" s="9">
        <v>2</v>
      </c>
      <c r="H160" s="9">
        <v>3</v>
      </c>
      <c r="I160" s="9">
        <v>0</v>
      </c>
      <c r="J160" s="21">
        <f t="shared" si="23"/>
        <v>2</v>
      </c>
      <c r="M160" s="21">
        <f t="shared" si="24"/>
        <v>0</v>
      </c>
      <c r="N160" s="21">
        <f t="shared" si="25"/>
        <v>0</v>
      </c>
      <c r="O160" s="21">
        <f t="shared" si="26"/>
        <v>0.8571428571428571</v>
      </c>
      <c r="P160" s="21">
        <f t="shared" si="27"/>
        <v>3.5714285714285716</v>
      </c>
      <c r="Q160" s="21">
        <f t="shared" si="28"/>
        <v>3.7142857142857144</v>
      </c>
      <c r="R160" s="21">
        <f t="shared" si="29"/>
        <v>0</v>
      </c>
      <c r="S160" s="21">
        <f t="shared" si="30"/>
        <v>4.4285714285714288</v>
      </c>
    </row>
    <row r="161" spans="1:19" x14ac:dyDescent="0.25">
      <c r="A161" s="8">
        <v>44044</v>
      </c>
      <c r="B161" s="9">
        <v>7</v>
      </c>
      <c r="C161" s="10"/>
      <c r="D161" s="11">
        <v>0</v>
      </c>
      <c r="E161" s="9">
        <v>0</v>
      </c>
      <c r="F161" s="9">
        <v>2</v>
      </c>
      <c r="G161" s="9">
        <v>3</v>
      </c>
      <c r="H161" s="9">
        <v>2</v>
      </c>
      <c r="I161" s="9">
        <v>0</v>
      </c>
      <c r="J161" s="21">
        <f t="shared" si="23"/>
        <v>5</v>
      </c>
      <c r="M161" s="21">
        <f t="shared" si="24"/>
        <v>0</v>
      </c>
      <c r="N161" s="21">
        <f t="shared" si="25"/>
        <v>0</v>
      </c>
      <c r="O161" s="21">
        <f t="shared" si="26"/>
        <v>0.8571428571428571</v>
      </c>
      <c r="P161" s="21">
        <f t="shared" si="27"/>
        <v>3.4285714285714284</v>
      </c>
      <c r="Q161" s="21">
        <f t="shared" si="28"/>
        <v>3.7142857142857144</v>
      </c>
      <c r="R161" s="21">
        <f t="shared" si="29"/>
        <v>0</v>
      </c>
      <c r="S161" s="21">
        <f t="shared" si="30"/>
        <v>4.2857142857142856</v>
      </c>
    </row>
    <row r="162" spans="1:19" x14ac:dyDescent="0.25">
      <c r="A162" s="8">
        <v>44045</v>
      </c>
      <c r="B162" s="9">
        <v>11</v>
      </c>
      <c r="C162" s="10"/>
      <c r="D162" s="11">
        <v>0</v>
      </c>
      <c r="E162" s="9">
        <v>0</v>
      </c>
      <c r="F162" s="9">
        <v>1</v>
      </c>
      <c r="G162" s="9">
        <v>4</v>
      </c>
      <c r="H162" s="9">
        <v>6</v>
      </c>
      <c r="I162" s="9">
        <v>0</v>
      </c>
      <c r="J162" s="21">
        <f t="shared" si="23"/>
        <v>5</v>
      </c>
      <c r="M162" s="21">
        <f t="shared" si="24"/>
        <v>0</v>
      </c>
      <c r="N162" s="21">
        <f t="shared" si="25"/>
        <v>0</v>
      </c>
      <c r="O162" s="21">
        <f t="shared" si="26"/>
        <v>0.7142857142857143</v>
      </c>
      <c r="P162" s="21">
        <f t="shared" si="27"/>
        <v>3.5714285714285716</v>
      </c>
      <c r="Q162" s="21">
        <f t="shared" si="28"/>
        <v>3.5714285714285716</v>
      </c>
      <c r="R162" s="21">
        <f t="shared" si="29"/>
        <v>0</v>
      </c>
      <c r="S162" s="21">
        <f t="shared" si="30"/>
        <v>4.2857142857142856</v>
      </c>
    </row>
    <row r="163" spans="1:19" x14ac:dyDescent="0.25">
      <c r="A163" s="8">
        <v>44046</v>
      </c>
      <c r="B163" s="9">
        <v>11</v>
      </c>
      <c r="C163" s="10"/>
      <c r="D163" s="11">
        <v>0</v>
      </c>
      <c r="E163" s="9">
        <v>0</v>
      </c>
      <c r="F163" s="9">
        <v>1</v>
      </c>
      <c r="G163" s="9">
        <v>5</v>
      </c>
      <c r="H163" s="9">
        <v>5</v>
      </c>
      <c r="I163" s="9">
        <v>0</v>
      </c>
      <c r="J163" s="21">
        <f t="shared" si="23"/>
        <v>6</v>
      </c>
      <c r="M163" s="21">
        <f t="shared" si="24"/>
        <v>0</v>
      </c>
      <c r="N163" s="21">
        <f t="shared" si="25"/>
        <v>0</v>
      </c>
      <c r="O163" s="21">
        <f t="shared" si="26"/>
        <v>0.7142857142857143</v>
      </c>
      <c r="P163" s="21">
        <f t="shared" si="27"/>
        <v>3.4285714285714284</v>
      </c>
      <c r="Q163" s="21">
        <f t="shared" si="28"/>
        <v>3.8571428571428572</v>
      </c>
      <c r="R163" s="21">
        <f t="shared" si="29"/>
        <v>0</v>
      </c>
      <c r="S163" s="21">
        <f t="shared" si="30"/>
        <v>4.1428571428571432</v>
      </c>
    </row>
    <row r="164" spans="1:19" x14ac:dyDescent="0.25">
      <c r="A164" s="8">
        <v>44047</v>
      </c>
      <c r="B164" s="9">
        <v>8</v>
      </c>
      <c r="C164" s="10"/>
      <c r="D164" s="11">
        <v>0</v>
      </c>
      <c r="E164" s="9">
        <v>0</v>
      </c>
      <c r="F164" s="9">
        <v>1</v>
      </c>
      <c r="G164" s="9">
        <v>4</v>
      </c>
      <c r="H164" s="9">
        <v>3</v>
      </c>
      <c r="I164" s="9">
        <v>0</v>
      </c>
      <c r="J164" s="21">
        <f t="shared" si="23"/>
        <v>5</v>
      </c>
      <c r="M164" s="21">
        <f t="shared" si="24"/>
        <v>0</v>
      </c>
      <c r="N164" s="21">
        <f t="shared" si="25"/>
        <v>0</v>
      </c>
      <c r="O164" s="21">
        <f t="shared" si="26"/>
        <v>0.8571428571428571</v>
      </c>
      <c r="P164" s="21">
        <f t="shared" si="27"/>
        <v>3.4285714285714284</v>
      </c>
      <c r="Q164" s="21">
        <f t="shared" si="28"/>
        <v>3.8571428571428572</v>
      </c>
      <c r="R164" s="21">
        <f t="shared" si="29"/>
        <v>0</v>
      </c>
      <c r="S164" s="21">
        <f t="shared" si="30"/>
        <v>4.2857142857142856</v>
      </c>
    </row>
    <row r="165" spans="1:19" x14ac:dyDescent="0.25">
      <c r="A165" s="8">
        <v>44048</v>
      </c>
      <c r="B165" s="9">
        <v>5</v>
      </c>
      <c r="C165" s="10"/>
      <c r="D165" s="11">
        <v>0</v>
      </c>
      <c r="E165" s="9">
        <v>0</v>
      </c>
      <c r="F165" s="9">
        <v>0</v>
      </c>
      <c r="G165" s="9">
        <v>2</v>
      </c>
      <c r="H165" s="9">
        <v>3</v>
      </c>
      <c r="I165" s="9">
        <v>0</v>
      </c>
      <c r="J165" s="21">
        <f t="shared" si="23"/>
        <v>2</v>
      </c>
      <c r="M165" s="21">
        <f t="shared" si="24"/>
        <v>0</v>
      </c>
      <c r="N165" s="21">
        <f t="shared" si="25"/>
        <v>0</v>
      </c>
      <c r="O165" s="21">
        <f t="shared" si="26"/>
        <v>0.7142857142857143</v>
      </c>
      <c r="P165" s="21">
        <f t="shared" si="27"/>
        <v>3.2857142857142856</v>
      </c>
      <c r="Q165" s="21">
        <f t="shared" si="28"/>
        <v>4.2857142857142856</v>
      </c>
      <c r="R165" s="21">
        <f t="shared" si="29"/>
        <v>0</v>
      </c>
      <c r="S165" s="21">
        <f t="shared" si="30"/>
        <v>4</v>
      </c>
    </row>
    <row r="166" spans="1:19" x14ac:dyDescent="0.25">
      <c r="A166" s="8">
        <v>44049</v>
      </c>
      <c r="B166" s="9">
        <v>9</v>
      </c>
      <c r="C166" s="10"/>
      <c r="D166" s="11">
        <v>0</v>
      </c>
      <c r="E166" s="9">
        <v>0</v>
      </c>
      <c r="F166" s="9">
        <v>0</v>
      </c>
      <c r="G166" s="9">
        <v>4</v>
      </c>
      <c r="H166" s="9">
        <v>5</v>
      </c>
      <c r="I166" s="9">
        <v>0</v>
      </c>
      <c r="J166" s="21">
        <f t="shared" si="23"/>
        <v>4</v>
      </c>
      <c r="M166" s="21">
        <f t="shared" si="24"/>
        <v>0</v>
      </c>
      <c r="N166" s="21">
        <f t="shared" si="25"/>
        <v>0</v>
      </c>
      <c r="O166" s="21">
        <f t="shared" si="26"/>
        <v>0.5714285714285714</v>
      </c>
      <c r="P166" s="21">
        <f t="shared" si="27"/>
        <v>3.1428571428571428</v>
      </c>
      <c r="Q166" s="21">
        <f t="shared" si="28"/>
        <v>3.8571428571428572</v>
      </c>
      <c r="R166" s="21">
        <f t="shared" si="29"/>
        <v>0</v>
      </c>
      <c r="S166" s="21">
        <f t="shared" si="30"/>
        <v>3.7142857142857144</v>
      </c>
    </row>
    <row r="167" spans="1:19" x14ac:dyDescent="0.25">
      <c r="A167" s="8">
        <v>44050</v>
      </c>
      <c r="B167" s="9">
        <v>6</v>
      </c>
      <c r="C167" s="10"/>
      <c r="D167" s="11">
        <v>0</v>
      </c>
      <c r="E167" s="9">
        <v>0</v>
      </c>
      <c r="F167" s="9">
        <v>1</v>
      </c>
      <c r="G167" s="9">
        <v>2</v>
      </c>
      <c r="H167" s="9">
        <v>3</v>
      </c>
      <c r="I167" s="9">
        <v>0</v>
      </c>
      <c r="J167" s="21">
        <f t="shared" si="23"/>
        <v>3</v>
      </c>
      <c r="M167" s="21">
        <f t="shared" si="24"/>
        <v>0</v>
      </c>
      <c r="N167" s="21">
        <f t="shared" si="25"/>
        <v>0</v>
      </c>
      <c r="O167" s="21">
        <f t="shared" si="26"/>
        <v>0.5714285714285714</v>
      </c>
      <c r="P167" s="21">
        <f t="shared" si="27"/>
        <v>2.8571428571428572</v>
      </c>
      <c r="Q167" s="21">
        <f t="shared" si="28"/>
        <v>3.7142857142857144</v>
      </c>
      <c r="R167" s="21">
        <f t="shared" si="29"/>
        <v>0</v>
      </c>
      <c r="S167" s="21">
        <f t="shared" si="30"/>
        <v>3.4285714285714284</v>
      </c>
    </row>
    <row r="168" spans="1:19" x14ac:dyDescent="0.25">
      <c r="A168" s="8">
        <v>44051</v>
      </c>
      <c r="B168" s="9">
        <v>8</v>
      </c>
      <c r="C168" s="10"/>
      <c r="D168" s="11">
        <v>0</v>
      </c>
      <c r="E168" s="9">
        <v>0</v>
      </c>
      <c r="F168" s="9">
        <v>1</v>
      </c>
      <c r="G168" s="9">
        <v>2</v>
      </c>
      <c r="H168" s="9">
        <v>5</v>
      </c>
      <c r="I168" s="9">
        <v>0</v>
      </c>
      <c r="J168" s="21">
        <f t="shared" si="23"/>
        <v>3</v>
      </c>
      <c r="M168" s="21">
        <f t="shared" si="24"/>
        <v>0</v>
      </c>
      <c r="N168" s="21">
        <f t="shared" si="25"/>
        <v>0</v>
      </c>
      <c r="O168" s="21">
        <f t="shared" si="26"/>
        <v>0.42857142857142855</v>
      </c>
      <c r="P168" s="21">
        <f t="shared" si="27"/>
        <v>2.5714285714285716</v>
      </c>
      <c r="Q168" s="21">
        <f t="shared" si="28"/>
        <v>4.5714285714285712</v>
      </c>
      <c r="R168" s="21">
        <f t="shared" si="29"/>
        <v>0</v>
      </c>
      <c r="S168" s="21">
        <f t="shared" si="30"/>
        <v>3</v>
      </c>
    </row>
    <row r="169" spans="1:19" x14ac:dyDescent="0.25">
      <c r="A169" s="8">
        <v>44052</v>
      </c>
      <c r="B169" s="9">
        <v>6</v>
      </c>
      <c r="C169" s="10"/>
      <c r="D169" s="11">
        <v>0</v>
      </c>
      <c r="E169" s="9">
        <v>0</v>
      </c>
      <c r="F169" s="9">
        <v>0</v>
      </c>
      <c r="G169" s="9">
        <v>3</v>
      </c>
      <c r="H169" s="9">
        <v>3</v>
      </c>
      <c r="I169" s="9">
        <v>0</v>
      </c>
      <c r="J169" s="21">
        <f t="shared" si="23"/>
        <v>3</v>
      </c>
      <c r="M169" s="21">
        <f t="shared" si="24"/>
        <v>0</v>
      </c>
      <c r="N169" s="21">
        <f t="shared" si="25"/>
        <v>0</v>
      </c>
      <c r="O169" s="21">
        <f t="shared" si="26"/>
        <v>0.42857142857142855</v>
      </c>
      <c r="P169" s="21">
        <f t="shared" si="27"/>
        <v>2.4285714285714284</v>
      </c>
      <c r="Q169" s="21">
        <f t="shared" si="28"/>
        <v>4.5714285714285712</v>
      </c>
      <c r="R169" s="21">
        <f t="shared" si="29"/>
        <v>0</v>
      </c>
      <c r="S169" s="21">
        <f t="shared" si="30"/>
        <v>2.8571428571428572</v>
      </c>
    </row>
    <row r="170" spans="1:19" x14ac:dyDescent="0.25">
      <c r="A170" s="8">
        <v>44053</v>
      </c>
      <c r="B170" s="9">
        <v>8</v>
      </c>
      <c r="C170" s="10"/>
      <c r="D170" s="11">
        <v>0</v>
      </c>
      <c r="E170" s="9">
        <v>0</v>
      </c>
      <c r="F170" s="9">
        <v>1</v>
      </c>
      <c r="G170" s="9">
        <v>3</v>
      </c>
      <c r="H170" s="9">
        <v>4</v>
      </c>
      <c r="I170" s="9">
        <v>0</v>
      </c>
      <c r="J170" s="21">
        <f t="shared" si="23"/>
        <v>4</v>
      </c>
      <c r="M170" s="21">
        <f t="shared" si="24"/>
        <v>0</v>
      </c>
      <c r="N170" s="21">
        <f t="shared" si="25"/>
        <v>0</v>
      </c>
      <c r="O170" s="21">
        <f t="shared" si="26"/>
        <v>0.42857142857142855</v>
      </c>
      <c r="P170" s="21">
        <f t="shared" si="27"/>
        <v>2.2857142857142856</v>
      </c>
      <c r="Q170" s="21">
        <f t="shared" si="28"/>
        <v>4</v>
      </c>
      <c r="R170" s="21">
        <f t="shared" si="29"/>
        <v>0</v>
      </c>
      <c r="S170" s="21">
        <f t="shared" si="30"/>
        <v>2.7142857142857144</v>
      </c>
    </row>
    <row r="171" spans="1:19" x14ac:dyDescent="0.25">
      <c r="A171" s="8">
        <v>44054</v>
      </c>
      <c r="B171" s="9">
        <v>11</v>
      </c>
      <c r="C171" s="10"/>
      <c r="D171" s="11">
        <v>0</v>
      </c>
      <c r="E171" s="9">
        <v>0</v>
      </c>
      <c r="F171" s="9">
        <v>0</v>
      </c>
      <c r="G171" s="9">
        <v>2</v>
      </c>
      <c r="H171" s="9">
        <v>9</v>
      </c>
      <c r="I171" s="9">
        <v>0</v>
      </c>
      <c r="J171" s="21">
        <f t="shared" si="23"/>
        <v>2</v>
      </c>
      <c r="M171" s="21">
        <f t="shared" si="24"/>
        <v>0</v>
      </c>
      <c r="N171" s="21">
        <f t="shared" si="25"/>
        <v>0</v>
      </c>
      <c r="O171" s="21">
        <f t="shared" si="26"/>
        <v>0.2857142857142857</v>
      </c>
      <c r="P171" s="21">
        <f t="shared" si="27"/>
        <v>2.4285714285714284</v>
      </c>
      <c r="Q171" s="21">
        <f t="shared" si="28"/>
        <v>3.8571428571428572</v>
      </c>
      <c r="R171" s="21">
        <f t="shared" si="29"/>
        <v>0</v>
      </c>
      <c r="S171" s="21">
        <f t="shared" si="30"/>
        <v>2.7142857142857144</v>
      </c>
    </row>
    <row r="172" spans="1:19" x14ac:dyDescent="0.25">
      <c r="A172" s="8">
        <v>44055</v>
      </c>
      <c r="B172" s="9">
        <v>4</v>
      </c>
      <c r="C172" s="10"/>
      <c r="D172" s="11">
        <v>0</v>
      </c>
      <c r="E172" s="9">
        <v>0</v>
      </c>
      <c r="F172" s="9">
        <v>0</v>
      </c>
      <c r="G172" s="9">
        <v>1</v>
      </c>
      <c r="H172" s="9">
        <v>3</v>
      </c>
      <c r="I172" s="9">
        <v>0</v>
      </c>
      <c r="J172" s="21">
        <f t="shared" si="23"/>
        <v>1</v>
      </c>
      <c r="M172" s="21">
        <f t="shared" si="24"/>
        <v>0</v>
      </c>
      <c r="N172" s="21">
        <f t="shared" si="25"/>
        <v>0.14285714285714285</v>
      </c>
      <c r="O172" s="21">
        <f t="shared" si="26"/>
        <v>0.2857142857142857</v>
      </c>
      <c r="P172" s="21">
        <f t="shared" si="27"/>
        <v>2.2857142857142856</v>
      </c>
      <c r="Q172" s="21">
        <f t="shared" si="28"/>
        <v>4.2857142857142856</v>
      </c>
      <c r="R172" s="21">
        <f t="shared" si="29"/>
        <v>0</v>
      </c>
      <c r="S172" s="21">
        <f t="shared" si="30"/>
        <v>2.7142857142857144</v>
      </c>
    </row>
    <row r="173" spans="1:19" x14ac:dyDescent="0.25">
      <c r="A173" s="8">
        <v>44056</v>
      </c>
      <c r="B173" s="9">
        <v>4</v>
      </c>
      <c r="C173" s="10"/>
      <c r="D173" s="11">
        <v>0</v>
      </c>
      <c r="E173" s="9">
        <v>0</v>
      </c>
      <c r="F173" s="9">
        <v>0</v>
      </c>
      <c r="G173" s="9">
        <v>3</v>
      </c>
      <c r="H173" s="9">
        <v>1</v>
      </c>
      <c r="I173" s="9">
        <v>0</v>
      </c>
      <c r="J173" s="21">
        <f t="shared" si="23"/>
        <v>3</v>
      </c>
      <c r="M173" s="21">
        <f t="shared" si="24"/>
        <v>0</v>
      </c>
      <c r="N173" s="21">
        <f t="shared" si="25"/>
        <v>0.14285714285714285</v>
      </c>
      <c r="O173" s="21">
        <f t="shared" si="26"/>
        <v>0.5714285714285714</v>
      </c>
      <c r="P173" s="21">
        <f t="shared" si="27"/>
        <v>2</v>
      </c>
      <c r="Q173" s="21">
        <f t="shared" si="28"/>
        <v>3.8571428571428572</v>
      </c>
      <c r="R173" s="21">
        <f t="shared" si="29"/>
        <v>0</v>
      </c>
      <c r="S173" s="21">
        <f t="shared" si="30"/>
        <v>2.7142857142857144</v>
      </c>
    </row>
    <row r="174" spans="1:19" x14ac:dyDescent="0.25">
      <c r="A174" s="8">
        <v>44057</v>
      </c>
      <c r="B174" s="9">
        <v>5</v>
      </c>
      <c r="C174" s="10"/>
      <c r="D174" s="11">
        <v>0</v>
      </c>
      <c r="E174" s="9">
        <v>0</v>
      </c>
      <c r="F174" s="9">
        <v>0</v>
      </c>
      <c r="G174" s="9">
        <v>3</v>
      </c>
      <c r="H174" s="9">
        <v>2</v>
      </c>
      <c r="I174" s="9">
        <v>0</v>
      </c>
      <c r="J174" s="21">
        <f t="shared" si="23"/>
        <v>3</v>
      </c>
      <c r="M174" s="21">
        <f t="shared" si="24"/>
        <v>0</v>
      </c>
      <c r="N174" s="21">
        <f t="shared" si="25"/>
        <v>0.14285714285714285</v>
      </c>
      <c r="O174" s="21">
        <f t="shared" si="26"/>
        <v>0.5714285714285714</v>
      </c>
      <c r="P174" s="21">
        <f t="shared" si="27"/>
        <v>2</v>
      </c>
      <c r="Q174" s="21">
        <f t="shared" si="28"/>
        <v>4.1428571428571432</v>
      </c>
      <c r="R174" s="21">
        <f t="shared" si="29"/>
        <v>0</v>
      </c>
      <c r="S174" s="21">
        <f t="shared" si="30"/>
        <v>2.7142857142857144</v>
      </c>
    </row>
    <row r="175" spans="1:19" x14ac:dyDescent="0.25">
      <c r="A175" s="8">
        <v>44058</v>
      </c>
      <c r="B175" s="9">
        <v>11</v>
      </c>
      <c r="C175" s="10"/>
      <c r="D175" s="11">
        <v>0</v>
      </c>
      <c r="E175" s="9">
        <v>1</v>
      </c>
      <c r="F175" s="9">
        <v>1</v>
      </c>
      <c r="G175" s="9">
        <v>1</v>
      </c>
      <c r="H175" s="9">
        <v>8</v>
      </c>
      <c r="I175" s="9">
        <v>0</v>
      </c>
      <c r="J175" s="21">
        <f t="shared" si="23"/>
        <v>3</v>
      </c>
      <c r="M175" s="21">
        <f t="shared" si="24"/>
        <v>0</v>
      </c>
      <c r="N175" s="21">
        <f t="shared" si="25"/>
        <v>0.2857142857142857</v>
      </c>
      <c r="O175" s="21">
        <f t="shared" si="26"/>
        <v>0.5714285714285714</v>
      </c>
      <c r="P175" s="21">
        <f t="shared" si="27"/>
        <v>2.1428571428571428</v>
      </c>
      <c r="Q175" s="21">
        <f t="shared" si="28"/>
        <v>3.4285714285714284</v>
      </c>
      <c r="R175" s="21">
        <f t="shared" si="29"/>
        <v>0</v>
      </c>
      <c r="S175" s="21">
        <f t="shared" si="30"/>
        <v>3</v>
      </c>
    </row>
    <row r="176" spans="1:19" x14ac:dyDescent="0.25">
      <c r="A176" s="8">
        <v>44059</v>
      </c>
      <c r="B176" s="9">
        <v>3</v>
      </c>
      <c r="C176" s="10"/>
      <c r="D176" s="11">
        <v>0</v>
      </c>
      <c r="E176" s="9">
        <v>0</v>
      </c>
      <c r="F176" s="9">
        <v>2</v>
      </c>
      <c r="G176" s="9">
        <v>1</v>
      </c>
      <c r="H176" s="9">
        <v>0</v>
      </c>
      <c r="I176" s="9">
        <v>0</v>
      </c>
      <c r="J176" s="21">
        <f t="shared" si="23"/>
        <v>3</v>
      </c>
      <c r="M176" s="21">
        <f t="shared" si="24"/>
        <v>0</v>
      </c>
      <c r="N176" s="21">
        <f t="shared" si="25"/>
        <v>0.2857142857142857</v>
      </c>
      <c r="O176" s="21">
        <f t="shared" si="26"/>
        <v>0.5714285714285714</v>
      </c>
      <c r="P176" s="21">
        <f t="shared" si="27"/>
        <v>2</v>
      </c>
      <c r="Q176" s="21">
        <f t="shared" si="28"/>
        <v>3.4285714285714284</v>
      </c>
      <c r="R176" s="21">
        <f t="shared" si="29"/>
        <v>0</v>
      </c>
      <c r="S176" s="21">
        <f t="shared" si="30"/>
        <v>2.8571428571428572</v>
      </c>
    </row>
    <row r="177" spans="1:19" x14ac:dyDescent="0.25">
      <c r="A177" s="8">
        <v>44060</v>
      </c>
      <c r="B177" s="9">
        <v>10</v>
      </c>
      <c r="C177" s="10"/>
      <c r="D177" s="11">
        <v>0</v>
      </c>
      <c r="E177" s="9">
        <v>0</v>
      </c>
      <c r="F177" s="9">
        <v>1</v>
      </c>
      <c r="G177" s="9">
        <v>3</v>
      </c>
      <c r="H177" s="9">
        <v>6</v>
      </c>
      <c r="I177" s="9">
        <v>0</v>
      </c>
      <c r="J177" s="21">
        <f t="shared" si="23"/>
        <v>4</v>
      </c>
      <c r="M177" s="21">
        <f t="shared" si="24"/>
        <v>0</v>
      </c>
      <c r="N177" s="21">
        <f t="shared" si="25"/>
        <v>0.2857142857142857</v>
      </c>
      <c r="O177" s="21">
        <f t="shared" si="26"/>
        <v>0.7142857142857143</v>
      </c>
      <c r="P177" s="21">
        <f t="shared" si="27"/>
        <v>1.7142857142857142</v>
      </c>
      <c r="Q177" s="21">
        <f t="shared" si="28"/>
        <v>3.4285714285714284</v>
      </c>
      <c r="R177" s="21">
        <f t="shared" si="29"/>
        <v>0</v>
      </c>
      <c r="S177" s="21">
        <f t="shared" si="30"/>
        <v>2.7142857142857144</v>
      </c>
    </row>
    <row r="178" spans="1:19" x14ac:dyDescent="0.25">
      <c r="A178" s="8">
        <v>44061</v>
      </c>
      <c r="B178" s="9">
        <v>8</v>
      </c>
      <c r="C178" s="10"/>
      <c r="D178" s="11">
        <v>0</v>
      </c>
      <c r="E178" s="9">
        <v>1</v>
      </c>
      <c r="F178" s="9">
        <v>0</v>
      </c>
      <c r="G178" s="9">
        <v>3</v>
      </c>
      <c r="H178" s="9">
        <v>4</v>
      </c>
      <c r="I178" s="9">
        <v>0</v>
      </c>
      <c r="J178" s="21">
        <f t="shared" si="23"/>
        <v>4</v>
      </c>
      <c r="M178" s="21">
        <f t="shared" si="24"/>
        <v>0</v>
      </c>
      <c r="N178" s="21">
        <f t="shared" si="25"/>
        <v>0.2857142857142857</v>
      </c>
      <c r="O178" s="21">
        <f t="shared" si="26"/>
        <v>0.7142857142857143</v>
      </c>
      <c r="P178" s="21">
        <f t="shared" si="27"/>
        <v>1.5714285714285714</v>
      </c>
      <c r="Q178" s="21">
        <f t="shared" si="28"/>
        <v>3.7142857142857144</v>
      </c>
      <c r="R178" s="21">
        <f t="shared" si="29"/>
        <v>0</v>
      </c>
      <c r="S178" s="21">
        <f t="shared" si="30"/>
        <v>2.5714285714285716</v>
      </c>
    </row>
    <row r="179" spans="1:19" x14ac:dyDescent="0.25">
      <c r="A179" s="8">
        <v>44062</v>
      </c>
      <c r="B179" s="9">
        <v>3</v>
      </c>
      <c r="C179" s="10"/>
      <c r="D179" s="11">
        <v>0</v>
      </c>
      <c r="E179" s="9">
        <v>0</v>
      </c>
      <c r="F179" s="9">
        <v>0</v>
      </c>
      <c r="G179" s="9">
        <v>0</v>
      </c>
      <c r="H179" s="9">
        <v>3</v>
      </c>
      <c r="I179" s="9">
        <v>0</v>
      </c>
      <c r="J179" s="21">
        <f t="shared" si="23"/>
        <v>0</v>
      </c>
      <c r="M179" s="21">
        <f t="shared" si="24"/>
        <v>0</v>
      </c>
      <c r="N179" s="21">
        <f t="shared" si="25"/>
        <v>0.14285714285714285</v>
      </c>
      <c r="O179" s="21">
        <f t="shared" si="26"/>
        <v>0.8571428571428571</v>
      </c>
      <c r="P179" s="21">
        <f t="shared" si="27"/>
        <v>1.7142857142857142</v>
      </c>
      <c r="Q179" s="21">
        <f t="shared" si="28"/>
        <v>2.7142857142857144</v>
      </c>
      <c r="R179" s="21">
        <f t="shared" si="29"/>
        <v>0</v>
      </c>
      <c r="S179" s="21">
        <f t="shared" si="30"/>
        <v>2.7142857142857144</v>
      </c>
    </row>
    <row r="180" spans="1:19" x14ac:dyDescent="0.25">
      <c r="A180" s="8">
        <v>44063</v>
      </c>
      <c r="B180" s="9">
        <v>3</v>
      </c>
      <c r="C180" s="10"/>
      <c r="D180" s="11">
        <v>0</v>
      </c>
      <c r="E180" s="9">
        <v>0</v>
      </c>
      <c r="F180" s="9">
        <v>1</v>
      </c>
      <c r="G180" s="9">
        <v>1</v>
      </c>
      <c r="H180" s="9">
        <v>1</v>
      </c>
      <c r="I180" s="9">
        <v>0</v>
      </c>
      <c r="J180" s="21">
        <f t="shared" si="23"/>
        <v>2</v>
      </c>
      <c r="M180" s="21">
        <f t="shared" si="24"/>
        <v>0</v>
      </c>
      <c r="N180" s="21">
        <f t="shared" si="25"/>
        <v>0.14285714285714285</v>
      </c>
      <c r="O180" s="21">
        <f t="shared" si="26"/>
        <v>0.5714285714285714</v>
      </c>
      <c r="P180" s="21">
        <f t="shared" si="27"/>
        <v>2</v>
      </c>
      <c r="Q180" s="21">
        <f t="shared" si="28"/>
        <v>3.7142857142857144</v>
      </c>
      <c r="R180" s="21">
        <f t="shared" si="29"/>
        <v>0</v>
      </c>
      <c r="S180" s="21">
        <f t="shared" si="30"/>
        <v>2.7142857142857144</v>
      </c>
    </row>
    <row r="181" spans="1:19" x14ac:dyDescent="0.25">
      <c r="A181" s="8">
        <v>44064</v>
      </c>
      <c r="B181" s="9">
        <v>6</v>
      </c>
      <c r="C181" s="10"/>
      <c r="D181" s="11">
        <v>0</v>
      </c>
      <c r="E181" s="9">
        <v>0</v>
      </c>
      <c r="F181" s="9">
        <v>0</v>
      </c>
      <c r="G181" s="9">
        <v>2</v>
      </c>
      <c r="H181" s="9">
        <v>4</v>
      </c>
      <c r="I181" s="9">
        <v>0</v>
      </c>
      <c r="J181" s="21">
        <f t="shared" si="23"/>
        <v>2</v>
      </c>
      <c r="M181" s="21">
        <f t="shared" si="24"/>
        <v>0</v>
      </c>
      <c r="N181" s="21">
        <f t="shared" si="25"/>
        <v>0.2857142857142857</v>
      </c>
      <c r="O181" s="21">
        <f t="shared" si="26"/>
        <v>0.5714285714285714</v>
      </c>
      <c r="P181" s="21">
        <f t="shared" si="27"/>
        <v>1.7142857142857142</v>
      </c>
      <c r="Q181" s="21">
        <f t="shared" si="28"/>
        <v>3.1428571428571428</v>
      </c>
      <c r="R181" s="21">
        <f t="shared" si="29"/>
        <v>0</v>
      </c>
      <c r="S181" s="21">
        <f t="shared" si="30"/>
        <v>2.5714285714285716</v>
      </c>
    </row>
    <row r="182" spans="1:19" x14ac:dyDescent="0.25">
      <c r="A182" s="8">
        <v>44065</v>
      </c>
      <c r="B182" s="9">
        <v>5</v>
      </c>
      <c r="C182" s="10"/>
      <c r="D182" s="11">
        <v>0</v>
      </c>
      <c r="E182" s="9">
        <v>0</v>
      </c>
      <c r="F182" s="9">
        <v>2</v>
      </c>
      <c r="G182" s="9">
        <v>2</v>
      </c>
      <c r="H182" s="9">
        <v>1</v>
      </c>
      <c r="I182" s="9">
        <v>0</v>
      </c>
      <c r="J182" s="21">
        <f t="shared" si="23"/>
        <v>4</v>
      </c>
      <c r="M182" s="21">
        <f t="shared" si="24"/>
        <v>0</v>
      </c>
      <c r="N182" s="21">
        <f t="shared" si="25"/>
        <v>0.14285714285714285</v>
      </c>
      <c r="O182" s="21">
        <f t="shared" si="26"/>
        <v>0.5714285714285714</v>
      </c>
      <c r="P182" s="21">
        <f t="shared" si="27"/>
        <v>1.8571428571428572</v>
      </c>
      <c r="Q182" s="21">
        <f t="shared" si="28"/>
        <v>3.4285714285714284</v>
      </c>
      <c r="R182" s="21">
        <f t="shared" si="29"/>
        <v>0</v>
      </c>
      <c r="S182" s="21">
        <f t="shared" si="30"/>
        <v>2.5714285714285716</v>
      </c>
    </row>
    <row r="183" spans="1:19" x14ac:dyDescent="0.25">
      <c r="A183" s="8">
        <v>44066</v>
      </c>
      <c r="B183" s="9">
        <v>10</v>
      </c>
      <c r="C183" s="10"/>
      <c r="D183" s="11">
        <v>0</v>
      </c>
      <c r="E183" s="9">
        <v>0</v>
      </c>
      <c r="F183" s="9">
        <v>0</v>
      </c>
      <c r="G183" s="9">
        <v>3</v>
      </c>
      <c r="H183" s="9">
        <v>7</v>
      </c>
      <c r="I183" s="9">
        <v>0</v>
      </c>
      <c r="J183" s="21">
        <f t="shared" si="23"/>
        <v>3</v>
      </c>
      <c r="M183" s="21">
        <f t="shared" si="24"/>
        <v>0</v>
      </c>
      <c r="N183" s="21">
        <f t="shared" si="25"/>
        <v>0.14285714285714285</v>
      </c>
      <c r="O183" s="21">
        <f t="shared" si="26"/>
        <v>0.7142857142857143</v>
      </c>
      <c r="P183" s="21">
        <f t="shared" si="27"/>
        <v>2.4285714285714284</v>
      </c>
      <c r="Q183" s="21">
        <f t="shared" si="28"/>
        <v>3.7142857142857144</v>
      </c>
      <c r="R183" s="21">
        <f t="shared" si="29"/>
        <v>0</v>
      </c>
      <c r="S183" s="21">
        <f t="shared" si="30"/>
        <v>3.2857142857142856</v>
      </c>
    </row>
    <row r="184" spans="1:19" x14ac:dyDescent="0.25">
      <c r="A184" s="8">
        <v>44067</v>
      </c>
      <c r="B184" s="9">
        <v>5</v>
      </c>
      <c r="C184" s="10"/>
      <c r="D184" s="11">
        <v>0</v>
      </c>
      <c r="E184" s="9">
        <v>1</v>
      </c>
      <c r="F184" s="9">
        <v>1</v>
      </c>
      <c r="G184" s="9">
        <v>1</v>
      </c>
      <c r="H184" s="9">
        <v>2</v>
      </c>
      <c r="I184" s="9">
        <v>0</v>
      </c>
      <c r="J184" s="21">
        <f t="shared" si="23"/>
        <v>3</v>
      </c>
      <c r="M184" s="21">
        <f t="shared" si="24"/>
        <v>0</v>
      </c>
      <c r="N184" s="21">
        <f t="shared" si="25"/>
        <v>0.14285714285714285</v>
      </c>
      <c r="O184" s="21">
        <f t="shared" si="26"/>
        <v>0.7142857142857143</v>
      </c>
      <c r="P184" s="21">
        <f t="shared" si="27"/>
        <v>2.4285714285714284</v>
      </c>
      <c r="Q184" s="21">
        <f t="shared" si="28"/>
        <v>4.2857142857142856</v>
      </c>
      <c r="R184" s="21">
        <f t="shared" si="29"/>
        <v>0</v>
      </c>
      <c r="S184" s="21">
        <f t="shared" si="30"/>
        <v>3.2857142857142856</v>
      </c>
    </row>
    <row r="185" spans="1:19" x14ac:dyDescent="0.25">
      <c r="A185" s="8">
        <v>44068</v>
      </c>
      <c r="B185" s="9">
        <v>10</v>
      </c>
      <c r="C185" s="10"/>
      <c r="D185" s="11">
        <v>0</v>
      </c>
      <c r="E185" s="9">
        <v>0</v>
      </c>
      <c r="F185" s="9">
        <v>0</v>
      </c>
      <c r="G185" s="9">
        <v>4</v>
      </c>
      <c r="H185" s="9">
        <v>6</v>
      </c>
      <c r="I185" s="9">
        <v>0</v>
      </c>
      <c r="J185" s="21">
        <f t="shared" si="23"/>
        <v>4</v>
      </c>
      <c r="M185" s="21">
        <f t="shared" si="24"/>
        <v>0</v>
      </c>
      <c r="N185" s="21">
        <f t="shared" si="25"/>
        <v>0.14285714285714285</v>
      </c>
      <c r="O185" s="21">
        <f t="shared" si="26"/>
        <v>0.7142857142857143</v>
      </c>
      <c r="P185" s="21">
        <f t="shared" si="27"/>
        <v>2.4285714285714284</v>
      </c>
      <c r="Q185" s="21">
        <f t="shared" si="28"/>
        <v>4.1428571428571432</v>
      </c>
      <c r="R185" s="21">
        <f t="shared" si="29"/>
        <v>0</v>
      </c>
      <c r="S185" s="21">
        <f t="shared" si="30"/>
        <v>3.2857142857142856</v>
      </c>
    </row>
    <row r="186" spans="1:19" x14ac:dyDescent="0.25">
      <c r="A186" s="8">
        <v>44069</v>
      </c>
      <c r="B186" s="9">
        <v>10</v>
      </c>
      <c r="C186" s="10"/>
      <c r="D186" s="11">
        <v>0</v>
      </c>
      <c r="E186" s="9">
        <v>0</v>
      </c>
      <c r="F186" s="9">
        <v>1</v>
      </c>
      <c r="G186" s="9">
        <v>4</v>
      </c>
      <c r="H186" s="9">
        <v>5</v>
      </c>
      <c r="I186" s="9">
        <v>0</v>
      </c>
      <c r="J186" s="21">
        <f t="shared" si="23"/>
        <v>5</v>
      </c>
      <c r="M186" s="21">
        <f t="shared" si="24"/>
        <v>0</v>
      </c>
      <c r="N186" s="21">
        <f t="shared" si="25"/>
        <v>0.14285714285714285</v>
      </c>
      <c r="O186" s="21">
        <f t="shared" si="26"/>
        <v>0.42857142857142855</v>
      </c>
      <c r="P186" s="21">
        <f t="shared" si="27"/>
        <v>2.2857142857142856</v>
      </c>
      <c r="Q186" s="21">
        <f t="shared" si="28"/>
        <v>4.1428571428571432</v>
      </c>
      <c r="R186" s="21">
        <f t="shared" si="29"/>
        <v>0</v>
      </c>
      <c r="S186" s="21">
        <f t="shared" si="30"/>
        <v>2.8571428571428572</v>
      </c>
    </row>
    <row r="187" spans="1:19" x14ac:dyDescent="0.25">
      <c r="A187" s="8">
        <v>44070</v>
      </c>
      <c r="B187" s="9">
        <v>7</v>
      </c>
      <c r="C187" s="10"/>
      <c r="D187" s="11">
        <v>0</v>
      </c>
      <c r="E187" s="9">
        <v>0</v>
      </c>
      <c r="F187" s="9">
        <v>1</v>
      </c>
      <c r="G187" s="9">
        <v>1</v>
      </c>
      <c r="H187" s="9">
        <v>5</v>
      </c>
      <c r="I187" s="9">
        <v>0</v>
      </c>
      <c r="J187" s="21">
        <f t="shared" si="23"/>
        <v>2</v>
      </c>
      <c r="M187" s="21">
        <f t="shared" si="24"/>
        <v>0</v>
      </c>
      <c r="N187" s="21">
        <f t="shared" si="25"/>
        <v>0.14285714285714285</v>
      </c>
      <c r="O187" s="21">
        <f t="shared" si="26"/>
        <v>0.42857142857142855</v>
      </c>
      <c r="P187" s="21">
        <f t="shared" si="27"/>
        <v>2.1428571428571428</v>
      </c>
      <c r="Q187" s="21">
        <f t="shared" si="28"/>
        <v>3.4285714285714284</v>
      </c>
      <c r="R187" s="21">
        <f t="shared" si="29"/>
        <v>0</v>
      </c>
      <c r="S187" s="21">
        <f t="shared" si="30"/>
        <v>2.7142857142857144</v>
      </c>
    </row>
    <row r="188" spans="1:19" x14ac:dyDescent="0.25">
      <c r="A188" s="8">
        <v>44071</v>
      </c>
      <c r="B188" s="9">
        <v>5</v>
      </c>
      <c r="C188" s="10"/>
      <c r="D188" s="11">
        <v>0</v>
      </c>
      <c r="E188" s="9">
        <v>0</v>
      </c>
      <c r="F188" s="9">
        <v>0</v>
      </c>
      <c r="G188" s="9">
        <v>2</v>
      </c>
      <c r="H188" s="9">
        <v>3</v>
      </c>
      <c r="I188" s="9">
        <v>0</v>
      </c>
      <c r="J188" s="21">
        <f t="shared" si="23"/>
        <v>2</v>
      </c>
      <c r="M188" s="21">
        <f t="shared" si="24"/>
        <v>0</v>
      </c>
      <c r="N188" s="21">
        <f t="shared" si="25"/>
        <v>0</v>
      </c>
      <c r="O188" s="21">
        <f t="shared" si="26"/>
        <v>0.2857142857142857</v>
      </c>
      <c r="P188" s="21">
        <f t="shared" si="27"/>
        <v>2.7142857142857144</v>
      </c>
      <c r="Q188" s="21">
        <f t="shared" si="28"/>
        <v>3.4285714285714284</v>
      </c>
      <c r="R188" s="21">
        <f t="shared" si="29"/>
        <v>0</v>
      </c>
      <c r="S188" s="21">
        <f t="shared" si="30"/>
        <v>3</v>
      </c>
    </row>
    <row r="189" spans="1:19" x14ac:dyDescent="0.25">
      <c r="A189" s="8">
        <v>44072</v>
      </c>
      <c r="B189" s="9">
        <v>2</v>
      </c>
      <c r="C189" s="10"/>
      <c r="D189" s="11">
        <v>0</v>
      </c>
      <c r="E189" s="9">
        <v>0</v>
      </c>
      <c r="F189" s="9">
        <v>0</v>
      </c>
      <c r="G189" s="9">
        <v>1</v>
      </c>
      <c r="H189" s="9">
        <v>1</v>
      </c>
      <c r="I189" s="9">
        <v>0</v>
      </c>
      <c r="J189" s="21">
        <f t="shared" si="23"/>
        <v>1</v>
      </c>
      <c r="M189" s="21">
        <f t="shared" si="24"/>
        <v>0</v>
      </c>
      <c r="N189" s="21">
        <f t="shared" si="25"/>
        <v>0</v>
      </c>
      <c r="O189" s="21">
        <f t="shared" si="26"/>
        <v>0.2857142857142857</v>
      </c>
      <c r="P189" s="21">
        <f t="shared" si="27"/>
        <v>2.4285714285714284</v>
      </c>
      <c r="Q189" s="21">
        <f t="shared" si="28"/>
        <v>2.7142857142857144</v>
      </c>
      <c r="R189" s="21">
        <f t="shared" si="29"/>
        <v>0</v>
      </c>
      <c r="S189" s="21">
        <f t="shared" si="30"/>
        <v>2.7142857142857144</v>
      </c>
    </row>
    <row r="190" spans="1:19" x14ac:dyDescent="0.25">
      <c r="A190" s="8">
        <v>44073</v>
      </c>
      <c r="B190" s="9">
        <v>4</v>
      </c>
      <c r="C190" s="10"/>
      <c r="D190" s="11">
        <v>0</v>
      </c>
      <c r="E190" s="9">
        <v>0</v>
      </c>
      <c r="F190" s="9">
        <v>0</v>
      </c>
      <c r="G190" s="9">
        <v>2</v>
      </c>
      <c r="H190" s="9">
        <v>2</v>
      </c>
      <c r="I190" s="9">
        <v>0</v>
      </c>
      <c r="J190" s="21">
        <f t="shared" si="23"/>
        <v>2</v>
      </c>
      <c r="M190" s="21">
        <f t="shared" si="24"/>
        <v>0</v>
      </c>
      <c r="N190" s="21">
        <f t="shared" si="25"/>
        <v>0</v>
      </c>
      <c r="O190" s="21">
        <f t="shared" si="26"/>
        <v>0.7142857142857143</v>
      </c>
      <c r="P190" s="21">
        <f t="shared" si="27"/>
        <v>2</v>
      </c>
      <c r="Q190" s="21">
        <f t="shared" si="28"/>
        <v>2.5714285714285716</v>
      </c>
      <c r="R190" s="21">
        <f t="shared" si="29"/>
        <v>0</v>
      </c>
      <c r="S190" s="21">
        <f t="shared" si="30"/>
        <v>2.7142857142857144</v>
      </c>
    </row>
    <row r="191" spans="1:19" x14ac:dyDescent="0.25">
      <c r="A191" s="8">
        <v>44074</v>
      </c>
      <c r="B191" s="9">
        <v>7</v>
      </c>
      <c r="C191" s="10"/>
      <c r="D191" s="11">
        <v>0</v>
      </c>
      <c r="E191" s="9">
        <v>0</v>
      </c>
      <c r="F191" s="9">
        <v>0</v>
      </c>
      <c r="G191" s="9">
        <v>5</v>
      </c>
      <c r="H191" s="9">
        <v>2</v>
      </c>
      <c r="I191" s="9">
        <v>0</v>
      </c>
      <c r="J191" s="21">
        <f t="shared" si="23"/>
        <v>5</v>
      </c>
      <c r="M191" s="21">
        <f t="shared" si="24"/>
        <v>0</v>
      </c>
      <c r="N191" s="21">
        <f t="shared" si="25"/>
        <v>0</v>
      </c>
      <c r="O191" s="21">
        <f t="shared" si="26"/>
        <v>0.5714285714285714</v>
      </c>
      <c r="P191" s="21">
        <f t="shared" si="27"/>
        <v>2.4285714285714284</v>
      </c>
      <c r="Q191" s="21">
        <f t="shared" si="28"/>
        <v>1.8571428571428572</v>
      </c>
      <c r="R191" s="21">
        <f t="shared" si="29"/>
        <v>0</v>
      </c>
      <c r="S191" s="21">
        <f t="shared" si="30"/>
        <v>3</v>
      </c>
    </row>
    <row r="192" spans="1:19" x14ac:dyDescent="0.25">
      <c r="A192" s="8">
        <v>44075</v>
      </c>
      <c r="B192" s="9">
        <v>3</v>
      </c>
      <c r="C192" s="10"/>
      <c r="D192" s="11">
        <v>0</v>
      </c>
      <c r="E192" s="9">
        <v>0</v>
      </c>
      <c r="F192" s="9">
        <v>0</v>
      </c>
      <c r="G192" s="9">
        <v>2</v>
      </c>
      <c r="H192" s="9">
        <v>1</v>
      </c>
      <c r="I192" s="9">
        <v>0</v>
      </c>
      <c r="J192" s="21">
        <f t="shared" si="23"/>
        <v>2</v>
      </c>
      <c r="M192" s="21">
        <f t="shared" si="24"/>
        <v>0</v>
      </c>
      <c r="N192" s="21">
        <f t="shared" si="25"/>
        <v>0</v>
      </c>
      <c r="O192" s="21">
        <f t="shared" si="26"/>
        <v>0.7142857142857143</v>
      </c>
      <c r="P192" s="21">
        <f t="shared" si="27"/>
        <v>2.4285714285714284</v>
      </c>
      <c r="Q192" s="21">
        <f t="shared" si="28"/>
        <v>1.8571428571428572</v>
      </c>
      <c r="R192" s="21">
        <f t="shared" si="29"/>
        <v>0</v>
      </c>
      <c r="S192" s="21">
        <f t="shared" si="30"/>
        <v>3.1428571428571428</v>
      </c>
    </row>
    <row r="193" spans="1:19" x14ac:dyDescent="0.25">
      <c r="A193" s="8">
        <v>44076</v>
      </c>
      <c r="B193" s="9">
        <v>9</v>
      </c>
      <c r="C193" s="10"/>
      <c r="D193" s="11">
        <v>0</v>
      </c>
      <c r="E193" s="9">
        <v>0</v>
      </c>
      <c r="F193" s="9">
        <v>4</v>
      </c>
      <c r="G193" s="9">
        <v>1</v>
      </c>
      <c r="H193" s="9">
        <v>4</v>
      </c>
      <c r="I193" s="9">
        <v>0</v>
      </c>
      <c r="J193" s="21">
        <f t="shared" si="23"/>
        <v>5</v>
      </c>
      <c r="M193" s="21">
        <f t="shared" si="24"/>
        <v>0</v>
      </c>
      <c r="N193" s="21">
        <f t="shared" si="25"/>
        <v>0</v>
      </c>
      <c r="O193" s="21">
        <f t="shared" si="26"/>
        <v>0.8571428571428571</v>
      </c>
      <c r="P193" s="21">
        <f t="shared" si="27"/>
        <v>2.5714285714285716</v>
      </c>
      <c r="Q193" s="21">
        <f t="shared" si="28"/>
        <v>2.4285714285714284</v>
      </c>
      <c r="R193" s="21">
        <f t="shared" si="29"/>
        <v>0</v>
      </c>
      <c r="S193" s="21">
        <f t="shared" si="30"/>
        <v>3.4285714285714284</v>
      </c>
    </row>
    <row r="194" spans="1:19" x14ac:dyDescent="0.25">
      <c r="A194" s="8">
        <v>44077</v>
      </c>
      <c r="B194" s="9">
        <v>4</v>
      </c>
      <c r="C194" s="10"/>
      <c r="D194" s="11">
        <v>0</v>
      </c>
      <c r="E194" s="9">
        <v>0</v>
      </c>
      <c r="F194" s="9">
        <v>0</v>
      </c>
      <c r="G194" s="9">
        <v>4</v>
      </c>
      <c r="H194" s="9">
        <v>0</v>
      </c>
      <c r="I194" s="9">
        <v>0</v>
      </c>
      <c r="J194" s="21">
        <f t="shared" si="23"/>
        <v>4</v>
      </c>
      <c r="M194" s="21">
        <f t="shared" si="24"/>
        <v>0</v>
      </c>
      <c r="N194" s="21">
        <f t="shared" si="25"/>
        <v>0</v>
      </c>
      <c r="O194" s="21">
        <f t="shared" si="26"/>
        <v>0.8571428571428571</v>
      </c>
      <c r="P194" s="21">
        <f t="shared" si="27"/>
        <v>3</v>
      </c>
      <c r="Q194" s="21">
        <f t="shared" si="28"/>
        <v>2.4285714285714284</v>
      </c>
      <c r="R194" s="21">
        <f t="shared" si="29"/>
        <v>0</v>
      </c>
      <c r="S194" s="21">
        <f t="shared" si="30"/>
        <v>3.8571428571428572</v>
      </c>
    </row>
    <row r="195" spans="1:19" x14ac:dyDescent="0.25">
      <c r="A195" s="8">
        <v>44078</v>
      </c>
      <c r="B195" s="9">
        <v>6</v>
      </c>
      <c r="C195" s="10"/>
      <c r="D195" s="11">
        <v>0</v>
      </c>
      <c r="E195" s="9">
        <v>0</v>
      </c>
      <c r="F195" s="9">
        <v>1</v>
      </c>
      <c r="G195" s="9">
        <v>2</v>
      </c>
      <c r="H195" s="9">
        <v>3</v>
      </c>
      <c r="I195" s="9">
        <v>0</v>
      </c>
      <c r="J195" s="21">
        <f t="shared" si="23"/>
        <v>3</v>
      </c>
      <c r="M195" s="21">
        <f t="shared" si="24"/>
        <v>0</v>
      </c>
      <c r="N195" s="21">
        <f t="shared" si="25"/>
        <v>0.14285714285714285</v>
      </c>
      <c r="O195" s="21">
        <f t="shared" si="26"/>
        <v>0.8571428571428571</v>
      </c>
      <c r="P195" s="21">
        <f t="shared" si="27"/>
        <v>3.1428571428571428</v>
      </c>
      <c r="Q195" s="21">
        <f t="shared" si="28"/>
        <v>2.4285714285714284</v>
      </c>
      <c r="R195" s="21">
        <f t="shared" si="29"/>
        <v>0</v>
      </c>
      <c r="S195" s="21">
        <f t="shared" si="30"/>
        <v>4.1428571428571432</v>
      </c>
    </row>
    <row r="196" spans="1:19" x14ac:dyDescent="0.25">
      <c r="A196" s="8">
        <v>44079</v>
      </c>
      <c r="B196" s="9">
        <v>8</v>
      </c>
      <c r="C196" s="10"/>
      <c r="D196" s="11">
        <v>0</v>
      </c>
      <c r="E196" s="9">
        <v>0</v>
      </c>
      <c r="F196" s="9">
        <v>1</v>
      </c>
      <c r="G196" s="9">
        <v>2</v>
      </c>
      <c r="H196" s="9">
        <v>5</v>
      </c>
      <c r="I196" s="9">
        <v>0</v>
      </c>
      <c r="J196" s="21">
        <f t="shared" si="23"/>
        <v>3</v>
      </c>
      <c r="M196" s="21">
        <f t="shared" si="24"/>
        <v>0</v>
      </c>
      <c r="N196" s="21">
        <f t="shared" si="25"/>
        <v>0.14285714285714285</v>
      </c>
      <c r="O196" s="21">
        <f t="shared" si="26"/>
        <v>1</v>
      </c>
      <c r="P196" s="21">
        <f t="shared" si="27"/>
        <v>3.4285714285714284</v>
      </c>
      <c r="Q196" s="21">
        <f t="shared" si="28"/>
        <v>3.1428571428571428</v>
      </c>
      <c r="R196" s="21">
        <f t="shared" si="29"/>
        <v>0</v>
      </c>
      <c r="S196" s="21">
        <f t="shared" si="30"/>
        <v>4.5714285714285712</v>
      </c>
    </row>
    <row r="197" spans="1:19" x14ac:dyDescent="0.25">
      <c r="A197" s="8">
        <v>44080</v>
      </c>
      <c r="B197" s="9">
        <v>7</v>
      </c>
      <c r="C197" s="10"/>
      <c r="D197" s="11">
        <v>0</v>
      </c>
      <c r="E197" s="9">
        <v>0</v>
      </c>
      <c r="F197" s="9">
        <v>0</v>
      </c>
      <c r="G197" s="9">
        <v>5</v>
      </c>
      <c r="H197" s="9">
        <v>2</v>
      </c>
      <c r="I197" s="9">
        <v>0</v>
      </c>
      <c r="J197" s="21">
        <f t="shared" si="23"/>
        <v>5</v>
      </c>
      <c r="M197" s="21">
        <f t="shared" si="24"/>
        <v>0</v>
      </c>
      <c r="N197" s="21">
        <f t="shared" si="25"/>
        <v>0.14285714285714285</v>
      </c>
      <c r="O197" s="21">
        <f t="shared" si="26"/>
        <v>0.42857142857142855</v>
      </c>
      <c r="P197" s="21">
        <f t="shared" si="27"/>
        <v>3.7142857142857144</v>
      </c>
      <c r="Q197" s="21">
        <f t="shared" si="28"/>
        <v>3.1428571428571428</v>
      </c>
      <c r="R197" s="21">
        <f t="shared" si="29"/>
        <v>0</v>
      </c>
      <c r="S197" s="21">
        <f t="shared" si="30"/>
        <v>4.2857142857142856</v>
      </c>
    </row>
    <row r="198" spans="1:19" x14ac:dyDescent="0.25">
      <c r="A198" s="8">
        <v>44081</v>
      </c>
      <c r="B198" s="9">
        <v>9</v>
      </c>
      <c r="C198" s="10"/>
      <c r="D198" s="11">
        <v>0</v>
      </c>
      <c r="E198" s="9">
        <v>1</v>
      </c>
      <c r="F198" s="9">
        <v>0</v>
      </c>
      <c r="G198" s="9">
        <v>6</v>
      </c>
      <c r="H198" s="9">
        <v>2</v>
      </c>
      <c r="I198" s="9">
        <v>0</v>
      </c>
      <c r="J198" s="21">
        <f t="shared" si="23"/>
        <v>7</v>
      </c>
      <c r="M198" s="21">
        <f t="shared" si="24"/>
        <v>0</v>
      </c>
      <c r="N198" s="21">
        <f t="shared" si="25"/>
        <v>0.14285714285714285</v>
      </c>
      <c r="O198" s="21">
        <f t="shared" si="26"/>
        <v>0.42857142857142855</v>
      </c>
      <c r="P198" s="21">
        <f t="shared" si="27"/>
        <v>3.7142857142857144</v>
      </c>
      <c r="Q198" s="21">
        <f t="shared" si="28"/>
        <v>3.8571428571428572</v>
      </c>
      <c r="R198" s="21">
        <f t="shared" si="29"/>
        <v>0</v>
      </c>
      <c r="S198" s="21">
        <f t="shared" si="30"/>
        <v>4.2857142857142856</v>
      </c>
    </row>
    <row r="199" spans="1:19" x14ac:dyDescent="0.25">
      <c r="A199" s="8">
        <v>44082</v>
      </c>
      <c r="B199" s="9">
        <v>11</v>
      </c>
      <c r="C199" s="10"/>
      <c r="D199" s="11">
        <v>0</v>
      </c>
      <c r="E199" s="9">
        <v>0</v>
      </c>
      <c r="F199" s="9">
        <v>1</v>
      </c>
      <c r="G199" s="9">
        <v>4</v>
      </c>
      <c r="H199" s="9">
        <v>6</v>
      </c>
      <c r="I199" s="9">
        <v>0</v>
      </c>
      <c r="J199" s="21">
        <f t="shared" si="23"/>
        <v>5</v>
      </c>
      <c r="M199" s="21">
        <f t="shared" si="24"/>
        <v>0</v>
      </c>
      <c r="N199" s="21">
        <f t="shared" si="25"/>
        <v>0.14285714285714285</v>
      </c>
      <c r="O199" s="21">
        <f t="shared" si="26"/>
        <v>0.2857142857142857</v>
      </c>
      <c r="P199" s="21">
        <f t="shared" si="27"/>
        <v>3.8571428571428572</v>
      </c>
      <c r="Q199" s="21">
        <f t="shared" si="28"/>
        <v>4</v>
      </c>
      <c r="R199" s="21">
        <f t="shared" si="29"/>
        <v>0</v>
      </c>
      <c r="S199" s="21">
        <f t="shared" si="30"/>
        <v>4.2857142857142856</v>
      </c>
    </row>
    <row r="200" spans="1:19" x14ac:dyDescent="0.25">
      <c r="A200" s="8">
        <v>44083</v>
      </c>
      <c r="B200" s="9">
        <v>7</v>
      </c>
      <c r="C200" s="10"/>
      <c r="D200" s="11">
        <v>0</v>
      </c>
      <c r="E200" s="9">
        <v>0</v>
      </c>
      <c r="F200" s="9">
        <v>0</v>
      </c>
      <c r="G200" s="9">
        <v>3</v>
      </c>
      <c r="H200" s="9">
        <v>4</v>
      </c>
      <c r="I200" s="9">
        <v>0</v>
      </c>
      <c r="J200" s="21">
        <f t="shared" ref="J200:J263" si="31">SUM(D200:G200)</f>
        <v>3</v>
      </c>
      <c r="M200" s="21">
        <f t="shared" si="24"/>
        <v>0</v>
      </c>
      <c r="N200" s="21">
        <f t="shared" si="25"/>
        <v>0.14285714285714285</v>
      </c>
      <c r="O200" s="21">
        <f t="shared" si="26"/>
        <v>0.14285714285714285</v>
      </c>
      <c r="P200" s="21">
        <f t="shared" si="27"/>
        <v>4.1428571428571432</v>
      </c>
      <c r="Q200" s="21">
        <f t="shared" si="28"/>
        <v>3.8571428571428572</v>
      </c>
      <c r="R200" s="21">
        <f t="shared" si="29"/>
        <v>0</v>
      </c>
      <c r="S200" s="21">
        <f t="shared" si="30"/>
        <v>4.4285714285714288</v>
      </c>
    </row>
    <row r="201" spans="1:19" x14ac:dyDescent="0.25">
      <c r="A201" s="8">
        <v>44084</v>
      </c>
      <c r="B201" s="9">
        <v>9</v>
      </c>
      <c r="C201" s="10"/>
      <c r="D201" s="11">
        <v>0</v>
      </c>
      <c r="E201" s="9">
        <v>0</v>
      </c>
      <c r="F201" s="9">
        <v>0</v>
      </c>
      <c r="G201" s="9">
        <v>4</v>
      </c>
      <c r="H201" s="9">
        <v>5</v>
      </c>
      <c r="I201" s="9">
        <v>0</v>
      </c>
      <c r="J201" s="21">
        <f t="shared" si="31"/>
        <v>4</v>
      </c>
      <c r="M201" s="21">
        <f t="shared" si="24"/>
        <v>0</v>
      </c>
      <c r="N201" s="21">
        <f t="shared" si="25"/>
        <v>0.14285714285714285</v>
      </c>
      <c r="O201" s="21">
        <f t="shared" si="26"/>
        <v>0.14285714285714285</v>
      </c>
      <c r="P201" s="21">
        <f t="shared" si="27"/>
        <v>4.1428571428571432</v>
      </c>
      <c r="Q201" s="21">
        <f t="shared" si="28"/>
        <v>4.8571428571428568</v>
      </c>
      <c r="R201" s="21">
        <f t="shared" si="29"/>
        <v>0</v>
      </c>
      <c r="S201" s="21">
        <f t="shared" si="30"/>
        <v>4.4285714285714288</v>
      </c>
    </row>
    <row r="202" spans="1:19" x14ac:dyDescent="0.25">
      <c r="A202" s="8">
        <v>44085</v>
      </c>
      <c r="B202" s="9">
        <v>7</v>
      </c>
      <c r="C202" s="10"/>
      <c r="D202" s="11">
        <v>0</v>
      </c>
      <c r="E202" s="9">
        <v>0</v>
      </c>
      <c r="F202" s="9">
        <v>0</v>
      </c>
      <c r="G202" s="9">
        <v>3</v>
      </c>
      <c r="H202" s="9">
        <v>4</v>
      </c>
      <c r="I202" s="9">
        <v>0</v>
      </c>
      <c r="J202" s="21">
        <f t="shared" si="31"/>
        <v>3</v>
      </c>
      <c r="M202" s="21">
        <f t="shared" si="24"/>
        <v>0</v>
      </c>
      <c r="N202" s="21">
        <f t="shared" si="25"/>
        <v>0</v>
      </c>
      <c r="O202" s="21">
        <f t="shared" si="26"/>
        <v>0.2857142857142857</v>
      </c>
      <c r="P202" s="21">
        <f t="shared" si="27"/>
        <v>3.7142857142857144</v>
      </c>
      <c r="Q202" s="21">
        <f t="shared" si="28"/>
        <v>5.5714285714285712</v>
      </c>
      <c r="R202" s="21">
        <f t="shared" si="29"/>
        <v>0</v>
      </c>
      <c r="S202" s="21">
        <f t="shared" si="30"/>
        <v>4</v>
      </c>
    </row>
    <row r="203" spans="1:19" x14ac:dyDescent="0.25">
      <c r="A203" s="8">
        <v>44086</v>
      </c>
      <c r="B203" s="9">
        <v>8</v>
      </c>
      <c r="C203" s="10"/>
      <c r="D203" s="11">
        <v>0</v>
      </c>
      <c r="E203" s="9">
        <v>0</v>
      </c>
      <c r="F203" s="9">
        <v>0</v>
      </c>
      <c r="G203" s="9">
        <v>4</v>
      </c>
      <c r="H203" s="9">
        <v>4</v>
      </c>
      <c r="I203" s="9">
        <v>0</v>
      </c>
      <c r="J203" s="21">
        <f t="shared" si="31"/>
        <v>4</v>
      </c>
      <c r="M203" s="21">
        <f t="shared" ref="M203:M266" si="32">AVERAGE(D200:D206)</f>
        <v>0</v>
      </c>
      <c r="N203" s="21">
        <f t="shared" ref="N203:N266" si="33">AVERAGE(E200:E206)</f>
        <v>0</v>
      </c>
      <c r="O203" s="21">
        <f t="shared" ref="O203:O266" si="34">AVERAGE(F200:F206)</f>
        <v>0.2857142857142857</v>
      </c>
      <c r="P203" s="21">
        <f t="shared" ref="P203:P266" si="35">AVERAGE(G200:G206)</f>
        <v>3.7142857142857144</v>
      </c>
      <c r="Q203" s="21">
        <f t="shared" ref="Q203:Q266" si="36">AVERAGE(H200:H206)</f>
        <v>5.7142857142857144</v>
      </c>
      <c r="R203" s="21">
        <f t="shared" ref="R203:R266" si="37">AVERAGE(I200:I206)</f>
        <v>0</v>
      </c>
      <c r="S203" s="21">
        <f t="shared" ref="S203:S266" si="38">AVERAGE(J200:J206)</f>
        <v>4</v>
      </c>
    </row>
    <row r="204" spans="1:19" x14ac:dyDescent="0.25">
      <c r="A204" s="8">
        <v>44087</v>
      </c>
      <c r="B204" s="9">
        <v>14</v>
      </c>
      <c r="C204" s="10"/>
      <c r="D204" s="11">
        <v>0</v>
      </c>
      <c r="E204" s="9">
        <v>0</v>
      </c>
      <c r="F204" s="9">
        <v>0</v>
      </c>
      <c r="G204" s="9">
        <v>5</v>
      </c>
      <c r="H204" s="9">
        <v>9</v>
      </c>
      <c r="I204" s="9">
        <v>0</v>
      </c>
      <c r="J204" s="21">
        <f t="shared" si="31"/>
        <v>5</v>
      </c>
      <c r="M204" s="21">
        <f t="shared" si="32"/>
        <v>0</v>
      </c>
      <c r="N204" s="21">
        <f t="shared" si="33"/>
        <v>0</v>
      </c>
      <c r="O204" s="21">
        <f t="shared" si="34"/>
        <v>0.2857142857142857</v>
      </c>
      <c r="P204" s="21">
        <f t="shared" si="35"/>
        <v>4.2857142857142856</v>
      </c>
      <c r="Q204" s="21">
        <f t="shared" si="36"/>
        <v>6.4285714285714288</v>
      </c>
      <c r="R204" s="21">
        <f t="shared" si="37"/>
        <v>0</v>
      </c>
      <c r="S204" s="21">
        <f t="shared" si="38"/>
        <v>4.5714285714285712</v>
      </c>
    </row>
    <row r="205" spans="1:19" x14ac:dyDescent="0.25">
      <c r="A205" s="8">
        <v>44088</v>
      </c>
      <c r="B205" s="9">
        <v>11</v>
      </c>
      <c r="C205" s="10"/>
      <c r="D205" s="11">
        <v>0</v>
      </c>
      <c r="E205" s="9">
        <v>0</v>
      </c>
      <c r="F205" s="9">
        <v>1</v>
      </c>
      <c r="G205" s="9">
        <v>3</v>
      </c>
      <c r="H205" s="9">
        <v>7</v>
      </c>
      <c r="I205" s="9">
        <v>0</v>
      </c>
      <c r="J205" s="21">
        <f t="shared" si="31"/>
        <v>4</v>
      </c>
      <c r="M205" s="21">
        <f t="shared" si="32"/>
        <v>0</v>
      </c>
      <c r="N205" s="21">
        <f t="shared" si="33"/>
        <v>0</v>
      </c>
      <c r="O205" s="21">
        <f t="shared" si="34"/>
        <v>0.42857142857142855</v>
      </c>
      <c r="P205" s="21">
        <f t="shared" si="35"/>
        <v>4.7142857142857144</v>
      </c>
      <c r="Q205" s="21">
        <f t="shared" si="36"/>
        <v>7.4285714285714288</v>
      </c>
      <c r="R205" s="21">
        <f t="shared" si="37"/>
        <v>0</v>
      </c>
      <c r="S205" s="21">
        <f t="shared" si="38"/>
        <v>5.1428571428571432</v>
      </c>
    </row>
    <row r="206" spans="1:19" x14ac:dyDescent="0.25">
      <c r="A206" s="8">
        <v>44089</v>
      </c>
      <c r="B206" s="9">
        <v>12</v>
      </c>
      <c r="C206" s="10"/>
      <c r="D206" s="11">
        <v>0</v>
      </c>
      <c r="E206" s="9">
        <v>0</v>
      </c>
      <c r="F206" s="9">
        <v>1</v>
      </c>
      <c r="G206" s="9">
        <v>4</v>
      </c>
      <c r="H206" s="9">
        <v>7</v>
      </c>
      <c r="I206" s="9">
        <v>0</v>
      </c>
      <c r="J206" s="21">
        <f t="shared" si="31"/>
        <v>5</v>
      </c>
      <c r="M206" s="21">
        <f t="shared" si="32"/>
        <v>0</v>
      </c>
      <c r="N206" s="21">
        <f t="shared" si="33"/>
        <v>0</v>
      </c>
      <c r="O206" s="21">
        <f t="shared" si="34"/>
        <v>0.5714285714285714</v>
      </c>
      <c r="P206" s="21">
        <f t="shared" si="35"/>
        <v>4.8571428571428568</v>
      </c>
      <c r="Q206" s="21">
        <f t="shared" si="36"/>
        <v>8.8571428571428577</v>
      </c>
      <c r="R206" s="21">
        <f t="shared" si="37"/>
        <v>0</v>
      </c>
      <c r="S206" s="21">
        <f t="shared" si="38"/>
        <v>5.4285714285714288</v>
      </c>
    </row>
    <row r="207" spans="1:19" x14ac:dyDescent="0.25">
      <c r="A207" s="8">
        <v>44090</v>
      </c>
      <c r="B207" s="9">
        <v>16</v>
      </c>
      <c r="C207" s="10"/>
      <c r="D207" s="11">
        <v>0</v>
      </c>
      <c r="E207" s="9">
        <v>0</v>
      </c>
      <c r="F207" s="9">
        <v>0</v>
      </c>
      <c r="G207" s="9">
        <v>7</v>
      </c>
      <c r="H207" s="9">
        <v>9</v>
      </c>
      <c r="I207" s="9">
        <v>0</v>
      </c>
      <c r="J207" s="21">
        <f t="shared" si="31"/>
        <v>7</v>
      </c>
      <c r="M207" s="21">
        <f t="shared" si="32"/>
        <v>0</v>
      </c>
      <c r="N207" s="21">
        <f t="shared" si="33"/>
        <v>0</v>
      </c>
      <c r="O207" s="21">
        <f t="shared" si="34"/>
        <v>0.7142857142857143</v>
      </c>
      <c r="P207" s="21">
        <f t="shared" si="35"/>
        <v>4.8571428571428568</v>
      </c>
      <c r="Q207" s="21">
        <f t="shared" si="36"/>
        <v>9.1428571428571423</v>
      </c>
      <c r="R207" s="21">
        <f t="shared" si="37"/>
        <v>0</v>
      </c>
      <c r="S207" s="21">
        <f t="shared" si="38"/>
        <v>5.5714285714285712</v>
      </c>
    </row>
    <row r="208" spans="1:19" x14ac:dyDescent="0.25">
      <c r="A208" s="8">
        <v>44091</v>
      </c>
      <c r="B208" s="9">
        <v>20</v>
      </c>
      <c r="C208" s="10"/>
      <c r="D208" s="11">
        <v>0</v>
      </c>
      <c r="E208" s="9">
        <v>0</v>
      </c>
      <c r="F208" s="9">
        <v>1</v>
      </c>
      <c r="G208" s="9">
        <v>7</v>
      </c>
      <c r="H208" s="9">
        <v>12</v>
      </c>
      <c r="I208" s="9">
        <v>0</v>
      </c>
      <c r="J208" s="21">
        <f t="shared" si="31"/>
        <v>8</v>
      </c>
      <c r="M208" s="21">
        <f t="shared" si="32"/>
        <v>0</v>
      </c>
      <c r="N208" s="21">
        <f t="shared" si="33"/>
        <v>0.14285714285714285</v>
      </c>
      <c r="O208" s="21">
        <f t="shared" si="34"/>
        <v>0.8571428571428571</v>
      </c>
      <c r="P208" s="21">
        <f t="shared" si="35"/>
        <v>5.2857142857142856</v>
      </c>
      <c r="Q208" s="21">
        <f t="shared" si="36"/>
        <v>9.8571428571428577</v>
      </c>
      <c r="R208" s="21">
        <f t="shared" si="37"/>
        <v>0</v>
      </c>
      <c r="S208" s="21">
        <f t="shared" si="38"/>
        <v>6.2857142857142856</v>
      </c>
    </row>
    <row r="209" spans="1:19" x14ac:dyDescent="0.25">
      <c r="A209" s="8">
        <v>44092</v>
      </c>
      <c r="B209" s="9">
        <v>19</v>
      </c>
      <c r="C209" s="10"/>
      <c r="D209" s="11">
        <v>0</v>
      </c>
      <c r="E209" s="9">
        <v>0</v>
      </c>
      <c r="F209" s="9">
        <v>1</v>
      </c>
      <c r="G209" s="9">
        <v>4</v>
      </c>
      <c r="H209" s="9">
        <v>14</v>
      </c>
      <c r="I209" s="9">
        <v>0</v>
      </c>
      <c r="J209" s="21">
        <f t="shared" si="31"/>
        <v>5</v>
      </c>
      <c r="M209" s="21">
        <f t="shared" si="32"/>
        <v>0</v>
      </c>
      <c r="N209" s="21">
        <f t="shared" si="33"/>
        <v>0.14285714285714285</v>
      </c>
      <c r="O209" s="21">
        <f t="shared" si="34"/>
        <v>0.7142857142857143</v>
      </c>
      <c r="P209" s="21">
        <f t="shared" si="35"/>
        <v>5.8571428571428568</v>
      </c>
      <c r="Q209" s="21">
        <f t="shared" si="36"/>
        <v>10.285714285714286</v>
      </c>
      <c r="R209" s="21">
        <f t="shared" si="37"/>
        <v>0</v>
      </c>
      <c r="S209" s="21">
        <f t="shared" si="38"/>
        <v>6.7142857142857144</v>
      </c>
    </row>
    <row r="210" spans="1:19" x14ac:dyDescent="0.25">
      <c r="A210" s="8">
        <v>44093</v>
      </c>
      <c r="B210" s="9">
        <v>11</v>
      </c>
      <c r="C210" s="10"/>
      <c r="D210" s="11">
        <v>0</v>
      </c>
      <c r="E210" s="9">
        <v>0</v>
      </c>
      <c r="F210" s="9">
        <v>1</v>
      </c>
      <c r="G210" s="9">
        <v>4</v>
      </c>
      <c r="H210" s="9">
        <v>6</v>
      </c>
      <c r="I210" s="9">
        <v>0</v>
      </c>
      <c r="J210" s="21">
        <f t="shared" si="31"/>
        <v>5</v>
      </c>
      <c r="M210" s="21">
        <f t="shared" si="32"/>
        <v>0.14285714285714285</v>
      </c>
      <c r="N210" s="21">
        <f t="shared" si="33"/>
        <v>0.14285714285714285</v>
      </c>
      <c r="O210" s="21">
        <f t="shared" si="34"/>
        <v>1.1428571428571428</v>
      </c>
      <c r="P210" s="21">
        <f t="shared" si="35"/>
        <v>6.7142857142857144</v>
      </c>
      <c r="Q210" s="21">
        <f t="shared" si="36"/>
        <v>11</v>
      </c>
      <c r="R210" s="21">
        <f t="shared" si="37"/>
        <v>0</v>
      </c>
      <c r="S210" s="21">
        <f t="shared" si="38"/>
        <v>8.1428571428571423</v>
      </c>
    </row>
    <row r="211" spans="1:19" x14ac:dyDescent="0.25">
      <c r="A211" s="8">
        <v>44094</v>
      </c>
      <c r="B211" s="9">
        <v>24</v>
      </c>
      <c r="C211" s="10"/>
      <c r="D211" s="11">
        <v>0</v>
      </c>
      <c r="E211" s="9">
        <v>1</v>
      </c>
      <c r="F211" s="9">
        <v>1</v>
      </c>
      <c r="G211" s="9">
        <v>8</v>
      </c>
      <c r="H211" s="9">
        <v>14</v>
      </c>
      <c r="I211" s="9">
        <v>0</v>
      </c>
      <c r="J211" s="21">
        <f t="shared" si="31"/>
        <v>10</v>
      </c>
      <c r="M211" s="21">
        <f t="shared" si="32"/>
        <v>0.14285714285714285</v>
      </c>
      <c r="N211" s="21">
        <f t="shared" si="33"/>
        <v>0.14285714285714285</v>
      </c>
      <c r="O211" s="21">
        <f t="shared" si="34"/>
        <v>1.2857142857142858</v>
      </c>
      <c r="P211" s="21">
        <f t="shared" si="35"/>
        <v>8.1428571428571423</v>
      </c>
      <c r="Q211" s="21">
        <f t="shared" si="36"/>
        <v>12.428571428571429</v>
      </c>
      <c r="R211" s="21">
        <f t="shared" si="37"/>
        <v>0</v>
      </c>
      <c r="S211" s="21">
        <f t="shared" si="38"/>
        <v>9.7142857142857135</v>
      </c>
    </row>
    <row r="212" spans="1:19" x14ac:dyDescent="0.25">
      <c r="A212" s="8">
        <v>44095</v>
      </c>
      <c r="B212" s="9">
        <v>17</v>
      </c>
      <c r="C212" s="10"/>
      <c r="D212" s="11">
        <v>0</v>
      </c>
      <c r="E212" s="9">
        <v>0</v>
      </c>
      <c r="F212" s="9">
        <v>0</v>
      </c>
      <c r="G212" s="9">
        <v>7</v>
      </c>
      <c r="H212" s="9">
        <v>10</v>
      </c>
      <c r="I212" s="9">
        <v>0</v>
      </c>
      <c r="J212" s="21">
        <f t="shared" si="31"/>
        <v>7</v>
      </c>
      <c r="M212" s="21">
        <f t="shared" si="32"/>
        <v>0.14285714285714285</v>
      </c>
      <c r="N212" s="21">
        <f t="shared" si="33"/>
        <v>0.14285714285714285</v>
      </c>
      <c r="O212" s="21">
        <f t="shared" si="34"/>
        <v>1.5714285714285714</v>
      </c>
      <c r="P212" s="21">
        <f t="shared" si="35"/>
        <v>8.4285714285714288</v>
      </c>
      <c r="Q212" s="21">
        <f t="shared" si="36"/>
        <v>12.571428571428571</v>
      </c>
      <c r="R212" s="21">
        <f t="shared" si="37"/>
        <v>0</v>
      </c>
      <c r="S212" s="21">
        <f t="shared" si="38"/>
        <v>10.285714285714286</v>
      </c>
    </row>
    <row r="213" spans="1:19" x14ac:dyDescent="0.25">
      <c r="A213" s="8">
        <v>44096</v>
      </c>
      <c r="B213" s="9">
        <v>27</v>
      </c>
      <c r="C213" s="10"/>
      <c r="D213" s="11">
        <v>1</v>
      </c>
      <c r="E213" s="9">
        <v>0</v>
      </c>
      <c r="F213" s="9">
        <v>4</v>
      </c>
      <c r="G213" s="9">
        <v>10</v>
      </c>
      <c r="H213" s="9">
        <v>12</v>
      </c>
      <c r="I213" s="9">
        <v>0</v>
      </c>
      <c r="J213" s="21">
        <f t="shared" si="31"/>
        <v>15</v>
      </c>
      <c r="M213" s="21">
        <f t="shared" si="32"/>
        <v>0.14285714285714285</v>
      </c>
      <c r="N213" s="21">
        <f t="shared" si="33"/>
        <v>0.14285714285714285</v>
      </c>
      <c r="O213" s="21">
        <f t="shared" si="34"/>
        <v>1.7142857142857142</v>
      </c>
      <c r="P213" s="21">
        <f t="shared" si="35"/>
        <v>8.7142857142857135</v>
      </c>
      <c r="Q213" s="21">
        <f t="shared" si="36"/>
        <v>12.571428571428571</v>
      </c>
      <c r="R213" s="21">
        <f t="shared" si="37"/>
        <v>0</v>
      </c>
      <c r="S213" s="21">
        <f t="shared" si="38"/>
        <v>10.714285714285714</v>
      </c>
    </row>
    <row r="214" spans="1:19" x14ac:dyDescent="0.25">
      <c r="A214" s="8">
        <v>44097</v>
      </c>
      <c r="B214" s="9">
        <v>37</v>
      </c>
      <c r="C214" s="10"/>
      <c r="D214" s="11">
        <v>0</v>
      </c>
      <c r="E214" s="9">
        <v>0</v>
      </c>
      <c r="F214" s="9">
        <v>1</v>
      </c>
      <c r="G214" s="9">
        <v>17</v>
      </c>
      <c r="H214" s="9">
        <v>19</v>
      </c>
      <c r="I214" s="9">
        <v>0</v>
      </c>
      <c r="J214" s="21">
        <f t="shared" si="31"/>
        <v>18</v>
      </c>
      <c r="M214" s="21">
        <f t="shared" si="32"/>
        <v>0.14285714285714285</v>
      </c>
      <c r="N214" s="21">
        <f t="shared" si="33"/>
        <v>0.14285714285714285</v>
      </c>
      <c r="O214" s="21">
        <f t="shared" si="34"/>
        <v>1.5714285714285714</v>
      </c>
      <c r="P214" s="21">
        <f t="shared" si="35"/>
        <v>10.142857142857142</v>
      </c>
      <c r="Q214" s="21">
        <f t="shared" si="36"/>
        <v>14</v>
      </c>
      <c r="R214" s="21">
        <f t="shared" si="37"/>
        <v>0</v>
      </c>
      <c r="S214" s="21">
        <f t="shared" si="38"/>
        <v>12</v>
      </c>
    </row>
    <row r="215" spans="1:19" x14ac:dyDescent="0.25">
      <c r="A215" s="8">
        <v>44098</v>
      </c>
      <c r="B215" s="9">
        <v>25</v>
      </c>
      <c r="C215" s="10"/>
      <c r="D215" s="11">
        <v>0</v>
      </c>
      <c r="E215" s="9">
        <v>0</v>
      </c>
      <c r="F215" s="9">
        <v>3</v>
      </c>
      <c r="G215" s="9">
        <v>9</v>
      </c>
      <c r="H215" s="9">
        <v>13</v>
      </c>
      <c r="I215" s="9">
        <v>0</v>
      </c>
      <c r="J215" s="21">
        <f t="shared" si="31"/>
        <v>12</v>
      </c>
      <c r="M215" s="21">
        <f t="shared" si="32"/>
        <v>0.14285714285714285</v>
      </c>
      <c r="N215" s="21">
        <f t="shared" si="33"/>
        <v>0</v>
      </c>
      <c r="O215" s="21">
        <f t="shared" si="34"/>
        <v>1.7142857142857142</v>
      </c>
      <c r="P215" s="21">
        <f t="shared" si="35"/>
        <v>11.142857142857142</v>
      </c>
      <c r="Q215" s="21">
        <f t="shared" si="36"/>
        <v>14.428571428571429</v>
      </c>
      <c r="R215" s="21">
        <f t="shared" si="37"/>
        <v>0</v>
      </c>
      <c r="S215" s="21">
        <f t="shared" si="38"/>
        <v>13</v>
      </c>
    </row>
    <row r="216" spans="1:19" x14ac:dyDescent="0.25">
      <c r="A216" s="8">
        <v>44099</v>
      </c>
      <c r="B216" s="9">
        <v>22</v>
      </c>
      <c r="C216" s="10"/>
      <c r="D216" s="11">
        <v>0</v>
      </c>
      <c r="E216" s="9">
        <v>0</v>
      </c>
      <c r="F216" s="9">
        <v>2</v>
      </c>
      <c r="G216" s="9">
        <v>6</v>
      </c>
      <c r="H216" s="9">
        <v>14</v>
      </c>
      <c r="I216" s="9">
        <v>0</v>
      </c>
      <c r="J216" s="21">
        <f t="shared" si="31"/>
        <v>8</v>
      </c>
      <c r="M216" s="21">
        <f t="shared" si="32"/>
        <v>0.14285714285714285</v>
      </c>
      <c r="N216" s="21">
        <f t="shared" si="33"/>
        <v>0</v>
      </c>
      <c r="O216" s="21">
        <f t="shared" si="34"/>
        <v>2</v>
      </c>
      <c r="P216" s="21">
        <f t="shared" si="35"/>
        <v>12</v>
      </c>
      <c r="Q216" s="21">
        <f t="shared" si="36"/>
        <v>16.285714285714285</v>
      </c>
      <c r="R216" s="21">
        <f t="shared" si="37"/>
        <v>0</v>
      </c>
      <c r="S216" s="21">
        <f t="shared" si="38"/>
        <v>14.142857142857142</v>
      </c>
    </row>
    <row r="217" spans="1:19" x14ac:dyDescent="0.25">
      <c r="A217" s="8">
        <v>44100</v>
      </c>
      <c r="B217" s="9">
        <v>30</v>
      </c>
      <c r="C217" s="10"/>
      <c r="D217" s="11">
        <v>0</v>
      </c>
      <c r="E217" s="9">
        <v>0</v>
      </c>
      <c r="F217" s="9">
        <v>0</v>
      </c>
      <c r="G217" s="9">
        <v>14</v>
      </c>
      <c r="H217" s="9">
        <v>16</v>
      </c>
      <c r="I217" s="9">
        <v>0</v>
      </c>
      <c r="J217" s="21">
        <f t="shared" si="31"/>
        <v>14</v>
      </c>
      <c r="M217" s="21">
        <f t="shared" si="32"/>
        <v>0</v>
      </c>
      <c r="N217" s="21">
        <f t="shared" si="33"/>
        <v>0</v>
      </c>
      <c r="O217" s="21">
        <f t="shared" si="34"/>
        <v>1.5714285714285714</v>
      </c>
      <c r="P217" s="21">
        <f t="shared" si="35"/>
        <v>12.428571428571429</v>
      </c>
      <c r="Q217" s="21">
        <f t="shared" si="36"/>
        <v>17.571428571428573</v>
      </c>
      <c r="R217" s="21">
        <f t="shared" si="37"/>
        <v>0</v>
      </c>
      <c r="S217" s="21">
        <f t="shared" si="38"/>
        <v>14</v>
      </c>
    </row>
    <row r="218" spans="1:19" x14ac:dyDescent="0.25">
      <c r="A218" s="8">
        <v>44101</v>
      </c>
      <c r="B218" s="9">
        <v>34</v>
      </c>
      <c r="C218" s="10"/>
      <c r="D218" s="11">
        <v>0</v>
      </c>
      <c r="E218" s="9">
        <v>0</v>
      </c>
      <c r="F218" s="9">
        <v>2</v>
      </c>
      <c r="G218" s="9">
        <v>15</v>
      </c>
      <c r="H218" s="9">
        <v>17</v>
      </c>
      <c r="I218" s="9">
        <v>0</v>
      </c>
      <c r="J218" s="21">
        <f t="shared" si="31"/>
        <v>17</v>
      </c>
      <c r="M218" s="21">
        <f t="shared" si="32"/>
        <v>0</v>
      </c>
      <c r="N218" s="21">
        <f t="shared" si="33"/>
        <v>0</v>
      </c>
      <c r="O218" s="21">
        <f t="shared" si="34"/>
        <v>1.5714285714285714</v>
      </c>
      <c r="P218" s="21">
        <f t="shared" si="35"/>
        <v>12.857142857142858</v>
      </c>
      <c r="Q218" s="21">
        <f t="shared" si="36"/>
        <v>17.714285714285715</v>
      </c>
      <c r="R218" s="21">
        <f t="shared" si="37"/>
        <v>0</v>
      </c>
      <c r="S218" s="21">
        <f t="shared" si="38"/>
        <v>14.428571428571429</v>
      </c>
    </row>
    <row r="219" spans="1:19" x14ac:dyDescent="0.25">
      <c r="A219" s="8">
        <v>44102</v>
      </c>
      <c r="B219" s="9">
        <v>38</v>
      </c>
      <c r="C219" s="10"/>
      <c r="D219" s="11">
        <v>0</v>
      </c>
      <c r="E219" s="9">
        <v>0</v>
      </c>
      <c r="F219" s="9">
        <v>2</v>
      </c>
      <c r="G219" s="9">
        <v>13</v>
      </c>
      <c r="H219" s="9">
        <v>23</v>
      </c>
      <c r="I219" s="9">
        <v>0</v>
      </c>
      <c r="J219" s="21">
        <f t="shared" si="31"/>
        <v>15</v>
      </c>
      <c r="M219" s="21">
        <f t="shared" si="32"/>
        <v>0</v>
      </c>
      <c r="N219" s="21">
        <f t="shared" si="33"/>
        <v>0</v>
      </c>
      <c r="O219" s="21">
        <f t="shared" si="34"/>
        <v>1.4285714285714286</v>
      </c>
      <c r="P219" s="21">
        <f t="shared" si="35"/>
        <v>14.428571428571429</v>
      </c>
      <c r="Q219" s="21">
        <f t="shared" si="36"/>
        <v>18.857142857142858</v>
      </c>
      <c r="R219" s="21">
        <f t="shared" si="37"/>
        <v>0</v>
      </c>
      <c r="S219" s="21">
        <f t="shared" si="38"/>
        <v>15.857142857142858</v>
      </c>
    </row>
    <row r="220" spans="1:19" x14ac:dyDescent="0.25">
      <c r="A220" s="8">
        <v>44103</v>
      </c>
      <c r="B220" s="9">
        <v>35</v>
      </c>
      <c r="C220" s="10"/>
      <c r="D220" s="11">
        <v>0</v>
      </c>
      <c r="E220" s="9">
        <v>0</v>
      </c>
      <c r="F220" s="9">
        <v>1</v>
      </c>
      <c r="G220" s="9">
        <v>13</v>
      </c>
      <c r="H220" s="9">
        <v>21</v>
      </c>
      <c r="I220" s="9">
        <v>0</v>
      </c>
      <c r="J220" s="21">
        <f t="shared" si="31"/>
        <v>14</v>
      </c>
      <c r="M220" s="21">
        <f t="shared" si="32"/>
        <v>0</v>
      </c>
      <c r="N220" s="21">
        <f t="shared" si="33"/>
        <v>0</v>
      </c>
      <c r="O220" s="21">
        <f t="shared" si="34"/>
        <v>1.8571428571428572</v>
      </c>
      <c r="P220" s="21">
        <f t="shared" si="35"/>
        <v>16.285714285714285</v>
      </c>
      <c r="Q220" s="21">
        <f t="shared" si="36"/>
        <v>20.285714285714285</v>
      </c>
      <c r="R220" s="21">
        <f t="shared" si="37"/>
        <v>0</v>
      </c>
      <c r="S220" s="21">
        <f t="shared" si="38"/>
        <v>18.142857142857142</v>
      </c>
    </row>
    <row r="221" spans="1:19" x14ac:dyDescent="0.25">
      <c r="A221" s="8">
        <v>44104</v>
      </c>
      <c r="B221" s="9">
        <v>41</v>
      </c>
      <c r="C221" s="10"/>
      <c r="D221" s="11">
        <v>0</v>
      </c>
      <c r="E221" s="9">
        <v>0</v>
      </c>
      <c r="F221" s="9">
        <v>1</v>
      </c>
      <c r="G221" s="9">
        <v>20</v>
      </c>
      <c r="H221" s="9">
        <v>20</v>
      </c>
      <c r="I221" s="9">
        <v>0</v>
      </c>
      <c r="J221" s="21">
        <f t="shared" si="31"/>
        <v>21</v>
      </c>
      <c r="M221" s="21">
        <f t="shared" si="32"/>
        <v>0</v>
      </c>
      <c r="N221" s="21">
        <f t="shared" si="33"/>
        <v>0</v>
      </c>
      <c r="O221" s="21">
        <f t="shared" si="34"/>
        <v>2.1428571428571428</v>
      </c>
      <c r="P221" s="21">
        <f t="shared" si="35"/>
        <v>17.428571428571427</v>
      </c>
      <c r="Q221" s="21">
        <f t="shared" si="36"/>
        <v>20</v>
      </c>
      <c r="R221" s="21">
        <f t="shared" si="37"/>
        <v>0</v>
      </c>
      <c r="S221" s="21">
        <f t="shared" si="38"/>
        <v>19.571428571428573</v>
      </c>
    </row>
    <row r="222" spans="1:19" x14ac:dyDescent="0.25">
      <c r="A222" s="8">
        <v>44105</v>
      </c>
      <c r="B222" s="9">
        <v>43</v>
      </c>
      <c r="C222" s="10"/>
      <c r="D222" s="11">
        <v>0</v>
      </c>
      <c r="E222" s="9">
        <v>0</v>
      </c>
      <c r="F222" s="9">
        <v>2</v>
      </c>
      <c r="G222" s="9">
        <v>20</v>
      </c>
      <c r="H222" s="9">
        <v>21</v>
      </c>
      <c r="I222" s="9">
        <v>0</v>
      </c>
      <c r="J222" s="21">
        <f t="shared" si="31"/>
        <v>22</v>
      </c>
      <c r="M222" s="21">
        <f t="shared" si="32"/>
        <v>0</v>
      </c>
      <c r="N222" s="21">
        <f t="shared" si="33"/>
        <v>0</v>
      </c>
      <c r="O222" s="21">
        <f t="shared" si="34"/>
        <v>2.2857142857142856</v>
      </c>
      <c r="P222" s="21">
        <f t="shared" si="35"/>
        <v>17.285714285714285</v>
      </c>
      <c r="Q222" s="21">
        <f t="shared" si="36"/>
        <v>20.571428571428573</v>
      </c>
      <c r="R222" s="21">
        <f t="shared" si="37"/>
        <v>0</v>
      </c>
      <c r="S222" s="21">
        <f t="shared" si="38"/>
        <v>19.571428571428573</v>
      </c>
    </row>
    <row r="223" spans="1:19" x14ac:dyDescent="0.25">
      <c r="A223" s="8">
        <v>44106</v>
      </c>
      <c r="B223" s="9">
        <v>48</v>
      </c>
      <c r="C223" s="10"/>
      <c r="D223" s="11">
        <v>0</v>
      </c>
      <c r="E223" s="9">
        <v>0</v>
      </c>
      <c r="F223" s="9">
        <v>5</v>
      </c>
      <c r="G223" s="9">
        <v>19</v>
      </c>
      <c r="H223" s="9">
        <v>24</v>
      </c>
      <c r="I223" s="9">
        <v>0</v>
      </c>
      <c r="J223" s="21">
        <f t="shared" si="31"/>
        <v>24</v>
      </c>
      <c r="M223" s="21">
        <f t="shared" si="32"/>
        <v>0</v>
      </c>
      <c r="N223" s="21">
        <f t="shared" si="33"/>
        <v>0</v>
      </c>
      <c r="O223" s="21">
        <f t="shared" si="34"/>
        <v>2.1428571428571428</v>
      </c>
      <c r="P223" s="21">
        <f t="shared" si="35"/>
        <v>18.428571428571427</v>
      </c>
      <c r="Q223" s="21">
        <f t="shared" si="36"/>
        <v>19.857142857142858</v>
      </c>
      <c r="R223" s="21">
        <f t="shared" si="37"/>
        <v>0</v>
      </c>
      <c r="S223" s="21">
        <f t="shared" si="38"/>
        <v>20.571428571428573</v>
      </c>
    </row>
    <row r="224" spans="1:19" x14ac:dyDescent="0.25">
      <c r="A224" s="8">
        <v>44107</v>
      </c>
      <c r="B224" s="9">
        <v>38</v>
      </c>
      <c r="C224" s="10"/>
      <c r="D224" s="11">
        <v>0</v>
      </c>
      <c r="E224" s="9">
        <v>0</v>
      </c>
      <c r="F224" s="9">
        <v>2</v>
      </c>
      <c r="G224" s="9">
        <v>22</v>
      </c>
      <c r="H224" s="9">
        <v>14</v>
      </c>
      <c r="I224" s="9">
        <v>0</v>
      </c>
      <c r="J224" s="21">
        <f t="shared" si="31"/>
        <v>24</v>
      </c>
      <c r="M224" s="21">
        <f t="shared" si="32"/>
        <v>0</v>
      </c>
      <c r="N224" s="21">
        <f t="shared" si="33"/>
        <v>0</v>
      </c>
      <c r="O224" s="21">
        <f t="shared" si="34"/>
        <v>2.4285714285714284</v>
      </c>
      <c r="P224" s="21">
        <f t="shared" si="35"/>
        <v>19.571428571428573</v>
      </c>
      <c r="Q224" s="21">
        <f t="shared" si="36"/>
        <v>20.571428571428573</v>
      </c>
      <c r="R224" s="21">
        <f t="shared" si="37"/>
        <v>0</v>
      </c>
      <c r="S224" s="21">
        <f t="shared" si="38"/>
        <v>22</v>
      </c>
    </row>
    <row r="225" spans="1:19" x14ac:dyDescent="0.25">
      <c r="A225" s="8">
        <v>44108</v>
      </c>
      <c r="B225" s="9">
        <v>38</v>
      </c>
      <c r="C225" s="10"/>
      <c r="D225" s="11">
        <v>0</v>
      </c>
      <c r="E225" s="9">
        <v>0</v>
      </c>
      <c r="F225" s="9">
        <v>3</v>
      </c>
      <c r="G225" s="9">
        <v>14</v>
      </c>
      <c r="H225" s="9">
        <v>21</v>
      </c>
      <c r="I225" s="9">
        <v>0</v>
      </c>
      <c r="J225" s="21">
        <f t="shared" si="31"/>
        <v>17</v>
      </c>
      <c r="M225" s="21">
        <f t="shared" si="32"/>
        <v>0</v>
      </c>
      <c r="N225" s="21">
        <f t="shared" si="33"/>
        <v>0.14285714285714285</v>
      </c>
      <c r="O225" s="21">
        <f t="shared" si="34"/>
        <v>2.8571428571428572</v>
      </c>
      <c r="P225" s="21">
        <f t="shared" si="35"/>
        <v>20</v>
      </c>
      <c r="Q225" s="21">
        <f t="shared" si="36"/>
        <v>22</v>
      </c>
      <c r="R225" s="21">
        <f t="shared" si="37"/>
        <v>0</v>
      </c>
      <c r="S225" s="21">
        <f t="shared" si="38"/>
        <v>23</v>
      </c>
    </row>
    <row r="226" spans="1:19" x14ac:dyDescent="0.25">
      <c r="A226" s="8">
        <v>44109</v>
      </c>
      <c r="B226" s="9">
        <v>40</v>
      </c>
      <c r="C226" s="10"/>
      <c r="D226" s="11">
        <v>0</v>
      </c>
      <c r="E226" s="9">
        <v>0</v>
      </c>
      <c r="F226" s="9">
        <v>1</v>
      </c>
      <c r="G226" s="9">
        <v>21</v>
      </c>
      <c r="H226" s="9">
        <v>18</v>
      </c>
      <c r="I226" s="9">
        <v>0</v>
      </c>
      <c r="J226" s="21">
        <f t="shared" si="31"/>
        <v>22</v>
      </c>
      <c r="M226" s="21">
        <f t="shared" si="32"/>
        <v>0</v>
      </c>
      <c r="N226" s="21">
        <f t="shared" si="33"/>
        <v>0.14285714285714285</v>
      </c>
      <c r="O226" s="21">
        <f t="shared" si="34"/>
        <v>3</v>
      </c>
      <c r="P226" s="21">
        <f t="shared" si="35"/>
        <v>20.857142857142858</v>
      </c>
      <c r="Q226" s="21">
        <f t="shared" si="36"/>
        <v>23</v>
      </c>
      <c r="R226" s="21">
        <f t="shared" si="37"/>
        <v>0</v>
      </c>
      <c r="S226" s="21">
        <f t="shared" si="38"/>
        <v>24</v>
      </c>
    </row>
    <row r="227" spans="1:19" x14ac:dyDescent="0.25">
      <c r="A227" s="8">
        <v>44110</v>
      </c>
      <c r="B227" s="9">
        <v>50</v>
      </c>
      <c r="C227" s="10"/>
      <c r="D227" s="11">
        <v>0</v>
      </c>
      <c r="E227" s="9">
        <v>0</v>
      </c>
      <c r="F227" s="9">
        <v>3</v>
      </c>
      <c r="G227" s="9">
        <v>21</v>
      </c>
      <c r="H227" s="9">
        <v>26</v>
      </c>
      <c r="I227" s="9">
        <v>0</v>
      </c>
      <c r="J227" s="21">
        <f t="shared" si="31"/>
        <v>24</v>
      </c>
      <c r="M227" s="21">
        <f t="shared" si="32"/>
        <v>0</v>
      </c>
      <c r="N227" s="21">
        <f t="shared" si="33"/>
        <v>0.14285714285714285</v>
      </c>
      <c r="O227" s="21">
        <f t="shared" si="34"/>
        <v>2.5714285714285716</v>
      </c>
      <c r="P227" s="21">
        <f t="shared" si="35"/>
        <v>21</v>
      </c>
      <c r="Q227" s="21">
        <f t="shared" si="36"/>
        <v>23.714285714285715</v>
      </c>
      <c r="R227" s="21">
        <f t="shared" si="37"/>
        <v>0</v>
      </c>
      <c r="S227" s="21">
        <f t="shared" si="38"/>
        <v>23.714285714285715</v>
      </c>
    </row>
    <row r="228" spans="1:19" x14ac:dyDescent="0.25">
      <c r="A228" s="8">
        <v>44111</v>
      </c>
      <c r="B228" s="9">
        <v>58</v>
      </c>
      <c r="C228" s="10"/>
      <c r="D228" s="11">
        <v>0</v>
      </c>
      <c r="E228" s="9">
        <v>1</v>
      </c>
      <c r="F228" s="9">
        <v>4</v>
      </c>
      <c r="G228" s="9">
        <v>23</v>
      </c>
      <c r="H228" s="9">
        <v>30</v>
      </c>
      <c r="I228" s="9">
        <v>0</v>
      </c>
      <c r="J228" s="21">
        <f t="shared" si="31"/>
        <v>28</v>
      </c>
      <c r="M228" s="21">
        <f t="shared" si="32"/>
        <v>0</v>
      </c>
      <c r="N228" s="21">
        <f t="shared" si="33"/>
        <v>0.2857142857142857</v>
      </c>
      <c r="O228" s="21">
        <f t="shared" si="34"/>
        <v>2.5714285714285716</v>
      </c>
      <c r="P228" s="21">
        <f t="shared" si="35"/>
        <v>20.857142857142858</v>
      </c>
      <c r="Q228" s="21">
        <f t="shared" si="36"/>
        <v>27</v>
      </c>
      <c r="R228" s="21">
        <f t="shared" si="37"/>
        <v>0</v>
      </c>
      <c r="S228" s="21">
        <f t="shared" si="38"/>
        <v>23.714285714285715</v>
      </c>
    </row>
    <row r="229" spans="1:19" x14ac:dyDescent="0.25">
      <c r="A229" s="8">
        <v>44112</v>
      </c>
      <c r="B229" s="9">
        <v>57</v>
      </c>
      <c r="C229" s="10"/>
      <c r="D229" s="11">
        <v>0</v>
      </c>
      <c r="E229" s="9">
        <v>0</v>
      </c>
      <c r="F229" s="9">
        <v>3</v>
      </c>
      <c r="G229" s="9">
        <v>26</v>
      </c>
      <c r="H229" s="9">
        <v>28</v>
      </c>
      <c r="I229" s="9">
        <v>0</v>
      </c>
      <c r="J229" s="21">
        <f t="shared" si="31"/>
        <v>29</v>
      </c>
      <c r="M229" s="21">
        <f t="shared" si="32"/>
        <v>0</v>
      </c>
      <c r="N229" s="21">
        <f t="shared" si="33"/>
        <v>0.2857142857142857</v>
      </c>
      <c r="O229" s="21">
        <f t="shared" si="34"/>
        <v>2.4285714285714284</v>
      </c>
      <c r="P229" s="21">
        <f t="shared" si="35"/>
        <v>23.857142857142858</v>
      </c>
      <c r="Q229" s="21">
        <f t="shared" si="36"/>
        <v>29.571428571428573</v>
      </c>
      <c r="R229" s="21">
        <f t="shared" si="37"/>
        <v>0</v>
      </c>
      <c r="S229" s="21">
        <f t="shared" si="38"/>
        <v>26.571428571428573</v>
      </c>
    </row>
    <row r="230" spans="1:19" x14ac:dyDescent="0.25">
      <c r="A230" s="8">
        <v>44113</v>
      </c>
      <c r="B230" s="9">
        <v>51</v>
      </c>
      <c r="C230" s="10"/>
      <c r="D230" s="11">
        <v>0</v>
      </c>
      <c r="E230" s="9">
        <v>0</v>
      </c>
      <c r="F230" s="9">
        <v>2</v>
      </c>
      <c r="G230" s="9">
        <v>20</v>
      </c>
      <c r="H230" s="9">
        <v>29</v>
      </c>
      <c r="I230" s="9">
        <v>0</v>
      </c>
      <c r="J230" s="21">
        <f t="shared" si="31"/>
        <v>22</v>
      </c>
      <c r="M230" s="21">
        <f t="shared" si="32"/>
        <v>0</v>
      </c>
      <c r="N230" s="21">
        <f t="shared" si="33"/>
        <v>0.42857142857142855</v>
      </c>
      <c r="O230" s="21">
        <f t="shared" si="34"/>
        <v>2.7142857142857144</v>
      </c>
      <c r="P230" s="21">
        <f t="shared" si="35"/>
        <v>25.714285714285715</v>
      </c>
      <c r="Q230" s="21">
        <f t="shared" si="36"/>
        <v>31.857142857142858</v>
      </c>
      <c r="R230" s="21">
        <f t="shared" si="37"/>
        <v>0</v>
      </c>
      <c r="S230" s="21">
        <f t="shared" si="38"/>
        <v>28.857142857142858</v>
      </c>
    </row>
    <row r="231" spans="1:19" x14ac:dyDescent="0.25">
      <c r="A231" s="8">
        <v>44114</v>
      </c>
      <c r="B231" s="9">
        <v>61</v>
      </c>
      <c r="C231" s="10"/>
      <c r="D231" s="11">
        <v>0</v>
      </c>
      <c r="E231" s="9">
        <v>1</v>
      </c>
      <c r="F231" s="9">
        <v>2</v>
      </c>
      <c r="G231" s="9">
        <v>21</v>
      </c>
      <c r="H231" s="9">
        <v>37</v>
      </c>
      <c r="I231" s="9">
        <v>0</v>
      </c>
      <c r="J231" s="21">
        <f t="shared" si="31"/>
        <v>24</v>
      </c>
      <c r="M231" s="21">
        <f t="shared" si="32"/>
        <v>0</v>
      </c>
      <c r="N231" s="21">
        <f t="shared" si="33"/>
        <v>0.42857142857142855</v>
      </c>
      <c r="O231" s="21">
        <f t="shared" si="34"/>
        <v>2.8571428571428572</v>
      </c>
      <c r="P231" s="21">
        <f t="shared" si="35"/>
        <v>26.428571428571427</v>
      </c>
      <c r="Q231" s="21">
        <f t="shared" si="36"/>
        <v>33.857142857142854</v>
      </c>
      <c r="R231" s="21">
        <f t="shared" si="37"/>
        <v>0</v>
      </c>
      <c r="S231" s="21">
        <f t="shared" si="38"/>
        <v>29.714285714285715</v>
      </c>
    </row>
    <row r="232" spans="1:19" x14ac:dyDescent="0.25">
      <c r="A232" s="8">
        <v>44115</v>
      </c>
      <c r="B232" s="9">
        <v>76</v>
      </c>
      <c r="C232" s="10"/>
      <c r="D232" s="11">
        <v>0</v>
      </c>
      <c r="E232" s="9">
        <v>0</v>
      </c>
      <c r="F232" s="9">
        <v>2</v>
      </c>
      <c r="G232" s="9">
        <v>35</v>
      </c>
      <c r="H232" s="9">
        <v>39</v>
      </c>
      <c r="I232" s="9">
        <v>0</v>
      </c>
      <c r="J232" s="21">
        <f t="shared" si="31"/>
        <v>37</v>
      </c>
      <c r="M232" s="21">
        <f t="shared" si="32"/>
        <v>0</v>
      </c>
      <c r="N232" s="21">
        <f t="shared" si="33"/>
        <v>0.42857142857142855</v>
      </c>
      <c r="O232" s="21">
        <f t="shared" si="34"/>
        <v>3</v>
      </c>
      <c r="P232" s="21">
        <f t="shared" si="35"/>
        <v>27.428571428571427</v>
      </c>
      <c r="Q232" s="21">
        <f t="shared" si="36"/>
        <v>36</v>
      </c>
      <c r="R232" s="21">
        <f t="shared" si="37"/>
        <v>0</v>
      </c>
      <c r="S232" s="21">
        <f t="shared" si="38"/>
        <v>30.857142857142858</v>
      </c>
    </row>
    <row r="233" spans="1:19" x14ac:dyDescent="0.25">
      <c r="A233" s="8">
        <v>44116</v>
      </c>
      <c r="B233" s="9">
        <v>72</v>
      </c>
      <c r="C233" s="10"/>
      <c r="D233" s="11">
        <v>0</v>
      </c>
      <c r="E233" s="9">
        <v>1</v>
      </c>
      <c r="F233" s="9">
        <v>3</v>
      </c>
      <c r="G233" s="9">
        <v>34</v>
      </c>
      <c r="H233" s="9">
        <v>34</v>
      </c>
      <c r="I233" s="9">
        <v>0</v>
      </c>
      <c r="J233" s="21">
        <f t="shared" si="31"/>
        <v>38</v>
      </c>
      <c r="M233" s="21">
        <f t="shared" si="32"/>
        <v>0</v>
      </c>
      <c r="N233" s="21">
        <f t="shared" si="33"/>
        <v>0.42857142857142855</v>
      </c>
      <c r="O233" s="21">
        <f t="shared" si="34"/>
        <v>3.2857142857142856</v>
      </c>
      <c r="P233" s="21">
        <f t="shared" si="35"/>
        <v>29.142857142857142</v>
      </c>
      <c r="Q233" s="21">
        <f t="shared" si="36"/>
        <v>38.857142857142854</v>
      </c>
      <c r="R233" s="21">
        <f t="shared" si="37"/>
        <v>0</v>
      </c>
      <c r="S233" s="21">
        <f t="shared" si="38"/>
        <v>32.857142857142854</v>
      </c>
    </row>
    <row r="234" spans="1:19" x14ac:dyDescent="0.25">
      <c r="A234" s="8">
        <v>44117</v>
      </c>
      <c r="B234" s="9">
        <v>70</v>
      </c>
      <c r="C234" s="10"/>
      <c r="D234" s="11">
        <v>0</v>
      </c>
      <c r="E234" s="9">
        <v>0</v>
      </c>
      <c r="F234" s="9">
        <v>4</v>
      </c>
      <c r="G234" s="9">
        <v>26</v>
      </c>
      <c r="H234" s="9">
        <v>40</v>
      </c>
      <c r="I234" s="9">
        <v>0</v>
      </c>
      <c r="J234" s="21">
        <f t="shared" si="31"/>
        <v>30</v>
      </c>
      <c r="M234" s="21">
        <f t="shared" si="32"/>
        <v>0</v>
      </c>
      <c r="N234" s="21">
        <f t="shared" si="33"/>
        <v>0.5714285714285714</v>
      </c>
      <c r="O234" s="21">
        <f t="shared" si="34"/>
        <v>3.5714285714285716</v>
      </c>
      <c r="P234" s="21">
        <f t="shared" si="35"/>
        <v>32.428571428571431</v>
      </c>
      <c r="Q234" s="21">
        <f t="shared" si="36"/>
        <v>40.857142857142854</v>
      </c>
      <c r="R234" s="21">
        <f t="shared" si="37"/>
        <v>0</v>
      </c>
      <c r="S234" s="21">
        <f t="shared" si="38"/>
        <v>36.571428571428569</v>
      </c>
    </row>
    <row r="235" spans="1:19" x14ac:dyDescent="0.25">
      <c r="A235" s="8">
        <v>44118</v>
      </c>
      <c r="B235" s="9">
        <v>81</v>
      </c>
      <c r="C235" s="10"/>
      <c r="D235" s="11">
        <v>0</v>
      </c>
      <c r="E235" s="9">
        <v>1</v>
      </c>
      <c r="F235" s="9">
        <v>5</v>
      </c>
      <c r="G235" s="9">
        <v>30</v>
      </c>
      <c r="H235" s="9">
        <v>45</v>
      </c>
      <c r="I235" s="9">
        <v>0</v>
      </c>
      <c r="J235" s="21">
        <f t="shared" si="31"/>
        <v>36</v>
      </c>
      <c r="M235" s="21">
        <f t="shared" si="32"/>
        <v>0</v>
      </c>
      <c r="N235" s="21">
        <f t="shared" si="33"/>
        <v>0.5714285714285714</v>
      </c>
      <c r="O235" s="21">
        <f t="shared" si="34"/>
        <v>5.1428571428571432</v>
      </c>
      <c r="P235" s="21">
        <f t="shared" si="35"/>
        <v>37</v>
      </c>
      <c r="Q235" s="21">
        <f t="shared" si="36"/>
        <v>44.571428571428569</v>
      </c>
      <c r="R235" s="21">
        <f t="shared" si="37"/>
        <v>0</v>
      </c>
      <c r="S235" s="21">
        <f t="shared" si="38"/>
        <v>42.714285714285715</v>
      </c>
    </row>
    <row r="236" spans="1:19" x14ac:dyDescent="0.25">
      <c r="A236" s="8">
        <v>44119</v>
      </c>
      <c r="B236" s="9">
        <v>91</v>
      </c>
      <c r="C236" s="10"/>
      <c r="D236" s="11">
        <v>0</v>
      </c>
      <c r="E236" s="9">
        <v>0</v>
      </c>
      <c r="F236" s="9">
        <v>5</v>
      </c>
      <c r="G236" s="9">
        <v>38</v>
      </c>
      <c r="H236" s="9">
        <v>48</v>
      </c>
      <c r="I236" s="9">
        <v>0</v>
      </c>
      <c r="J236" s="21">
        <f t="shared" si="31"/>
        <v>43</v>
      </c>
      <c r="M236" s="21">
        <f t="shared" si="32"/>
        <v>0</v>
      </c>
      <c r="N236" s="21">
        <f t="shared" si="33"/>
        <v>0.5714285714285714</v>
      </c>
      <c r="O236" s="21">
        <f t="shared" si="34"/>
        <v>6</v>
      </c>
      <c r="P236" s="21">
        <f t="shared" si="35"/>
        <v>37.857142857142854</v>
      </c>
      <c r="Q236" s="21">
        <f t="shared" si="36"/>
        <v>45</v>
      </c>
      <c r="R236" s="21">
        <f t="shared" si="37"/>
        <v>0</v>
      </c>
      <c r="S236" s="21">
        <f t="shared" si="38"/>
        <v>44.428571428571431</v>
      </c>
    </row>
    <row r="237" spans="1:19" x14ac:dyDescent="0.25">
      <c r="A237" s="8">
        <v>44120</v>
      </c>
      <c r="B237" s="9">
        <v>91</v>
      </c>
      <c r="C237" s="10"/>
      <c r="D237" s="11">
        <v>0</v>
      </c>
      <c r="E237" s="9">
        <v>1</v>
      </c>
      <c r="F237" s="9">
        <v>4</v>
      </c>
      <c r="G237" s="9">
        <v>43</v>
      </c>
      <c r="H237" s="9">
        <v>43</v>
      </c>
      <c r="I237" s="9">
        <v>0</v>
      </c>
      <c r="J237" s="21">
        <f t="shared" si="31"/>
        <v>48</v>
      </c>
      <c r="M237" s="21">
        <f t="shared" si="32"/>
        <v>0</v>
      </c>
      <c r="N237" s="21">
        <f t="shared" si="33"/>
        <v>0.42857142857142855</v>
      </c>
      <c r="O237" s="21">
        <f t="shared" si="34"/>
        <v>6.1428571428571432</v>
      </c>
      <c r="P237" s="21">
        <f t="shared" si="35"/>
        <v>40.285714285714285</v>
      </c>
      <c r="Q237" s="21">
        <f t="shared" si="36"/>
        <v>48.857142857142854</v>
      </c>
      <c r="R237" s="21">
        <f t="shared" si="37"/>
        <v>0</v>
      </c>
      <c r="S237" s="21">
        <f t="shared" si="38"/>
        <v>46.857142857142854</v>
      </c>
    </row>
    <row r="238" spans="1:19" x14ac:dyDescent="0.25">
      <c r="A238" s="8">
        <v>44121</v>
      </c>
      <c r="B238" s="9">
        <v>130</v>
      </c>
      <c r="C238" s="10"/>
      <c r="D238" s="11">
        <v>0</v>
      </c>
      <c r="E238" s="9">
        <v>1</v>
      </c>
      <c r="F238" s="9">
        <v>13</v>
      </c>
      <c r="G238" s="9">
        <v>53</v>
      </c>
      <c r="H238" s="9">
        <v>63</v>
      </c>
      <c r="I238" s="9">
        <v>0</v>
      </c>
      <c r="J238" s="21">
        <f t="shared" si="31"/>
        <v>67</v>
      </c>
      <c r="M238" s="21">
        <f t="shared" si="32"/>
        <v>0</v>
      </c>
      <c r="N238" s="21">
        <f t="shared" si="33"/>
        <v>0.42857142857142855</v>
      </c>
      <c r="O238" s="21">
        <f t="shared" si="34"/>
        <v>6.2857142857142856</v>
      </c>
      <c r="P238" s="21">
        <f t="shared" si="35"/>
        <v>45.857142857142854</v>
      </c>
      <c r="Q238" s="21">
        <f t="shared" si="36"/>
        <v>52</v>
      </c>
      <c r="R238" s="21">
        <f t="shared" si="37"/>
        <v>0</v>
      </c>
      <c r="S238" s="21">
        <f t="shared" si="38"/>
        <v>52.571428571428569</v>
      </c>
    </row>
    <row r="239" spans="1:19" x14ac:dyDescent="0.25">
      <c r="A239" s="8">
        <v>44122</v>
      </c>
      <c r="B239" s="9">
        <v>91</v>
      </c>
      <c r="C239" s="10"/>
      <c r="D239" s="11">
        <v>0</v>
      </c>
      <c r="E239" s="9">
        <v>0</v>
      </c>
      <c r="F239" s="9">
        <v>8</v>
      </c>
      <c r="G239" s="9">
        <v>41</v>
      </c>
      <c r="H239" s="9">
        <v>42</v>
      </c>
      <c r="I239" s="9">
        <v>0</v>
      </c>
      <c r="J239" s="21">
        <f t="shared" si="31"/>
        <v>49</v>
      </c>
      <c r="M239" s="21">
        <f t="shared" si="32"/>
        <v>0</v>
      </c>
      <c r="N239" s="21">
        <f t="shared" si="33"/>
        <v>0.5714285714285714</v>
      </c>
      <c r="O239" s="21">
        <f t="shared" si="34"/>
        <v>6.7142857142857144</v>
      </c>
      <c r="P239" s="21">
        <f t="shared" si="35"/>
        <v>49.857142857142854</v>
      </c>
      <c r="Q239" s="21">
        <f t="shared" si="36"/>
        <v>56.714285714285715</v>
      </c>
      <c r="R239" s="21">
        <f t="shared" si="37"/>
        <v>0</v>
      </c>
      <c r="S239" s="21">
        <f t="shared" si="38"/>
        <v>57.142857142857146</v>
      </c>
    </row>
    <row r="240" spans="1:19" x14ac:dyDescent="0.25">
      <c r="A240" s="8">
        <v>44123</v>
      </c>
      <c r="B240" s="9">
        <v>116</v>
      </c>
      <c r="C240" s="10"/>
      <c r="D240" s="11">
        <v>0</v>
      </c>
      <c r="E240" s="9">
        <v>0</v>
      </c>
      <c r="F240" s="9">
        <v>4</v>
      </c>
      <c r="G240" s="9">
        <v>51</v>
      </c>
      <c r="H240" s="9">
        <v>61</v>
      </c>
      <c r="I240" s="9">
        <v>0</v>
      </c>
      <c r="J240" s="21">
        <f t="shared" si="31"/>
        <v>55</v>
      </c>
      <c r="M240" s="21">
        <f t="shared" si="32"/>
        <v>0</v>
      </c>
      <c r="N240" s="21">
        <f t="shared" si="33"/>
        <v>0.7142857142857143</v>
      </c>
      <c r="O240" s="21">
        <f t="shared" si="34"/>
        <v>7.2857142857142856</v>
      </c>
      <c r="P240" s="21">
        <f t="shared" si="35"/>
        <v>52</v>
      </c>
      <c r="Q240" s="21">
        <f t="shared" si="36"/>
        <v>61.714285714285715</v>
      </c>
      <c r="R240" s="21">
        <f t="shared" si="37"/>
        <v>0</v>
      </c>
      <c r="S240" s="21">
        <f t="shared" si="38"/>
        <v>60</v>
      </c>
    </row>
    <row r="241" spans="1:19" x14ac:dyDescent="0.25">
      <c r="A241" s="8">
        <v>44124</v>
      </c>
      <c r="B241" s="9">
        <v>132</v>
      </c>
      <c r="C241" s="10"/>
      <c r="D241" s="11">
        <v>0</v>
      </c>
      <c r="E241" s="9">
        <v>0</v>
      </c>
      <c r="F241" s="9">
        <v>5</v>
      </c>
      <c r="G241" s="9">
        <v>65</v>
      </c>
      <c r="H241" s="9">
        <v>62</v>
      </c>
      <c r="I241" s="9">
        <v>0</v>
      </c>
      <c r="J241" s="21">
        <f t="shared" si="31"/>
        <v>70</v>
      </c>
      <c r="M241" s="21">
        <f t="shared" si="32"/>
        <v>0</v>
      </c>
      <c r="N241" s="21">
        <f t="shared" si="33"/>
        <v>0.5714285714285714</v>
      </c>
      <c r="O241" s="21">
        <f t="shared" si="34"/>
        <v>7.8571428571428568</v>
      </c>
      <c r="P241" s="21">
        <f t="shared" si="35"/>
        <v>53.428571428571431</v>
      </c>
      <c r="Q241" s="21">
        <f t="shared" si="36"/>
        <v>67.714285714285708</v>
      </c>
      <c r="R241" s="21">
        <f t="shared" si="37"/>
        <v>0</v>
      </c>
      <c r="S241" s="21">
        <f t="shared" si="38"/>
        <v>61.857142857142854</v>
      </c>
    </row>
    <row r="242" spans="1:19" x14ac:dyDescent="0.25">
      <c r="A242" s="8">
        <v>44125</v>
      </c>
      <c r="B242" s="9">
        <v>146</v>
      </c>
      <c r="C242" s="10"/>
      <c r="D242" s="11">
        <v>0</v>
      </c>
      <c r="E242" s="9">
        <v>2</v>
      </c>
      <c r="F242" s="9">
        <v>8</v>
      </c>
      <c r="G242" s="9">
        <v>58</v>
      </c>
      <c r="H242" s="9">
        <v>78</v>
      </c>
      <c r="I242" s="9">
        <v>0</v>
      </c>
      <c r="J242" s="21">
        <f t="shared" si="31"/>
        <v>68</v>
      </c>
      <c r="M242" s="21">
        <f t="shared" si="32"/>
        <v>0</v>
      </c>
      <c r="N242" s="21">
        <f t="shared" si="33"/>
        <v>0.42857142857142855</v>
      </c>
      <c r="O242" s="21">
        <f t="shared" si="34"/>
        <v>7.1428571428571432</v>
      </c>
      <c r="P242" s="21">
        <f t="shared" si="35"/>
        <v>52.428571428571431</v>
      </c>
      <c r="Q242" s="21">
        <f t="shared" si="36"/>
        <v>70.857142857142861</v>
      </c>
      <c r="R242" s="21">
        <f t="shared" si="37"/>
        <v>0</v>
      </c>
      <c r="S242" s="21">
        <f t="shared" si="38"/>
        <v>60</v>
      </c>
    </row>
    <row r="243" spans="1:19" x14ac:dyDescent="0.25">
      <c r="A243" s="8">
        <v>44126</v>
      </c>
      <c r="B243" s="9">
        <v>146</v>
      </c>
      <c r="C243" s="10"/>
      <c r="D243" s="11">
        <v>0</v>
      </c>
      <c r="E243" s="9">
        <v>1</v>
      </c>
      <c r="F243" s="9">
        <v>9</v>
      </c>
      <c r="G243" s="9">
        <v>53</v>
      </c>
      <c r="H243" s="9">
        <v>83</v>
      </c>
      <c r="I243" s="9">
        <v>0</v>
      </c>
      <c r="J243" s="21">
        <f t="shared" si="31"/>
        <v>63</v>
      </c>
      <c r="M243" s="21">
        <f t="shared" si="32"/>
        <v>0</v>
      </c>
      <c r="N243" s="21">
        <f t="shared" si="33"/>
        <v>0.5714285714285714</v>
      </c>
      <c r="O243" s="21">
        <f t="shared" si="34"/>
        <v>7.4285714285714288</v>
      </c>
      <c r="P243" s="21">
        <f t="shared" si="35"/>
        <v>55.571428571428569</v>
      </c>
      <c r="Q243" s="21">
        <f t="shared" si="36"/>
        <v>77.428571428571431</v>
      </c>
      <c r="R243" s="21">
        <f t="shared" si="37"/>
        <v>0</v>
      </c>
      <c r="S243" s="21">
        <f t="shared" si="38"/>
        <v>63.571428571428569</v>
      </c>
    </row>
    <row r="244" spans="1:19" x14ac:dyDescent="0.25">
      <c r="A244" s="8">
        <v>44127</v>
      </c>
      <c r="B244" s="9">
        <v>146</v>
      </c>
      <c r="C244" s="10"/>
      <c r="D244" s="11">
        <v>0</v>
      </c>
      <c r="E244" s="9">
        <v>0</v>
      </c>
      <c r="F244" s="9">
        <v>8</v>
      </c>
      <c r="G244" s="9">
        <v>53</v>
      </c>
      <c r="H244" s="9">
        <v>85</v>
      </c>
      <c r="I244" s="9">
        <v>0</v>
      </c>
      <c r="J244" s="21">
        <f t="shared" si="31"/>
        <v>61</v>
      </c>
      <c r="M244" s="21">
        <f t="shared" si="32"/>
        <v>0</v>
      </c>
      <c r="N244" s="21">
        <f t="shared" si="33"/>
        <v>0.8571428571428571</v>
      </c>
      <c r="O244" s="21">
        <f t="shared" si="34"/>
        <v>8.7142857142857135</v>
      </c>
      <c r="P244" s="21">
        <f t="shared" si="35"/>
        <v>56.857142857142854</v>
      </c>
      <c r="Q244" s="21">
        <f t="shared" si="36"/>
        <v>82.571428571428569</v>
      </c>
      <c r="R244" s="21">
        <f t="shared" si="37"/>
        <v>0</v>
      </c>
      <c r="S244" s="21">
        <f t="shared" si="38"/>
        <v>66.428571428571431</v>
      </c>
    </row>
    <row r="245" spans="1:19" x14ac:dyDescent="0.25">
      <c r="A245" s="8">
        <v>44128</v>
      </c>
      <c r="B245" s="9">
        <v>139</v>
      </c>
      <c r="C245" s="10"/>
      <c r="D245" s="11">
        <v>0</v>
      </c>
      <c r="E245" s="9">
        <v>0</v>
      </c>
      <c r="F245" s="9">
        <v>8</v>
      </c>
      <c r="G245" s="9">
        <v>46</v>
      </c>
      <c r="H245" s="9">
        <v>85</v>
      </c>
      <c r="I245" s="9">
        <v>0</v>
      </c>
      <c r="J245" s="21">
        <f t="shared" si="31"/>
        <v>54</v>
      </c>
      <c r="M245" s="21">
        <f t="shared" si="32"/>
        <v>0</v>
      </c>
      <c r="N245" s="21">
        <f t="shared" si="33"/>
        <v>1</v>
      </c>
      <c r="O245" s="21">
        <f t="shared" si="34"/>
        <v>9.1428571428571423</v>
      </c>
      <c r="P245" s="21">
        <f t="shared" si="35"/>
        <v>56.142857142857146</v>
      </c>
      <c r="Q245" s="21">
        <f t="shared" si="36"/>
        <v>87.857142857142861</v>
      </c>
      <c r="R245" s="21">
        <f t="shared" si="37"/>
        <v>0</v>
      </c>
      <c r="S245" s="21">
        <f t="shared" si="38"/>
        <v>66.285714285714292</v>
      </c>
    </row>
    <row r="246" spans="1:19" x14ac:dyDescent="0.25">
      <c r="A246" s="8">
        <v>44129</v>
      </c>
      <c r="B246" s="9">
        <v>162</v>
      </c>
      <c r="C246" s="10"/>
      <c r="D246" s="11">
        <v>0</v>
      </c>
      <c r="E246" s="9">
        <v>1</v>
      </c>
      <c r="F246" s="9">
        <v>10</v>
      </c>
      <c r="G246" s="9">
        <v>63</v>
      </c>
      <c r="H246" s="9">
        <v>88</v>
      </c>
      <c r="I246" s="9">
        <v>0</v>
      </c>
      <c r="J246" s="21">
        <f t="shared" si="31"/>
        <v>74</v>
      </c>
      <c r="M246" s="21">
        <f t="shared" si="32"/>
        <v>0</v>
      </c>
      <c r="N246" s="21">
        <f t="shared" si="33"/>
        <v>0.8571428571428571</v>
      </c>
      <c r="O246" s="21">
        <f t="shared" si="34"/>
        <v>9.1428571428571423</v>
      </c>
      <c r="P246" s="21">
        <f t="shared" si="35"/>
        <v>59</v>
      </c>
      <c r="Q246" s="21">
        <f t="shared" si="36"/>
        <v>89.857142857142861</v>
      </c>
      <c r="R246" s="21">
        <f t="shared" si="37"/>
        <v>0</v>
      </c>
      <c r="S246" s="21">
        <f t="shared" si="38"/>
        <v>69</v>
      </c>
    </row>
    <row r="247" spans="1:19" x14ac:dyDescent="0.25">
      <c r="A247" s="8">
        <v>44130</v>
      </c>
      <c r="B247" s="9">
        <v>172</v>
      </c>
      <c r="C247" s="10"/>
      <c r="D247" s="11">
        <v>0</v>
      </c>
      <c r="E247" s="9">
        <v>2</v>
      </c>
      <c r="F247" s="9">
        <v>13</v>
      </c>
      <c r="G247" s="9">
        <v>60</v>
      </c>
      <c r="H247" s="9">
        <v>97</v>
      </c>
      <c r="I247" s="9">
        <v>0</v>
      </c>
      <c r="J247" s="21">
        <f t="shared" si="31"/>
        <v>75</v>
      </c>
      <c r="M247" s="21">
        <f t="shared" si="32"/>
        <v>0</v>
      </c>
      <c r="N247" s="21">
        <f t="shared" si="33"/>
        <v>0.8571428571428571</v>
      </c>
      <c r="O247" s="21">
        <f t="shared" si="34"/>
        <v>8.8571428571428577</v>
      </c>
      <c r="P247" s="21">
        <f t="shared" si="35"/>
        <v>62.285714285714285</v>
      </c>
      <c r="Q247" s="21">
        <f t="shared" si="36"/>
        <v>95.857142857142861</v>
      </c>
      <c r="R247" s="21">
        <f t="shared" si="37"/>
        <v>0</v>
      </c>
      <c r="S247" s="21">
        <f t="shared" si="38"/>
        <v>72</v>
      </c>
    </row>
    <row r="248" spans="1:19" x14ac:dyDescent="0.25">
      <c r="A248" s="8">
        <v>44131</v>
      </c>
      <c r="B248" s="9">
        <v>168</v>
      </c>
      <c r="C248" s="10"/>
      <c r="D248" s="11">
        <v>0</v>
      </c>
      <c r="E248" s="9">
        <v>1</v>
      </c>
      <c r="F248" s="9">
        <v>8</v>
      </c>
      <c r="G248" s="9">
        <v>60</v>
      </c>
      <c r="H248" s="9">
        <v>99</v>
      </c>
      <c r="I248" s="9">
        <v>0</v>
      </c>
      <c r="J248" s="21">
        <f t="shared" si="31"/>
        <v>69</v>
      </c>
      <c r="M248" s="21">
        <f t="shared" si="32"/>
        <v>0</v>
      </c>
      <c r="N248" s="21">
        <f t="shared" si="33"/>
        <v>0.8571428571428571</v>
      </c>
      <c r="O248" s="21">
        <f t="shared" si="34"/>
        <v>9.1428571428571423</v>
      </c>
      <c r="P248" s="21">
        <f t="shared" si="35"/>
        <v>65.571428571428569</v>
      </c>
      <c r="Q248" s="21">
        <f t="shared" si="36"/>
        <v>100.85714285714286</v>
      </c>
      <c r="R248" s="21">
        <f t="shared" si="37"/>
        <v>0</v>
      </c>
      <c r="S248" s="21">
        <f t="shared" si="38"/>
        <v>75.571428571428569</v>
      </c>
    </row>
    <row r="249" spans="1:19" x14ac:dyDescent="0.25">
      <c r="A249" s="8">
        <v>44132</v>
      </c>
      <c r="B249" s="9">
        <v>179</v>
      </c>
      <c r="C249" s="10"/>
      <c r="D249" s="11">
        <v>0</v>
      </c>
      <c r="E249" s="9">
        <v>1</v>
      </c>
      <c r="F249" s="9">
        <v>8</v>
      </c>
      <c r="G249" s="9">
        <v>78</v>
      </c>
      <c r="H249" s="9">
        <v>92</v>
      </c>
      <c r="I249" s="9">
        <v>0</v>
      </c>
      <c r="J249" s="21">
        <f t="shared" si="31"/>
        <v>87</v>
      </c>
      <c r="M249" s="21">
        <f t="shared" si="32"/>
        <v>0.14285714285714285</v>
      </c>
      <c r="N249" s="21">
        <f t="shared" si="33"/>
        <v>0.8571428571428571</v>
      </c>
      <c r="O249" s="21">
        <f t="shared" si="34"/>
        <v>10.714285714285714</v>
      </c>
      <c r="P249" s="21">
        <f t="shared" si="35"/>
        <v>69.857142857142861</v>
      </c>
      <c r="Q249" s="21">
        <f t="shared" si="36"/>
        <v>105.42857142857143</v>
      </c>
      <c r="R249" s="21">
        <f t="shared" si="37"/>
        <v>0</v>
      </c>
      <c r="S249" s="21">
        <f t="shared" si="38"/>
        <v>81.571428571428569</v>
      </c>
    </row>
    <row r="250" spans="1:19" x14ac:dyDescent="0.25">
      <c r="A250" s="8">
        <v>44133</v>
      </c>
      <c r="B250" s="9">
        <v>209</v>
      </c>
      <c r="C250" s="10"/>
      <c r="D250" s="11">
        <v>0</v>
      </c>
      <c r="E250" s="9">
        <v>1</v>
      </c>
      <c r="F250" s="9">
        <v>7</v>
      </c>
      <c r="G250" s="9">
        <v>76</v>
      </c>
      <c r="H250" s="9">
        <v>125</v>
      </c>
      <c r="I250" s="9">
        <v>0</v>
      </c>
      <c r="J250" s="21">
        <f t="shared" si="31"/>
        <v>84</v>
      </c>
      <c r="M250" s="21">
        <f t="shared" si="32"/>
        <v>0.14285714285714285</v>
      </c>
      <c r="N250" s="21">
        <f t="shared" si="33"/>
        <v>0.7142857142857143</v>
      </c>
      <c r="O250" s="21">
        <f t="shared" si="34"/>
        <v>11.714285714285714</v>
      </c>
      <c r="P250" s="21">
        <f t="shared" si="35"/>
        <v>72.857142857142861</v>
      </c>
      <c r="Q250" s="21">
        <f t="shared" si="36"/>
        <v>110.14285714285714</v>
      </c>
      <c r="R250" s="21">
        <f t="shared" si="37"/>
        <v>0</v>
      </c>
      <c r="S250" s="21">
        <f t="shared" si="38"/>
        <v>85.428571428571431</v>
      </c>
    </row>
    <row r="251" spans="1:19" x14ac:dyDescent="0.25">
      <c r="A251" s="8">
        <v>44134</v>
      </c>
      <c r="B251" s="9">
        <v>206</v>
      </c>
      <c r="C251" s="10"/>
      <c r="D251" s="11">
        <v>0</v>
      </c>
      <c r="E251" s="9">
        <v>0</v>
      </c>
      <c r="F251" s="9">
        <v>10</v>
      </c>
      <c r="G251" s="9">
        <v>76</v>
      </c>
      <c r="H251" s="9">
        <v>120</v>
      </c>
      <c r="I251" s="9">
        <v>0</v>
      </c>
      <c r="J251" s="21">
        <f t="shared" si="31"/>
        <v>86</v>
      </c>
      <c r="M251" s="21">
        <f t="shared" si="32"/>
        <v>0.14285714285714285</v>
      </c>
      <c r="N251" s="21">
        <f t="shared" si="33"/>
        <v>0.7142857142857143</v>
      </c>
      <c r="O251" s="21">
        <f t="shared" si="34"/>
        <v>11.571428571428571</v>
      </c>
      <c r="P251" s="21">
        <f t="shared" si="35"/>
        <v>74.714285714285708</v>
      </c>
      <c r="Q251" s="21">
        <f t="shared" si="36"/>
        <v>115.57142857142857</v>
      </c>
      <c r="R251" s="21">
        <f t="shared" si="37"/>
        <v>0</v>
      </c>
      <c r="S251" s="21">
        <f t="shared" si="38"/>
        <v>87.142857142857139</v>
      </c>
    </row>
    <row r="252" spans="1:19" x14ac:dyDescent="0.25">
      <c r="A252" s="8">
        <v>44135</v>
      </c>
      <c r="B252" s="9">
        <v>213</v>
      </c>
      <c r="C252" s="10"/>
      <c r="D252" s="11">
        <v>1</v>
      </c>
      <c r="E252" s="9">
        <v>0</v>
      </c>
      <c r="F252" s="9">
        <v>19</v>
      </c>
      <c r="G252" s="9">
        <v>76</v>
      </c>
      <c r="H252" s="9">
        <v>117</v>
      </c>
      <c r="I252" s="9">
        <v>0</v>
      </c>
      <c r="J252" s="21">
        <f t="shared" si="31"/>
        <v>96</v>
      </c>
      <c r="M252" s="21">
        <f t="shared" si="32"/>
        <v>0.14285714285714285</v>
      </c>
      <c r="N252" s="21">
        <f t="shared" si="33"/>
        <v>0.5714285714285714</v>
      </c>
      <c r="O252" s="21">
        <f t="shared" si="34"/>
        <v>12.142857142857142</v>
      </c>
      <c r="P252" s="21">
        <f t="shared" si="35"/>
        <v>78.428571428571431</v>
      </c>
      <c r="Q252" s="21">
        <f t="shared" si="36"/>
        <v>117.28571428571429</v>
      </c>
      <c r="R252" s="21">
        <f t="shared" si="37"/>
        <v>0</v>
      </c>
      <c r="S252" s="21">
        <f t="shared" si="38"/>
        <v>91.285714285714292</v>
      </c>
    </row>
    <row r="253" spans="1:19" x14ac:dyDescent="0.25">
      <c r="A253" s="8">
        <v>44136</v>
      </c>
      <c r="B253" s="9">
        <v>222</v>
      </c>
      <c r="C253" s="10"/>
      <c r="D253" s="11">
        <v>0</v>
      </c>
      <c r="E253" s="9">
        <v>0</v>
      </c>
      <c r="F253" s="9">
        <v>17</v>
      </c>
      <c r="G253" s="9">
        <v>84</v>
      </c>
      <c r="H253" s="9">
        <v>121</v>
      </c>
      <c r="I253" s="9">
        <v>0</v>
      </c>
      <c r="J253" s="21">
        <f t="shared" si="31"/>
        <v>101</v>
      </c>
      <c r="M253" s="21">
        <f t="shared" si="32"/>
        <v>0.14285714285714285</v>
      </c>
      <c r="N253" s="21">
        <f t="shared" si="33"/>
        <v>0.5714285714285714</v>
      </c>
      <c r="O253" s="21">
        <f t="shared" si="34"/>
        <v>12.285714285714286</v>
      </c>
      <c r="P253" s="21">
        <f t="shared" si="35"/>
        <v>79.285714285714292</v>
      </c>
      <c r="Q253" s="21">
        <f t="shared" si="36"/>
        <v>124.28571428571429</v>
      </c>
      <c r="R253" s="21">
        <f t="shared" si="37"/>
        <v>0</v>
      </c>
      <c r="S253" s="21">
        <f t="shared" si="38"/>
        <v>92.285714285714292</v>
      </c>
    </row>
    <row r="254" spans="1:19" x14ac:dyDescent="0.25">
      <c r="A254" s="8">
        <v>44137</v>
      </c>
      <c r="B254" s="9">
        <v>222</v>
      </c>
      <c r="C254" s="10"/>
      <c r="D254" s="11">
        <v>0</v>
      </c>
      <c r="E254" s="9">
        <v>2</v>
      </c>
      <c r="F254" s="9">
        <v>12</v>
      </c>
      <c r="G254" s="9">
        <v>73</v>
      </c>
      <c r="H254" s="9">
        <v>135</v>
      </c>
      <c r="I254" s="9">
        <v>0</v>
      </c>
      <c r="J254" s="21">
        <f t="shared" si="31"/>
        <v>87</v>
      </c>
      <c r="M254" s="21">
        <f t="shared" si="32"/>
        <v>0.14285714285714285</v>
      </c>
      <c r="N254" s="21">
        <f t="shared" si="33"/>
        <v>0.5714285714285714</v>
      </c>
      <c r="O254" s="21">
        <f t="shared" si="34"/>
        <v>13</v>
      </c>
      <c r="P254" s="21">
        <f t="shared" si="35"/>
        <v>81.142857142857139</v>
      </c>
      <c r="Q254" s="21">
        <f t="shared" si="36"/>
        <v>123</v>
      </c>
      <c r="R254" s="21">
        <f t="shared" si="37"/>
        <v>0</v>
      </c>
      <c r="S254" s="21">
        <f t="shared" si="38"/>
        <v>94.857142857142861</v>
      </c>
    </row>
    <row r="255" spans="1:19" x14ac:dyDescent="0.25">
      <c r="A255" s="8">
        <v>44138</v>
      </c>
      <c r="B255" s="9">
        <v>209</v>
      </c>
      <c r="C255" s="10"/>
      <c r="D255" s="11">
        <v>0</v>
      </c>
      <c r="E255" s="9">
        <v>0</v>
      </c>
      <c r="F255" s="9">
        <v>12</v>
      </c>
      <c r="G255" s="9">
        <v>86</v>
      </c>
      <c r="H255" s="9">
        <v>111</v>
      </c>
      <c r="I255" s="9">
        <v>0</v>
      </c>
      <c r="J255" s="21">
        <f t="shared" si="31"/>
        <v>98</v>
      </c>
      <c r="M255" s="21">
        <f t="shared" si="32"/>
        <v>0.14285714285714285</v>
      </c>
      <c r="N255" s="21">
        <f t="shared" si="33"/>
        <v>0.7142857142857143</v>
      </c>
      <c r="O255" s="21">
        <f t="shared" si="34"/>
        <v>13.428571428571429</v>
      </c>
      <c r="P255" s="21">
        <f t="shared" si="35"/>
        <v>81.714285714285708</v>
      </c>
      <c r="Q255" s="21">
        <f t="shared" si="36"/>
        <v>125.85714285714286</v>
      </c>
      <c r="R255" s="21">
        <f t="shared" si="37"/>
        <v>0</v>
      </c>
      <c r="S255" s="21">
        <f t="shared" si="38"/>
        <v>96</v>
      </c>
    </row>
    <row r="256" spans="1:19" x14ac:dyDescent="0.25">
      <c r="A256" s="8">
        <v>44139</v>
      </c>
      <c r="B256" s="9">
        <v>235</v>
      </c>
      <c r="C256" s="10"/>
      <c r="D256" s="11">
        <v>0</v>
      </c>
      <c r="E256" s="9">
        <v>1</v>
      </c>
      <c r="F256" s="9">
        <v>9</v>
      </c>
      <c r="G256" s="9">
        <v>84</v>
      </c>
      <c r="H256" s="9">
        <v>141</v>
      </c>
      <c r="I256" s="9">
        <v>0</v>
      </c>
      <c r="J256" s="21">
        <f t="shared" si="31"/>
        <v>94</v>
      </c>
      <c r="M256" s="21">
        <f t="shared" si="32"/>
        <v>0</v>
      </c>
      <c r="N256" s="21">
        <f t="shared" si="33"/>
        <v>0.8571428571428571</v>
      </c>
      <c r="O256" s="21">
        <f t="shared" si="34"/>
        <v>12.714285714285714</v>
      </c>
      <c r="P256" s="21">
        <f t="shared" si="35"/>
        <v>85.714285714285708</v>
      </c>
      <c r="Q256" s="21">
        <f t="shared" si="36"/>
        <v>131</v>
      </c>
      <c r="R256" s="21">
        <f t="shared" si="37"/>
        <v>0</v>
      </c>
      <c r="S256" s="21">
        <f t="shared" si="38"/>
        <v>99.285714285714292</v>
      </c>
    </row>
    <row r="257" spans="1:19" x14ac:dyDescent="0.25">
      <c r="A257" s="8">
        <v>44140</v>
      </c>
      <c r="B257" s="9">
        <v>218</v>
      </c>
      <c r="C257" s="10"/>
      <c r="D257" s="11">
        <v>0</v>
      </c>
      <c r="E257" s="9">
        <v>1</v>
      </c>
      <c r="F257" s="9">
        <v>12</v>
      </c>
      <c r="G257" s="9">
        <v>89</v>
      </c>
      <c r="H257" s="9">
        <v>116</v>
      </c>
      <c r="I257" s="9">
        <v>0</v>
      </c>
      <c r="J257" s="21">
        <f t="shared" si="31"/>
        <v>102</v>
      </c>
      <c r="M257" s="21">
        <f t="shared" si="32"/>
        <v>0</v>
      </c>
      <c r="N257" s="21">
        <f t="shared" si="33"/>
        <v>1.1428571428571428</v>
      </c>
      <c r="O257" s="21">
        <f t="shared" si="34"/>
        <v>11.857142857142858</v>
      </c>
      <c r="P257" s="21">
        <f t="shared" si="35"/>
        <v>89.142857142857139</v>
      </c>
      <c r="Q257" s="21">
        <f t="shared" si="36"/>
        <v>133</v>
      </c>
      <c r="R257" s="21">
        <f t="shared" si="37"/>
        <v>0</v>
      </c>
      <c r="S257" s="21">
        <f t="shared" si="38"/>
        <v>102.14285714285714</v>
      </c>
    </row>
    <row r="258" spans="1:19" x14ac:dyDescent="0.25">
      <c r="A258" s="8">
        <v>44141</v>
      </c>
      <c r="B258" s="9">
        <v>234</v>
      </c>
      <c r="C258" s="10"/>
      <c r="D258" s="11">
        <v>0</v>
      </c>
      <c r="E258" s="9">
        <v>1</v>
      </c>
      <c r="F258" s="9">
        <v>13</v>
      </c>
      <c r="G258" s="9">
        <v>80</v>
      </c>
      <c r="H258" s="9">
        <v>140</v>
      </c>
      <c r="I258" s="9">
        <v>0</v>
      </c>
      <c r="J258" s="21">
        <f t="shared" si="31"/>
        <v>94</v>
      </c>
      <c r="M258" s="21">
        <f t="shared" si="32"/>
        <v>0</v>
      </c>
      <c r="N258" s="21">
        <f t="shared" si="33"/>
        <v>1</v>
      </c>
      <c r="O258" s="21">
        <f t="shared" si="34"/>
        <v>13.142857142857142</v>
      </c>
      <c r="P258" s="21">
        <f t="shared" si="35"/>
        <v>95.571428571428569</v>
      </c>
      <c r="Q258" s="21">
        <f t="shared" si="36"/>
        <v>138.14285714285714</v>
      </c>
      <c r="R258" s="21">
        <f t="shared" si="37"/>
        <v>0</v>
      </c>
      <c r="S258" s="21">
        <f t="shared" si="38"/>
        <v>109.71428571428571</v>
      </c>
    </row>
    <row r="259" spans="1:19" x14ac:dyDescent="0.25">
      <c r="A259" s="8">
        <v>44142</v>
      </c>
      <c r="B259" s="9">
        <v>272</v>
      </c>
      <c r="C259" s="10"/>
      <c r="D259" s="11">
        <v>0</v>
      </c>
      <c r="E259" s="9">
        <v>1</v>
      </c>
      <c r="F259" s="9">
        <v>14</v>
      </c>
      <c r="G259" s="9">
        <v>104</v>
      </c>
      <c r="H259" s="9">
        <v>153</v>
      </c>
      <c r="I259" s="9">
        <v>0</v>
      </c>
      <c r="J259" s="21">
        <f t="shared" si="31"/>
        <v>119</v>
      </c>
      <c r="M259" s="21">
        <f t="shared" si="32"/>
        <v>0</v>
      </c>
      <c r="N259" s="21">
        <f t="shared" si="33"/>
        <v>1.1428571428571428</v>
      </c>
      <c r="O259" s="21">
        <f t="shared" si="34"/>
        <v>13.428571428571429</v>
      </c>
      <c r="P259" s="21">
        <f t="shared" si="35"/>
        <v>98</v>
      </c>
      <c r="Q259" s="21">
        <f t="shared" si="36"/>
        <v>143.57142857142858</v>
      </c>
      <c r="R259" s="21">
        <f t="shared" si="37"/>
        <v>0</v>
      </c>
      <c r="S259" s="21">
        <f t="shared" si="38"/>
        <v>112.57142857142857</v>
      </c>
    </row>
    <row r="260" spans="1:19" x14ac:dyDescent="0.25">
      <c r="A260" s="8">
        <v>44143</v>
      </c>
      <c r="B260" s="9">
        <v>256</v>
      </c>
      <c r="C260" s="10"/>
      <c r="D260" s="11">
        <v>0</v>
      </c>
      <c r="E260" s="9">
        <v>2</v>
      </c>
      <c r="F260" s="9">
        <v>11</v>
      </c>
      <c r="G260" s="9">
        <v>108</v>
      </c>
      <c r="H260" s="9">
        <v>135</v>
      </c>
      <c r="I260" s="9">
        <v>0</v>
      </c>
      <c r="J260" s="21">
        <f t="shared" si="31"/>
        <v>121</v>
      </c>
      <c r="M260" s="21">
        <f t="shared" si="32"/>
        <v>0</v>
      </c>
      <c r="N260" s="21">
        <f t="shared" si="33"/>
        <v>1.7142857142857142</v>
      </c>
      <c r="O260" s="21">
        <f t="shared" si="34"/>
        <v>14.285714285714286</v>
      </c>
      <c r="P260" s="21">
        <f t="shared" si="35"/>
        <v>100.42857142857143</v>
      </c>
      <c r="Q260" s="21">
        <f t="shared" si="36"/>
        <v>140.57142857142858</v>
      </c>
      <c r="R260" s="21">
        <f t="shared" si="37"/>
        <v>0</v>
      </c>
      <c r="S260" s="21">
        <f t="shared" si="38"/>
        <v>116.42857142857143</v>
      </c>
    </row>
    <row r="261" spans="1:19" x14ac:dyDescent="0.25">
      <c r="A261" s="8">
        <v>44144</v>
      </c>
      <c r="B261" s="9">
        <v>311</v>
      </c>
      <c r="C261" s="10"/>
      <c r="D261" s="11">
        <v>0</v>
      </c>
      <c r="E261" s="9">
        <v>1</v>
      </c>
      <c r="F261" s="9">
        <v>21</v>
      </c>
      <c r="G261" s="9">
        <v>118</v>
      </c>
      <c r="H261" s="9">
        <v>171</v>
      </c>
      <c r="I261" s="9">
        <v>0</v>
      </c>
      <c r="J261" s="21">
        <f t="shared" si="31"/>
        <v>140</v>
      </c>
      <c r="M261" s="21">
        <f t="shared" si="32"/>
        <v>0</v>
      </c>
      <c r="N261" s="21">
        <f t="shared" si="33"/>
        <v>1.7142857142857142</v>
      </c>
      <c r="O261" s="21">
        <f t="shared" si="34"/>
        <v>15.142857142857142</v>
      </c>
      <c r="P261" s="21">
        <f t="shared" si="35"/>
        <v>101.42857142857143</v>
      </c>
      <c r="Q261" s="21">
        <f t="shared" si="36"/>
        <v>146.42857142857142</v>
      </c>
      <c r="R261" s="21">
        <f t="shared" si="37"/>
        <v>0</v>
      </c>
      <c r="S261" s="21">
        <f t="shared" si="38"/>
        <v>118.28571428571429</v>
      </c>
    </row>
    <row r="262" spans="1:19" x14ac:dyDescent="0.25">
      <c r="A262" s="8">
        <v>44145</v>
      </c>
      <c r="B262" s="9">
        <v>267</v>
      </c>
      <c r="C262" s="10"/>
      <c r="D262" s="11">
        <v>0</v>
      </c>
      <c r="E262" s="9">
        <v>1</v>
      </c>
      <c r="F262" s="9">
        <v>14</v>
      </c>
      <c r="G262" s="9">
        <v>103</v>
      </c>
      <c r="H262" s="9">
        <v>149</v>
      </c>
      <c r="I262" s="9">
        <v>0</v>
      </c>
      <c r="J262" s="21">
        <f t="shared" si="31"/>
        <v>118</v>
      </c>
      <c r="M262" s="21">
        <f t="shared" si="32"/>
        <v>0</v>
      </c>
      <c r="N262" s="21">
        <f t="shared" si="33"/>
        <v>1.7142857142857142</v>
      </c>
      <c r="O262" s="21">
        <f t="shared" si="34"/>
        <v>15.285714285714286</v>
      </c>
      <c r="P262" s="21">
        <f t="shared" si="35"/>
        <v>105.42857142857143</v>
      </c>
      <c r="Q262" s="21">
        <f t="shared" si="36"/>
        <v>146.28571428571428</v>
      </c>
      <c r="R262" s="21">
        <f t="shared" si="37"/>
        <v>0</v>
      </c>
      <c r="S262" s="21">
        <f t="shared" si="38"/>
        <v>122.42857142857143</v>
      </c>
    </row>
    <row r="263" spans="1:19" x14ac:dyDescent="0.25">
      <c r="A263" s="8">
        <v>44146</v>
      </c>
      <c r="B263" s="9">
        <v>241</v>
      </c>
      <c r="C263" s="10"/>
      <c r="D263" s="11">
        <v>0</v>
      </c>
      <c r="E263" s="9">
        <v>5</v>
      </c>
      <c r="F263" s="9">
        <v>15</v>
      </c>
      <c r="G263" s="9">
        <v>101</v>
      </c>
      <c r="H263" s="9">
        <v>120</v>
      </c>
      <c r="I263" s="9">
        <v>0</v>
      </c>
      <c r="J263" s="21">
        <f t="shared" si="31"/>
        <v>121</v>
      </c>
      <c r="M263" s="21">
        <f t="shared" si="32"/>
        <v>0</v>
      </c>
      <c r="N263" s="21">
        <f t="shared" si="33"/>
        <v>1.7142857142857142</v>
      </c>
      <c r="O263" s="21">
        <f t="shared" si="34"/>
        <v>14.857142857142858</v>
      </c>
      <c r="P263" s="21">
        <f t="shared" si="35"/>
        <v>104.28571428571429</v>
      </c>
      <c r="Q263" s="21">
        <f t="shared" si="36"/>
        <v>147.71428571428572</v>
      </c>
      <c r="R263" s="21">
        <f t="shared" si="37"/>
        <v>0</v>
      </c>
      <c r="S263" s="21">
        <f t="shared" si="38"/>
        <v>120.85714285714286</v>
      </c>
    </row>
    <row r="264" spans="1:19" x14ac:dyDescent="0.25">
      <c r="A264" s="8">
        <v>44147</v>
      </c>
      <c r="B264" s="9">
        <v>272</v>
      </c>
      <c r="C264" s="10"/>
      <c r="D264" s="11">
        <v>0</v>
      </c>
      <c r="E264" s="9">
        <v>1</v>
      </c>
      <c r="F264" s="9">
        <v>18</v>
      </c>
      <c r="G264" s="9">
        <v>96</v>
      </c>
      <c r="H264" s="9">
        <v>157</v>
      </c>
      <c r="I264" s="9">
        <v>0</v>
      </c>
      <c r="J264" s="21">
        <f t="shared" ref="J264:J327" si="39">SUM(D264:G264)</f>
        <v>115</v>
      </c>
      <c r="M264" s="21">
        <f t="shared" si="32"/>
        <v>0</v>
      </c>
      <c r="N264" s="21">
        <f t="shared" si="33"/>
        <v>2</v>
      </c>
      <c r="O264" s="21">
        <f t="shared" si="34"/>
        <v>14.571428571428571</v>
      </c>
      <c r="P264" s="21">
        <f t="shared" si="35"/>
        <v>107</v>
      </c>
      <c r="Q264" s="21">
        <f t="shared" si="36"/>
        <v>150.71428571428572</v>
      </c>
      <c r="R264" s="21">
        <f t="shared" si="37"/>
        <v>0</v>
      </c>
      <c r="S264" s="21">
        <f t="shared" si="38"/>
        <v>123.57142857142857</v>
      </c>
    </row>
    <row r="265" spans="1:19" x14ac:dyDescent="0.25">
      <c r="A265" s="8">
        <v>44148</v>
      </c>
      <c r="B265" s="9">
        <v>262</v>
      </c>
      <c r="C265" s="10"/>
      <c r="D265" s="11">
        <v>0</v>
      </c>
      <c r="E265" s="9">
        <v>1</v>
      </c>
      <c r="F265" s="9">
        <v>14</v>
      </c>
      <c r="G265" s="9">
        <v>108</v>
      </c>
      <c r="H265" s="9">
        <v>139</v>
      </c>
      <c r="I265" s="9">
        <v>0</v>
      </c>
      <c r="J265" s="21">
        <f t="shared" si="39"/>
        <v>123</v>
      </c>
      <c r="M265" s="21">
        <f t="shared" si="32"/>
        <v>0</v>
      </c>
      <c r="N265" s="21">
        <f t="shared" si="33"/>
        <v>2.1428571428571428</v>
      </c>
      <c r="O265" s="21">
        <f t="shared" si="34"/>
        <v>13.142857142857142</v>
      </c>
      <c r="P265" s="21">
        <f t="shared" si="35"/>
        <v>104.14285714285714</v>
      </c>
      <c r="Q265" s="21">
        <f t="shared" si="36"/>
        <v>149.28571428571428</v>
      </c>
      <c r="R265" s="21">
        <f t="shared" si="37"/>
        <v>0</v>
      </c>
      <c r="S265" s="21">
        <f t="shared" si="38"/>
        <v>119.42857142857143</v>
      </c>
    </row>
    <row r="266" spans="1:19" x14ac:dyDescent="0.25">
      <c r="A266" s="8">
        <v>44149</v>
      </c>
      <c r="B266" s="9">
        <v>271</v>
      </c>
      <c r="C266" s="10"/>
      <c r="D266" s="11">
        <v>0</v>
      </c>
      <c r="E266" s="9">
        <v>1</v>
      </c>
      <c r="F266" s="9">
        <v>11</v>
      </c>
      <c r="G266" s="9">
        <v>96</v>
      </c>
      <c r="H266" s="9">
        <v>163</v>
      </c>
      <c r="I266" s="9">
        <v>0</v>
      </c>
      <c r="J266" s="21">
        <f t="shared" si="39"/>
        <v>108</v>
      </c>
      <c r="M266" s="21">
        <f t="shared" si="32"/>
        <v>0</v>
      </c>
      <c r="N266" s="21">
        <f t="shared" si="33"/>
        <v>2.4285714285714284</v>
      </c>
      <c r="O266" s="21">
        <f t="shared" si="34"/>
        <v>12.714285714285714</v>
      </c>
      <c r="P266" s="21">
        <f t="shared" si="35"/>
        <v>106.57142857142857</v>
      </c>
      <c r="Q266" s="21">
        <f t="shared" si="36"/>
        <v>150.71428571428572</v>
      </c>
      <c r="R266" s="21">
        <f t="shared" si="37"/>
        <v>0</v>
      </c>
      <c r="S266" s="21">
        <f t="shared" si="38"/>
        <v>121.71428571428571</v>
      </c>
    </row>
    <row r="267" spans="1:19" x14ac:dyDescent="0.25">
      <c r="A267" s="8">
        <v>44150</v>
      </c>
      <c r="B267" s="9">
        <v>296</v>
      </c>
      <c r="C267" s="10"/>
      <c r="D267" s="11">
        <v>0</v>
      </c>
      <c r="E267" s="9">
        <v>4</v>
      </c>
      <c r="F267" s="9">
        <v>9</v>
      </c>
      <c r="G267" s="9">
        <v>127</v>
      </c>
      <c r="H267" s="9">
        <v>156</v>
      </c>
      <c r="I267" s="9">
        <v>0</v>
      </c>
      <c r="J267" s="21">
        <f t="shared" si="39"/>
        <v>140</v>
      </c>
      <c r="M267" s="21">
        <f t="shared" ref="M267:M330" si="40">AVERAGE(D264:D270)</f>
        <v>0</v>
      </c>
      <c r="N267" s="21">
        <f t="shared" ref="N267:N330" si="41">AVERAGE(E264:E270)</f>
        <v>1.8571428571428572</v>
      </c>
      <c r="O267" s="21">
        <f t="shared" ref="O267:O330" si="42">AVERAGE(F264:F270)</f>
        <v>13.285714285714286</v>
      </c>
      <c r="P267" s="21">
        <f t="shared" ref="P267:P330" si="43">AVERAGE(G264:G270)</f>
        <v>108.57142857142857</v>
      </c>
      <c r="Q267" s="21">
        <f t="shared" ref="Q267:Q330" si="44">AVERAGE(H264:H270)</f>
        <v>161.28571428571428</v>
      </c>
      <c r="R267" s="21">
        <f t="shared" ref="R267:R330" si="45">AVERAGE(I264:I270)</f>
        <v>0</v>
      </c>
      <c r="S267" s="21">
        <f t="shared" ref="S267:S330" si="46">AVERAGE(J264:J270)</f>
        <v>123.71428571428571</v>
      </c>
    </row>
    <row r="268" spans="1:19" x14ac:dyDescent="0.25">
      <c r="A268" s="8">
        <v>44151</v>
      </c>
      <c r="B268" s="9">
        <v>272</v>
      </c>
      <c r="C268" s="10"/>
      <c r="D268" s="11">
        <v>0</v>
      </c>
      <c r="E268" s="9">
        <v>2</v>
      </c>
      <c r="F268" s="9">
        <v>11</v>
      </c>
      <c r="G268" s="9">
        <v>98</v>
      </c>
      <c r="H268" s="9">
        <v>161</v>
      </c>
      <c r="I268" s="9">
        <v>0</v>
      </c>
      <c r="J268" s="21">
        <f t="shared" si="39"/>
        <v>111</v>
      </c>
      <c r="M268" s="21">
        <f t="shared" si="40"/>
        <v>0.14285714285714285</v>
      </c>
      <c r="N268" s="21">
        <f t="shared" si="41"/>
        <v>2</v>
      </c>
      <c r="O268" s="21">
        <f t="shared" si="42"/>
        <v>13.428571428571429</v>
      </c>
      <c r="P268" s="21">
        <f t="shared" si="43"/>
        <v>111.42857142857143</v>
      </c>
      <c r="Q268" s="21">
        <f t="shared" si="44"/>
        <v>161.28571428571428</v>
      </c>
      <c r="R268" s="21">
        <f t="shared" si="45"/>
        <v>0</v>
      </c>
      <c r="S268" s="21">
        <f t="shared" si="46"/>
        <v>127</v>
      </c>
    </row>
    <row r="269" spans="1:19" x14ac:dyDescent="0.25">
      <c r="A269" s="8">
        <v>44152</v>
      </c>
      <c r="B269" s="9">
        <v>293</v>
      </c>
      <c r="C269" s="10"/>
      <c r="D269" s="11">
        <v>0</v>
      </c>
      <c r="E269" s="9">
        <v>3</v>
      </c>
      <c r="F269" s="9">
        <v>11</v>
      </c>
      <c r="G269" s="9">
        <v>120</v>
      </c>
      <c r="H269" s="9">
        <v>159</v>
      </c>
      <c r="I269" s="9">
        <v>0</v>
      </c>
      <c r="J269" s="21">
        <f t="shared" si="39"/>
        <v>134</v>
      </c>
      <c r="M269" s="21">
        <f t="shared" si="40"/>
        <v>0.14285714285714285</v>
      </c>
      <c r="N269" s="21">
        <f t="shared" si="41"/>
        <v>2.4285714285714284</v>
      </c>
      <c r="O269" s="21">
        <f t="shared" si="42"/>
        <v>14</v>
      </c>
      <c r="P269" s="21">
        <f t="shared" si="43"/>
        <v>111.85714285714286</v>
      </c>
      <c r="Q269" s="21">
        <f t="shared" si="44"/>
        <v>165.57142857142858</v>
      </c>
      <c r="R269" s="21">
        <f t="shared" si="45"/>
        <v>0</v>
      </c>
      <c r="S269" s="21">
        <f t="shared" si="46"/>
        <v>128.42857142857142</v>
      </c>
    </row>
    <row r="270" spans="1:19" x14ac:dyDescent="0.25">
      <c r="A270" s="8">
        <v>44153</v>
      </c>
      <c r="B270" s="9">
        <v>329</v>
      </c>
      <c r="C270" s="10"/>
      <c r="D270" s="11">
        <v>0</v>
      </c>
      <c r="E270" s="9">
        <v>1</v>
      </c>
      <c r="F270" s="9">
        <v>19</v>
      </c>
      <c r="G270" s="9">
        <v>115</v>
      </c>
      <c r="H270" s="9">
        <v>194</v>
      </c>
      <c r="I270" s="9">
        <v>0</v>
      </c>
      <c r="J270" s="21">
        <f t="shared" si="39"/>
        <v>135</v>
      </c>
      <c r="M270" s="21">
        <f t="shared" si="40"/>
        <v>0.14285714285714285</v>
      </c>
      <c r="N270" s="21">
        <f t="shared" si="41"/>
        <v>2.5714285714285716</v>
      </c>
      <c r="O270" s="21">
        <f t="shared" si="42"/>
        <v>14.285714285714286</v>
      </c>
      <c r="P270" s="21">
        <f t="shared" si="43"/>
        <v>112</v>
      </c>
      <c r="Q270" s="21">
        <f t="shared" si="44"/>
        <v>164.42857142857142</v>
      </c>
      <c r="R270" s="21">
        <f t="shared" si="45"/>
        <v>0</v>
      </c>
      <c r="S270" s="21">
        <f t="shared" si="46"/>
        <v>129</v>
      </c>
    </row>
    <row r="271" spans="1:19" x14ac:dyDescent="0.25">
      <c r="A271" s="8">
        <v>44154</v>
      </c>
      <c r="B271" s="9">
        <v>295</v>
      </c>
      <c r="C271" s="10"/>
      <c r="D271" s="11">
        <v>1</v>
      </c>
      <c r="E271" s="9">
        <v>2</v>
      </c>
      <c r="F271" s="9">
        <v>19</v>
      </c>
      <c r="G271" s="9">
        <v>116</v>
      </c>
      <c r="H271" s="9">
        <v>157</v>
      </c>
      <c r="I271" s="9">
        <v>0</v>
      </c>
      <c r="J271" s="21">
        <f t="shared" si="39"/>
        <v>138</v>
      </c>
      <c r="M271" s="21">
        <f t="shared" si="40"/>
        <v>0.14285714285714285</v>
      </c>
      <c r="N271" s="21">
        <f t="shared" si="41"/>
        <v>2.1428571428571428</v>
      </c>
      <c r="O271" s="21">
        <f t="shared" si="42"/>
        <v>15.428571428571429</v>
      </c>
      <c r="P271" s="21">
        <f t="shared" si="43"/>
        <v>110.85714285714286</v>
      </c>
      <c r="Q271" s="21">
        <f t="shared" si="44"/>
        <v>168.28571428571428</v>
      </c>
      <c r="R271" s="21">
        <f t="shared" si="45"/>
        <v>0</v>
      </c>
      <c r="S271" s="21">
        <f t="shared" si="46"/>
        <v>128.57142857142858</v>
      </c>
    </row>
    <row r="272" spans="1:19" x14ac:dyDescent="0.25">
      <c r="A272" s="8">
        <v>44155</v>
      </c>
      <c r="B272" s="9">
        <v>302</v>
      </c>
      <c r="C272" s="10"/>
      <c r="D272" s="11">
        <v>0</v>
      </c>
      <c r="E272" s="9">
        <v>4</v>
      </c>
      <c r="F272" s="9">
        <v>18</v>
      </c>
      <c r="G272" s="9">
        <v>111</v>
      </c>
      <c r="H272" s="9">
        <v>169</v>
      </c>
      <c r="I272" s="9">
        <v>0</v>
      </c>
      <c r="J272" s="21">
        <f t="shared" si="39"/>
        <v>133</v>
      </c>
      <c r="M272" s="21">
        <f t="shared" si="40"/>
        <v>0.2857142857142857</v>
      </c>
      <c r="N272" s="21">
        <f t="shared" si="41"/>
        <v>2.1428571428571428</v>
      </c>
      <c r="O272" s="21">
        <f t="shared" si="42"/>
        <v>15.428571428571429</v>
      </c>
      <c r="P272" s="21">
        <f t="shared" si="43"/>
        <v>114.71428571428571</v>
      </c>
      <c r="Q272" s="21">
        <f t="shared" si="44"/>
        <v>168</v>
      </c>
      <c r="R272" s="21">
        <f t="shared" si="45"/>
        <v>0</v>
      </c>
      <c r="S272" s="21">
        <f t="shared" si="46"/>
        <v>132.57142857142858</v>
      </c>
    </row>
    <row r="273" spans="1:19" x14ac:dyDescent="0.25">
      <c r="A273" s="8">
        <v>44156</v>
      </c>
      <c r="B273" s="9">
        <v>267</v>
      </c>
      <c r="C273" s="10"/>
      <c r="D273" s="11">
        <v>0</v>
      </c>
      <c r="E273" s="9">
        <v>2</v>
      </c>
      <c r="F273" s="9">
        <v>13</v>
      </c>
      <c r="G273" s="9">
        <v>97</v>
      </c>
      <c r="H273" s="9">
        <v>155</v>
      </c>
      <c r="I273" s="9">
        <v>0</v>
      </c>
      <c r="J273" s="21">
        <f t="shared" si="39"/>
        <v>112</v>
      </c>
      <c r="M273" s="21">
        <f t="shared" si="40"/>
        <v>0.2857142857142857</v>
      </c>
      <c r="N273" s="21">
        <f t="shared" si="41"/>
        <v>2</v>
      </c>
      <c r="O273" s="21">
        <f t="shared" si="42"/>
        <v>15.714285714285714</v>
      </c>
      <c r="P273" s="21">
        <f t="shared" si="43"/>
        <v>115.14285714285714</v>
      </c>
      <c r="Q273" s="21">
        <f t="shared" si="44"/>
        <v>170.14285714285714</v>
      </c>
      <c r="R273" s="21">
        <f t="shared" si="45"/>
        <v>0</v>
      </c>
      <c r="S273" s="21">
        <f t="shared" si="46"/>
        <v>133.14285714285714</v>
      </c>
    </row>
    <row r="274" spans="1:19" x14ac:dyDescent="0.25">
      <c r="A274" s="8">
        <v>44157</v>
      </c>
      <c r="B274" s="9">
        <v>320</v>
      </c>
      <c r="C274" s="10"/>
      <c r="D274" s="11">
        <v>0</v>
      </c>
      <c r="E274" s="9">
        <v>1</v>
      </c>
      <c r="F274" s="9">
        <v>17</v>
      </c>
      <c r="G274" s="9">
        <v>119</v>
      </c>
      <c r="H274" s="9">
        <v>183</v>
      </c>
      <c r="I274" s="9">
        <v>0</v>
      </c>
      <c r="J274" s="21">
        <f t="shared" si="39"/>
        <v>137</v>
      </c>
      <c r="M274" s="21">
        <f t="shared" si="40"/>
        <v>0.2857142857142857</v>
      </c>
      <c r="N274" s="21">
        <f t="shared" si="41"/>
        <v>2.2857142857142856</v>
      </c>
      <c r="O274" s="21">
        <f t="shared" si="42"/>
        <v>15.571428571428571</v>
      </c>
      <c r="P274" s="21">
        <f t="shared" si="43"/>
        <v>116.85714285714286</v>
      </c>
      <c r="Q274" s="21">
        <f t="shared" si="44"/>
        <v>167.71428571428572</v>
      </c>
      <c r="R274" s="21">
        <f t="shared" si="45"/>
        <v>0</v>
      </c>
      <c r="S274" s="21">
        <f t="shared" si="46"/>
        <v>135</v>
      </c>
    </row>
    <row r="275" spans="1:19" x14ac:dyDescent="0.25">
      <c r="A275" s="8">
        <v>44158</v>
      </c>
      <c r="B275" s="9">
        <v>298</v>
      </c>
      <c r="C275" s="10"/>
      <c r="D275" s="11">
        <v>1</v>
      </c>
      <c r="E275" s="9">
        <v>2</v>
      </c>
      <c r="F275" s="9">
        <v>11</v>
      </c>
      <c r="G275" s="9">
        <v>125</v>
      </c>
      <c r="H275" s="9">
        <v>159</v>
      </c>
      <c r="I275" s="9">
        <v>0</v>
      </c>
      <c r="J275" s="21">
        <f t="shared" si="39"/>
        <v>139</v>
      </c>
      <c r="M275" s="21">
        <f t="shared" si="40"/>
        <v>0.14285714285714285</v>
      </c>
      <c r="N275" s="21">
        <f t="shared" si="41"/>
        <v>2.1428571428571428</v>
      </c>
      <c r="O275" s="21">
        <f t="shared" si="42"/>
        <v>15.857142857142858</v>
      </c>
      <c r="P275" s="21">
        <f t="shared" si="43"/>
        <v>115.57142857142857</v>
      </c>
      <c r="Q275" s="21">
        <f t="shared" si="44"/>
        <v>167.42857142857142</v>
      </c>
      <c r="R275" s="21">
        <f t="shared" si="45"/>
        <v>0</v>
      </c>
      <c r="S275" s="21">
        <f t="shared" si="46"/>
        <v>133.71428571428572</v>
      </c>
    </row>
    <row r="276" spans="1:19" x14ac:dyDescent="0.25">
      <c r="A276" s="8">
        <v>44159</v>
      </c>
      <c r="B276" s="9">
        <v>312</v>
      </c>
      <c r="C276" s="10"/>
      <c r="D276" s="11">
        <v>0</v>
      </c>
      <c r="E276" s="9">
        <v>2</v>
      </c>
      <c r="F276" s="9">
        <v>13</v>
      </c>
      <c r="G276" s="9">
        <v>123</v>
      </c>
      <c r="H276" s="9">
        <v>174</v>
      </c>
      <c r="I276" s="9">
        <v>0</v>
      </c>
      <c r="J276" s="21">
        <f t="shared" si="39"/>
        <v>138</v>
      </c>
      <c r="M276" s="21">
        <f t="shared" si="40"/>
        <v>0.14285714285714285</v>
      </c>
      <c r="N276" s="21">
        <f t="shared" si="41"/>
        <v>1.8571428571428572</v>
      </c>
      <c r="O276" s="21">
        <f t="shared" si="42"/>
        <v>15.714285714285714</v>
      </c>
      <c r="P276" s="21">
        <f t="shared" si="43"/>
        <v>114.28571428571429</v>
      </c>
      <c r="Q276" s="21">
        <f t="shared" si="44"/>
        <v>166.71428571428572</v>
      </c>
      <c r="R276" s="21">
        <f t="shared" si="45"/>
        <v>0</v>
      </c>
      <c r="S276" s="21">
        <f t="shared" si="46"/>
        <v>132</v>
      </c>
    </row>
    <row r="277" spans="1:19" x14ac:dyDescent="0.25">
      <c r="A277" s="8">
        <v>44160</v>
      </c>
      <c r="B277" s="9">
        <v>325</v>
      </c>
      <c r="C277" s="10"/>
      <c r="D277" s="11">
        <v>0</v>
      </c>
      <c r="E277" s="9">
        <v>3</v>
      </c>
      <c r="F277" s="9">
        <v>18</v>
      </c>
      <c r="G277" s="9">
        <v>127</v>
      </c>
      <c r="H277" s="9">
        <v>177</v>
      </c>
      <c r="I277" s="9">
        <v>0</v>
      </c>
      <c r="J277" s="21">
        <f t="shared" si="39"/>
        <v>148</v>
      </c>
      <c r="M277" s="21">
        <f t="shared" si="40"/>
        <v>0.2857142857142857</v>
      </c>
      <c r="N277" s="21">
        <f t="shared" si="41"/>
        <v>1.5714285714285714</v>
      </c>
      <c r="O277" s="21">
        <f t="shared" si="42"/>
        <v>15.857142857142858</v>
      </c>
      <c r="P277" s="21">
        <f t="shared" si="43"/>
        <v>118.14285714285714</v>
      </c>
      <c r="Q277" s="21">
        <f t="shared" si="44"/>
        <v>169.42857142857142</v>
      </c>
      <c r="R277" s="21">
        <f t="shared" si="45"/>
        <v>0</v>
      </c>
      <c r="S277" s="21">
        <f t="shared" si="46"/>
        <v>135.85714285714286</v>
      </c>
    </row>
    <row r="278" spans="1:19" x14ac:dyDescent="0.25">
      <c r="A278" s="8">
        <v>44161</v>
      </c>
      <c r="B278" s="9">
        <v>284</v>
      </c>
      <c r="C278" s="10"/>
      <c r="D278" s="11">
        <v>0</v>
      </c>
      <c r="E278" s="9">
        <v>1</v>
      </c>
      <c r="F278" s="9">
        <v>21</v>
      </c>
      <c r="G278" s="9">
        <v>107</v>
      </c>
      <c r="H278" s="9">
        <v>155</v>
      </c>
      <c r="I278" s="9">
        <v>0</v>
      </c>
      <c r="J278" s="21">
        <f t="shared" si="39"/>
        <v>129</v>
      </c>
      <c r="M278" s="21">
        <f t="shared" si="40"/>
        <v>0.2857142857142857</v>
      </c>
      <c r="N278" s="21">
        <f t="shared" si="41"/>
        <v>1.8571428571428572</v>
      </c>
      <c r="O278" s="21">
        <f t="shared" si="42"/>
        <v>16.285714285714285</v>
      </c>
      <c r="P278" s="21">
        <f t="shared" si="43"/>
        <v>116</v>
      </c>
      <c r="Q278" s="21">
        <f t="shared" si="44"/>
        <v>169.71428571428572</v>
      </c>
      <c r="R278" s="21">
        <f t="shared" si="45"/>
        <v>0</v>
      </c>
      <c r="S278" s="21">
        <f t="shared" si="46"/>
        <v>134.42857142857142</v>
      </c>
    </row>
    <row r="279" spans="1:19" x14ac:dyDescent="0.25">
      <c r="A279" s="8">
        <v>44162</v>
      </c>
      <c r="B279" s="9">
        <v>285</v>
      </c>
      <c r="C279" s="10"/>
      <c r="D279" s="11">
        <v>0</v>
      </c>
      <c r="E279" s="9">
        <v>2</v>
      </c>
      <c r="F279" s="9">
        <v>17</v>
      </c>
      <c r="G279" s="9">
        <v>102</v>
      </c>
      <c r="H279" s="9">
        <v>164</v>
      </c>
      <c r="I279" s="9">
        <v>0</v>
      </c>
      <c r="J279" s="21">
        <f t="shared" si="39"/>
        <v>121</v>
      </c>
      <c r="M279" s="21">
        <f t="shared" si="40"/>
        <v>0.14285714285714285</v>
      </c>
      <c r="N279" s="21">
        <f t="shared" si="41"/>
        <v>1.7142857142857142</v>
      </c>
      <c r="O279" s="21">
        <f t="shared" si="42"/>
        <v>16.857142857142858</v>
      </c>
      <c r="P279" s="21">
        <f t="shared" si="43"/>
        <v>113.85714285714286</v>
      </c>
      <c r="Q279" s="21">
        <f t="shared" si="44"/>
        <v>167.42857142857142</v>
      </c>
      <c r="R279" s="21">
        <f t="shared" si="45"/>
        <v>0</v>
      </c>
      <c r="S279" s="21">
        <f t="shared" si="46"/>
        <v>132.57142857142858</v>
      </c>
    </row>
    <row r="280" spans="1:19" x14ac:dyDescent="0.25">
      <c r="A280" s="8">
        <v>44163</v>
      </c>
      <c r="B280" s="9">
        <v>313</v>
      </c>
      <c r="C280" s="10"/>
      <c r="D280" s="11">
        <v>1</v>
      </c>
      <c r="E280" s="9">
        <v>0</v>
      </c>
      <c r="F280" s="9">
        <v>14</v>
      </c>
      <c r="G280" s="9">
        <v>124</v>
      </c>
      <c r="H280" s="9">
        <v>174</v>
      </c>
      <c r="I280" s="9">
        <v>0</v>
      </c>
      <c r="J280" s="21">
        <f t="shared" si="39"/>
        <v>139</v>
      </c>
      <c r="M280" s="21">
        <f t="shared" si="40"/>
        <v>0.14285714285714285</v>
      </c>
      <c r="N280" s="21">
        <f t="shared" si="41"/>
        <v>1.8571428571428572</v>
      </c>
      <c r="O280" s="21">
        <f t="shared" si="42"/>
        <v>17</v>
      </c>
      <c r="P280" s="21">
        <f t="shared" si="43"/>
        <v>112.85714285714286</v>
      </c>
      <c r="Q280" s="21">
        <f t="shared" si="44"/>
        <v>162.57142857142858</v>
      </c>
      <c r="R280" s="21">
        <f t="shared" si="45"/>
        <v>0</v>
      </c>
      <c r="S280" s="21">
        <f t="shared" si="46"/>
        <v>131.85714285714286</v>
      </c>
    </row>
    <row r="281" spans="1:19" x14ac:dyDescent="0.25">
      <c r="A281" s="8">
        <v>44164</v>
      </c>
      <c r="B281" s="9">
        <v>312</v>
      </c>
      <c r="C281" s="10"/>
      <c r="D281" s="11">
        <v>0</v>
      </c>
      <c r="E281" s="9">
        <v>3</v>
      </c>
      <c r="F281" s="9">
        <v>20</v>
      </c>
      <c r="G281" s="9">
        <v>104</v>
      </c>
      <c r="H281" s="9">
        <v>185</v>
      </c>
      <c r="I281" s="9">
        <v>0</v>
      </c>
      <c r="J281" s="21">
        <f t="shared" si="39"/>
        <v>127</v>
      </c>
      <c r="M281" s="21">
        <f t="shared" si="40"/>
        <v>0.2857142857142857</v>
      </c>
      <c r="N281" s="21">
        <f t="shared" si="41"/>
        <v>1.4285714285714286</v>
      </c>
      <c r="O281" s="21">
        <f t="shared" si="42"/>
        <v>15.857142857142858</v>
      </c>
      <c r="P281" s="21">
        <f t="shared" si="43"/>
        <v>109.28571428571429</v>
      </c>
      <c r="Q281" s="21">
        <f t="shared" si="44"/>
        <v>159.28571428571428</v>
      </c>
      <c r="R281" s="21">
        <f t="shared" si="45"/>
        <v>0</v>
      </c>
      <c r="S281" s="21">
        <f t="shared" si="46"/>
        <v>126.85714285714286</v>
      </c>
    </row>
    <row r="282" spans="1:19" x14ac:dyDescent="0.25">
      <c r="A282" s="8">
        <v>44165</v>
      </c>
      <c r="B282" s="9">
        <v>269</v>
      </c>
      <c r="C282" s="10"/>
      <c r="D282" s="11">
        <v>0</v>
      </c>
      <c r="E282" s="9">
        <v>1</v>
      </c>
      <c r="F282" s="9">
        <v>15</v>
      </c>
      <c r="G282" s="9">
        <v>110</v>
      </c>
      <c r="H282" s="9">
        <v>143</v>
      </c>
      <c r="I282" s="9">
        <v>0</v>
      </c>
      <c r="J282" s="21">
        <f t="shared" si="39"/>
        <v>126</v>
      </c>
      <c r="M282" s="21">
        <f t="shared" si="40"/>
        <v>0.42857142857142855</v>
      </c>
      <c r="N282" s="21">
        <f t="shared" si="41"/>
        <v>1.5714285714285714</v>
      </c>
      <c r="O282" s="21">
        <f t="shared" si="42"/>
        <v>14.571428571428571</v>
      </c>
      <c r="P282" s="21">
        <f t="shared" si="43"/>
        <v>111.57142857142857</v>
      </c>
      <c r="Q282" s="21">
        <f t="shared" si="44"/>
        <v>160.42857142857142</v>
      </c>
      <c r="R282" s="21">
        <f t="shared" si="45"/>
        <v>0</v>
      </c>
      <c r="S282" s="21">
        <f t="shared" si="46"/>
        <v>128.14285714285714</v>
      </c>
    </row>
    <row r="283" spans="1:19" x14ac:dyDescent="0.25">
      <c r="A283" s="8">
        <v>44166</v>
      </c>
      <c r="B283" s="9">
        <v>273</v>
      </c>
      <c r="C283" s="10"/>
      <c r="D283" s="11">
        <v>0</v>
      </c>
      <c r="E283" s="9">
        <v>3</v>
      </c>
      <c r="F283" s="9">
        <v>14</v>
      </c>
      <c r="G283" s="9">
        <v>116</v>
      </c>
      <c r="H283" s="9">
        <v>140</v>
      </c>
      <c r="I283" s="9">
        <v>0</v>
      </c>
      <c r="J283" s="21">
        <f t="shared" si="39"/>
        <v>133</v>
      </c>
      <c r="M283" s="21">
        <f t="shared" si="40"/>
        <v>0.42857142857142855</v>
      </c>
      <c r="N283" s="21">
        <f t="shared" si="41"/>
        <v>1.4285714285714286</v>
      </c>
      <c r="O283" s="21">
        <f t="shared" si="42"/>
        <v>13.571428571428571</v>
      </c>
      <c r="P283" s="21">
        <f t="shared" si="43"/>
        <v>112</v>
      </c>
      <c r="Q283" s="21">
        <f t="shared" si="44"/>
        <v>162.71428571428572</v>
      </c>
      <c r="R283" s="21">
        <f t="shared" si="45"/>
        <v>0</v>
      </c>
      <c r="S283" s="21">
        <f t="shared" si="46"/>
        <v>127.42857142857143</v>
      </c>
    </row>
    <row r="284" spans="1:19" x14ac:dyDescent="0.25">
      <c r="A284" s="8">
        <v>44167</v>
      </c>
      <c r="B284" s="9">
        <v>267</v>
      </c>
      <c r="C284" s="10"/>
      <c r="D284" s="11">
        <v>1</v>
      </c>
      <c r="E284" s="9">
        <v>0</v>
      </c>
      <c r="F284" s="9">
        <v>10</v>
      </c>
      <c r="G284" s="9">
        <v>102</v>
      </c>
      <c r="H284" s="9">
        <v>154</v>
      </c>
      <c r="I284" s="9">
        <v>0</v>
      </c>
      <c r="J284" s="21">
        <f t="shared" si="39"/>
        <v>113</v>
      </c>
      <c r="M284" s="21">
        <f t="shared" si="40"/>
        <v>0.2857142857142857</v>
      </c>
      <c r="N284" s="21">
        <f t="shared" si="41"/>
        <v>1.7142857142857142</v>
      </c>
      <c r="O284" s="21">
        <f t="shared" si="42"/>
        <v>13.857142857142858</v>
      </c>
      <c r="P284" s="21">
        <f t="shared" si="43"/>
        <v>109.28571428571429</v>
      </c>
      <c r="Q284" s="21">
        <f t="shared" si="44"/>
        <v>157.57142857142858</v>
      </c>
      <c r="R284" s="21">
        <f t="shared" si="45"/>
        <v>0</v>
      </c>
      <c r="S284" s="21">
        <f t="shared" si="46"/>
        <v>125.14285714285714</v>
      </c>
    </row>
    <row r="285" spans="1:19" x14ac:dyDescent="0.25">
      <c r="A285" s="8">
        <v>44168</v>
      </c>
      <c r="B285" s="9">
        <v>301</v>
      </c>
      <c r="C285" s="10"/>
      <c r="D285" s="11">
        <v>1</v>
      </c>
      <c r="E285" s="9">
        <v>2</v>
      </c>
      <c r="F285" s="9">
        <v>12</v>
      </c>
      <c r="G285" s="9">
        <v>123</v>
      </c>
      <c r="H285" s="9">
        <v>163</v>
      </c>
      <c r="I285" s="9">
        <v>0</v>
      </c>
      <c r="J285" s="21">
        <f t="shared" si="39"/>
        <v>138</v>
      </c>
      <c r="M285" s="21">
        <f t="shared" si="40"/>
        <v>0.2857142857142857</v>
      </c>
      <c r="N285" s="21">
        <f t="shared" si="41"/>
        <v>1.2857142857142858</v>
      </c>
      <c r="O285" s="21">
        <f t="shared" si="42"/>
        <v>13.285714285714286</v>
      </c>
      <c r="P285" s="21">
        <f t="shared" si="43"/>
        <v>108</v>
      </c>
      <c r="Q285" s="21">
        <f t="shared" si="44"/>
        <v>154.57142857142858</v>
      </c>
      <c r="R285" s="21">
        <f t="shared" si="45"/>
        <v>0</v>
      </c>
      <c r="S285" s="21">
        <f t="shared" si="46"/>
        <v>122.85714285714286</v>
      </c>
    </row>
    <row r="286" spans="1:19" x14ac:dyDescent="0.25">
      <c r="A286" s="8">
        <v>44169</v>
      </c>
      <c r="B286" s="9">
        <v>296</v>
      </c>
      <c r="C286" s="10"/>
      <c r="D286" s="11">
        <v>0</v>
      </c>
      <c r="E286" s="9">
        <v>1</v>
      </c>
      <c r="F286" s="9">
        <v>10</v>
      </c>
      <c r="G286" s="9">
        <v>105</v>
      </c>
      <c r="H286" s="9">
        <v>180</v>
      </c>
      <c r="I286" s="9">
        <v>0</v>
      </c>
      <c r="J286" s="21">
        <f t="shared" si="39"/>
        <v>116</v>
      </c>
      <c r="M286" s="21">
        <f t="shared" si="40"/>
        <v>0.2857142857142857</v>
      </c>
      <c r="N286" s="21">
        <f t="shared" si="41"/>
        <v>1.4285714285714286</v>
      </c>
      <c r="O286" s="21">
        <f t="shared" si="42"/>
        <v>13.142857142857142</v>
      </c>
      <c r="P286" s="21">
        <f t="shared" si="43"/>
        <v>105.42857142857143</v>
      </c>
      <c r="Q286" s="21">
        <f t="shared" si="44"/>
        <v>155</v>
      </c>
      <c r="R286" s="21">
        <f t="shared" si="45"/>
        <v>0</v>
      </c>
      <c r="S286" s="21">
        <f t="shared" si="46"/>
        <v>120.28571428571429</v>
      </c>
    </row>
    <row r="287" spans="1:19" x14ac:dyDescent="0.25">
      <c r="A287" s="8">
        <v>44170</v>
      </c>
      <c r="B287" s="9">
        <v>261</v>
      </c>
      <c r="C287" s="10"/>
      <c r="D287" s="11">
        <v>0</v>
      </c>
      <c r="E287" s="9">
        <v>2</v>
      </c>
      <c r="F287" s="9">
        <v>16</v>
      </c>
      <c r="G287" s="9">
        <v>105</v>
      </c>
      <c r="H287" s="9">
        <v>138</v>
      </c>
      <c r="I287" s="9">
        <v>0</v>
      </c>
      <c r="J287" s="21">
        <f t="shared" si="39"/>
        <v>123</v>
      </c>
      <c r="M287" s="21">
        <f t="shared" si="40"/>
        <v>0.42857142857142855</v>
      </c>
      <c r="N287" s="21">
        <f t="shared" si="41"/>
        <v>1.2857142857142858</v>
      </c>
      <c r="O287" s="21">
        <f t="shared" si="42"/>
        <v>13.571428571428571</v>
      </c>
      <c r="P287" s="21">
        <f t="shared" si="43"/>
        <v>104.71428571428571</v>
      </c>
      <c r="Q287" s="21">
        <f t="shared" si="44"/>
        <v>158</v>
      </c>
      <c r="R287" s="21">
        <f t="shared" si="45"/>
        <v>0</v>
      </c>
      <c r="S287" s="21">
        <f t="shared" si="46"/>
        <v>120</v>
      </c>
    </row>
    <row r="288" spans="1:19" x14ac:dyDescent="0.25">
      <c r="A288" s="8">
        <v>44171</v>
      </c>
      <c r="B288" s="9">
        <v>275</v>
      </c>
      <c r="C288" s="10"/>
      <c r="D288" s="11">
        <v>0</v>
      </c>
      <c r="E288" s="9">
        <v>0</v>
      </c>
      <c r="F288" s="9">
        <v>16</v>
      </c>
      <c r="G288" s="9">
        <v>95</v>
      </c>
      <c r="H288" s="9">
        <v>164</v>
      </c>
      <c r="I288" s="9">
        <v>0</v>
      </c>
      <c r="J288" s="21">
        <f t="shared" si="39"/>
        <v>111</v>
      </c>
      <c r="M288" s="21">
        <f t="shared" si="40"/>
        <v>0.42857142857142855</v>
      </c>
      <c r="N288" s="21">
        <f t="shared" si="41"/>
        <v>1.5714285714285714</v>
      </c>
      <c r="O288" s="21">
        <f t="shared" si="42"/>
        <v>13.857142857142858</v>
      </c>
      <c r="P288" s="21">
        <f t="shared" si="43"/>
        <v>105</v>
      </c>
      <c r="Q288" s="21">
        <f t="shared" si="44"/>
        <v>158.14285714285714</v>
      </c>
      <c r="R288" s="21">
        <f t="shared" si="45"/>
        <v>0</v>
      </c>
      <c r="S288" s="21">
        <f t="shared" si="46"/>
        <v>120.85714285714286</v>
      </c>
    </row>
    <row r="289" spans="1:19" x14ac:dyDescent="0.25">
      <c r="A289" s="8">
        <v>44172</v>
      </c>
      <c r="B289" s="9">
        <v>254</v>
      </c>
      <c r="C289" s="10"/>
      <c r="D289" s="11">
        <v>0</v>
      </c>
      <c r="E289" s="9">
        <v>2</v>
      </c>
      <c r="F289" s="9">
        <v>14</v>
      </c>
      <c r="G289" s="9">
        <v>92</v>
      </c>
      <c r="H289" s="9">
        <v>146</v>
      </c>
      <c r="I289" s="9">
        <v>0</v>
      </c>
      <c r="J289" s="21">
        <f t="shared" si="39"/>
        <v>108</v>
      </c>
      <c r="M289" s="21">
        <f t="shared" si="40"/>
        <v>0.2857142857142857</v>
      </c>
      <c r="N289" s="21">
        <f t="shared" si="41"/>
        <v>1.5714285714285714</v>
      </c>
      <c r="O289" s="21">
        <f t="shared" si="42"/>
        <v>14.142857142857142</v>
      </c>
      <c r="P289" s="21">
        <f t="shared" si="43"/>
        <v>105.42857142857143</v>
      </c>
      <c r="Q289" s="21">
        <f t="shared" si="44"/>
        <v>157.71428571428572</v>
      </c>
      <c r="R289" s="21">
        <f t="shared" si="45"/>
        <v>0</v>
      </c>
      <c r="S289" s="21">
        <f t="shared" si="46"/>
        <v>121.42857142857143</v>
      </c>
    </row>
    <row r="290" spans="1:19" x14ac:dyDescent="0.25">
      <c r="A290" s="8">
        <v>44173</v>
      </c>
      <c r="B290" s="9">
        <v>292</v>
      </c>
      <c r="C290" s="10"/>
      <c r="D290" s="11">
        <v>1</v>
      </c>
      <c r="E290" s="9">
        <v>2</v>
      </c>
      <c r="F290" s="9">
        <v>17</v>
      </c>
      <c r="G290" s="9">
        <v>111</v>
      </c>
      <c r="H290" s="9">
        <v>161</v>
      </c>
      <c r="I290" s="9">
        <v>0</v>
      </c>
      <c r="J290" s="21">
        <f t="shared" si="39"/>
        <v>131</v>
      </c>
      <c r="M290" s="21">
        <f t="shared" si="40"/>
        <v>0.2857142857142857</v>
      </c>
      <c r="N290" s="21">
        <f t="shared" si="41"/>
        <v>1.5714285714285714</v>
      </c>
      <c r="O290" s="21">
        <f t="shared" si="42"/>
        <v>15.571428571428571</v>
      </c>
      <c r="P290" s="21">
        <f t="shared" si="43"/>
        <v>104.71428571428571</v>
      </c>
      <c r="Q290" s="21">
        <f t="shared" si="44"/>
        <v>156.42857142857142</v>
      </c>
      <c r="R290" s="21">
        <f t="shared" si="45"/>
        <v>0</v>
      </c>
      <c r="S290" s="21">
        <f t="shared" si="46"/>
        <v>122.14285714285714</v>
      </c>
    </row>
    <row r="291" spans="1:19" x14ac:dyDescent="0.25">
      <c r="A291" s="8">
        <v>44174</v>
      </c>
      <c r="B291" s="9">
        <v>274</v>
      </c>
      <c r="C291" s="10"/>
      <c r="D291" s="11">
        <v>1</v>
      </c>
      <c r="E291" s="9">
        <v>2</v>
      </c>
      <c r="F291" s="9">
        <v>12</v>
      </c>
      <c r="G291" s="9">
        <v>104</v>
      </c>
      <c r="H291" s="9">
        <v>155</v>
      </c>
      <c r="I291" s="9">
        <v>0</v>
      </c>
      <c r="J291" s="21">
        <f t="shared" si="39"/>
        <v>119</v>
      </c>
      <c r="M291" s="21">
        <f t="shared" si="40"/>
        <v>0.2857142857142857</v>
      </c>
      <c r="N291" s="21">
        <f t="shared" si="41"/>
        <v>1.2857142857142858</v>
      </c>
      <c r="O291" s="21">
        <f t="shared" si="42"/>
        <v>15.428571428571429</v>
      </c>
      <c r="P291" s="21">
        <f t="shared" si="43"/>
        <v>103.14285714285714</v>
      </c>
      <c r="Q291" s="21">
        <f t="shared" si="44"/>
        <v>163.85714285714286</v>
      </c>
      <c r="R291" s="21">
        <f t="shared" si="45"/>
        <v>0</v>
      </c>
      <c r="S291" s="21">
        <f t="shared" si="46"/>
        <v>120.14285714285714</v>
      </c>
    </row>
    <row r="292" spans="1:19" x14ac:dyDescent="0.25">
      <c r="A292" s="8">
        <v>44175</v>
      </c>
      <c r="B292" s="9">
        <v>302</v>
      </c>
      <c r="C292" s="10"/>
      <c r="D292" s="11">
        <v>0</v>
      </c>
      <c r="E292" s="9">
        <v>2</v>
      </c>
      <c r="F292" s="9">
        <v>14</v>
      </c>
      <c r="G292" s="9">
        <v>126</v>
      </c>
      <c r="H292" s="9">
        <v>160</v>
      </c>
      <c r="I292" s="9">
        <v>0</v>
      </c>
      <c r="J292" s="21">
        <f t="shared" si="39"/>
        <v>142</v>
      </c>
      <c r="M292" s="21">
        <f t="shared" si="40"/>
        <v>0.2857142857142857</v>
      </c>
      <c r="N292" s="21">
        <f t="shared" si="41"/>
        <v>1.2857142857142858</v>
      </c>
      <c r="O292" s="21">
        <f t="shared" si="42"/>
        <v>15</v>
      </c>
      <c r="P292" s="21">
        <f t="shared" si="43"/>
        <v>102</v>
      </c>
      <c r="Q292" s="21">
        <f t="shared" si="44"/>
        <v>167.42857142857142</v>
      </c>
      <c r="R292" s="21">
        <f t="shared" si="45"/>
        <v>0</v>
      </c>
      <c r="S292" s="21">
        <f t="shared" si="46"/>
        <v>118.57142857142857</v>
      </c>
    </row>
    <row r="293" spans="1:19" x14ac:dyDescent="0.25">
      <c r="A293" s="8">
        <v>44176</v>
      </c>
      <c r="B293" s="9">
        <v>292</v>
      </c>
      <c r="C293" s="10"/>
      <c r="D293" s="11">
        <v>0</v>
      </c>
      <c r="E293" s="9">
        <v>1</v>
      </c>
      <c r="F293" s="9">
        <v>20</v>
      </c>
      <c r="G293" s="9">
        <v>100</v>
      </c>
      <c r="H293" s="9">
        <v>171</v>
      </c>
      <c r="I293" s="9">
        <v>0</v>
      </c>
      <c r="J293" s="21">
        <f t="shared" si="39"/>
        <v>121</v>
      </c>
      <c r="M293" s="21">
        <f t="shared" si="40"/>
        <v>0.2857142857142857</v>
      </c>
      <c r="N293" s="21">
        <f t="shared" si="41"/>
        <v>1</v>
      </c>
      <c r="O293" s="21">
        <f t="shared" si="42"/>
        <v>16</v>
      </c>
      <c r="P293" s="21">
        <f t="shared" si="43"/>
        <v>105.28571428571429</v>
      </c>
      <c r="Q293" s="21">
        <f t="shared" si="44"/>
        <v>170.85714285714286</v>
      </c>
      <c r="R293" s="21">
        <f t="shared" si="45"/>
        <v>0</v>
      </c>
      <c r="S293" s="21">
        <f t="shared" si="46"/>
        <v>122.57142857142857</v>
      </c>
    </row>
    <row r="294" spans="1:19" x14ac:dyDescent="0.25">
      <c r="A294" s="8">
        <v>44177</v>
      </c>
      <c r="B294" s="9">
        <v>299</v>
      </c>
      <c r="C294" s="10"/>
      <c r="D294" s="11">
        <v>0</v>
      </c>
      <c r="E294" s="9">
        <v>0</v>
      </c>
      <c r="F294" s="9">
        <v>15</v>
      </c>
      <c r="G294" s="9">
        <v>94</v>
      </c>
      <c r="H294" s="9">
        <v>190</v>
      </c>
      <c r="I294" s="9">
        <v>0</v>
      </c>
      <c r="J294" s="21">
        <f t="shared" si="39"/>
        <v>109</v>
      </c>
      <c r="M294" s="21">
        <f t="shared" si="40"/>
        <v>0.14285714285714285</v>
      </c>
      <c r="N294" s="21">
        <f t="shared" si="41"/>
        <v>0.8571428571428571</v>
      </c>
      <c r="O294" s="21">
        <f t="shared" si="42"/>
        <v>15.857142857142858</v>
      </c>
      <c r="P294" s="21">
        <f t="shared" si="43"/>
        <v>106.28571428571429</v>
      </c>
      <c r="Q294" s="21">
        <f t="shared" si="44"/>
        <v>173.85714285714286</v>
      </c>
      <c r="R294" s="21">
        <f t="shared" si="45"/>
        <v>0</v>
      </c>
      <c r="S294" s="21">
        <f t="shared" si="46"/>
        <v>123.14285714285714</v>
      </c>
    </row>
    <row r="295" spans="1:19" x14ac:dyDescent="0.25">
      <c r="A295" s="8">
        <v>44178</v>
      </c>
      <c r="B295" s="9">
        <v>289</v>
      </c>
      <c r="C295" s="10"/>
      <c r="D295" s="11">
        <v>0</v>
      </c>
      <c r="E295" s="9">
        <v>0</v>
      </c>
      <c r="F295" s="9">
        <v>13</v>
      </c>
      <c r="G295" s="9">
        <v>87</v>
      </c>
      <c r="H295" s="9">
        <v>189</v>
      </c>
      <c r="I295" s="9">
        <v>0</v>
      </c>
      <c r="J295" s="21">
        <f t="shared" si="39"/>
        <v>100</v>
      </c>
      <c r="M295" s="21">
        <f t="shared" si="40"/>
        <v>0</v>
      </c>
      <c r="N295" s="21">
        <f t="shared" si="41"/>
        <v>0.5714285714285714</v>
      </c>
      <c r="O295" s="21">
        <f t="shared" si="42"/>
        <v>16.428571428571427</v>
      </c>
      <c r="P295" s="21">
        <f t="shared" si="43"/>
        <v>105.14285714285714</v>
      </c>
      <c r="Q295" s="21">
        <f t="shared" si="44"/>
        <v>175</v>
      </c>
      <c r="R295" s="21">
        <f t="shared" si="45"/>
        <v>0</v>
      </c>
      <c r="S295" s="21">
        <f t="shared" si="46"/>
        <v>122.14285714285714</v>
      </c>
    </row>
    <row r="296" spans="1:19" x14ac:dyDescent="0.25">
      <c r="A296" s="8">
        <v>44179</v>
      </c>
      <c r="B296" s="9">
        <v>306</v>
      </c>
      <c r="C296" s="10"/>
      <c r="D296" s="11">
        <v>0</v>
      </c>
      <c r="E296" s="9">
        <v>0</v>
      </c>
      <c r="F296" s="9">
        <v>21</v>
      </c>
      <c r="G296" s="9">
        <v>115</v>
      </c>
      <c r="H296" s="9">
        <v>170</v>
      </c>
      <c r="I296" s="9">
        <v>0</v>
      </c>
      <c r="J296" s="21">
        <f t="shared" si="39"/>
        <v>136</v>
      </c>
      <c r="M296" s="21">
        <f t="shared" si="40"/>
        <v>0</v>
      </c>
      <c r="N296" s="21">
        <f t="shared" si="41"/>
        <v>0.5714285714285714</v>
      </c>
      <c r="O296" s="21">
        <f t="shared" si="42"/>
        <v>16.571428571428573</v>
      </c>
      <c r="P296" s="21">
        <f t="shared" si="43"/>
        <v>104.71428571428571</v>
      </c>
      <c r="Q296" s="21">
        <f t="shared" si="44"/>
        <v>181</v>
      </c>
      <c r="R296" s="21">
        <f t="shared" si="45"/>
        <v>0</v>
      </c>
      <c r="S296" s="21">
        <f t="shared" si="46"/>
        <v>121.85714285714286</v>
      </c>
    </row>
    <row r="297" spans="1:19" x14ac:dyDescent="0.25">
      <c r="A297" s="8">
        <v>44180</v>
      </c>
      <c r="B297" s="9">
        <v>317</v>
      </c>
      <c r="C297" s="10"/>
      <c r="D297" s="11">
        <v>0</v>
      </c>
      <c r="E297" s="9">
        <v>1</v>
      </c>
      <c r="F297" s="9">
        <v>16</v>
      </c>
      <c r="G297" s="9">
        <v>118</v>
      </c>
      <c r="H297" s="9">
        <v>182</v>
      </c>
      <c r="I297" s="9">
        <v>0</v>
      </c>
      <c r="J297" s="21">
        <f t="shared" si="39"/>
        <v>135</v>
      </c>
      <c r="M297" s="21">
        <f t="shared" si="40"/>
        <v>0</v>
      </c>
      <c r="N297" s="21">
        <f t="shared" si="41"/>
        <v>0.42857142857142855</v>
      </c>
      <c r="O297" s="21">
        <f t="shared" si="42"/>
        <v>16.285714285714285</v>
      </c>
      <c r="P297" s="21">
        <f t="shared" si="43"/>
        <v>104.71428571428571</v>
      </c>
      <c r="Q297" s="21">
        <f t="shared" si="44"/>
        <v>187.28571428571428</v>
      </c>
      <c r="R297" s="21">
        <f t="shared" si="45"/>
        <v>0</v>
      </c>
      <c r="S297" s="21">
        <f t="shared" si="46"/>
        <v>121.42857142857143</v>
      </c>
    </row>
    <row r="298" spans="1:19" x14ac:dyDescent="0.25">
      <c r="A298" s="8">
        <v>44181</v>
      </c>
      <c r="B298" s="9">
        <v>275</v>
      </c>
      <c r="C298" s="10"/>
      <c r="D298" s="11">
        <v>0</v>
      </c>
      <c r="E298" s="9">
        <v>0</v>
      </c>
      <c r="F298" s="9">
        <v>16</v>
      </c>
      <c r="G298" s="9">
        <v>96</v>
      </c>
      <c r="H298" s="9">
        <v>163</v>
      </c>
      <c r="I298" s="9">
        <v>0</v>
      </c>
      <c r="J298" s="21">
        <f t="shared" si="39"/>
        <v>112</v>
      </c>
      <c r="M298" s="21">
        <f t="shared" si="40"/>
        <v>0</v>
      </c>
      <c r="N298" s="21">
        <f t="shared" si="41"/>
        <v>0.7142857142857143</v>
      </c>
      <c r="O298" s="21">
        <f t="shared" si="42"/>
        <v>16</v>
      </c>
      <c r="P298" s="21">
        <f t="shared" si="43"/>
        <v>107.42857142857143</v>
      </c>
      <c r="Q298" s="21">
        <f t="shared" si="44"/>
        <v>186.42857142857142</v>
      </c>
      <c r="R298" s="21">
        <f t="shared" si="45"/>
        <v>0</v>
      </c>
      <c r="S298" s="21">
        <f t="shared" si="46"/>
        <v>124.14285714285714</v>
      </c>
    </row>
    <row r="299" spans="1:19" x14ac:dyDescent="0.25">
      <c r="A299" s="8">
        <v>44182</v>
      </c>
      <c r="B299" s="9">
        <v>342</v>
      </c>
      <c r="C299" s="10"/>
      <c r="D299" s="11">
        <v>0</v>
      </c>
      <c r="E299" s="9">
        <v>2</v>
      </c>
      <c r="F299" s="9">
        <v>15</v>
      </c>
      <c r="G299" s="9">
        <v>123</v>
      </c>
      <c r="H299" s="9">
        <v>202</v>
      </c>
      <c r="I299" s="9">
        <v>0</v>
      </c>
      <c r="J299" s="21">
        <f t="shared" si="39"/>
        <v>140</v>
      </c>
      <c r="M299" s="21">
        <f t="shared" si="40"/>
        <v>0</v>
      </c>
      <c r="N299" s="21">
        <f t="shared" si="41"/>
        <v>0.8571428571428571</v>
      </c>
      <c r="O299" s="21">
        <f t="shared" si="42"/>
        <v>16.428571428571427</v>
      </c>
      <c r="P299" s="21">
        <f t="shared" si="43"/>
        <v>111.71428571428571</v>
      </c>
      <c r="Q299" s="21">
        <f t="shared" si="44"/>
        <v>188.57142857142858</v>
      </c>
      <c r="R299" s="21">
        <f t="shared" si="45"/>
        <v>0</v>
      </c>
      <c r="S299" s="21">
        <f t="shared" si="46"/>
        <v>129</v>
      </c>
    </row>
    <row r="300" spans="1:19" x14ac:dyDescent="0.25">
      <c r="A300" s="8">
        <v>44183</v>
      </c>
      <c r="B300" s="9">
        <v>333</v>
      </c>
      <c r="C300" s="10"/>
      <c r="D300" s="11">
        <v>0</v>
      </c>
      <c r="E300" s="9">
        <v>0</v>
      </c>
      <c r="F300" s="9">
        <v>18</v>
      </c>
      <c r="G300" s="9">
        <v>100</v>
      </c>
      <c r="H300" s="9">
        <v>215</v>
      </c>
      <c r="I300" s="9">
        <v>0</v>
      </c>
      <c r="J300" s="21">
        <f t="shared" si="39"/>
        <v>118</v>
      </c>
      <c r="M300" s="21">
        <f t="shared" si="40"/>
        <v>0</v>
      </c>
      <c r="N300" s="21">
        <f t="shared" si="41"/>
        <v>1.1428571428571428</v>
      </c>
      <c r="O300" s="21">
        <f t="shared" si="42"/>
        <v>16.714285714285715</v>
      </c>
      <c r="P300" s="21">
        <f t="shared" si="43"/>
        <v>115.28571428571429</v>
      </c>
      <c r="Q300" s="21">
        <f t="shared" si="44"/>
        <v>195.85714285714286</v>
      </c>
      <c r="R300" s="21">
        <f t="shared" si="45"/>
        <v>0</v>
      </c>
      <c r="S300" s="21">
        <f t="shared" si="46"/>
        <v>133.14285714285714</v>
      </c>
    </row>
    <row r="301" spans="1:19" x14ac:dyDescent="0.25">
      <c r="A301" s="8">
        <v>44184</v>
      </c>
      <c r="B301" s="9">
        <v>312</v>
      </c>
      <c r="C301" s="10"/>
      <c r="D301" s="11">
        <v>0</v>
      </c>
      <c r="E301" s="9">
        <v>2</v>
      </c>
      <c r="F301" s="9">
        <v>13</v>
      </c>
      <c r="G301" s="9">
        <v>113</v>
      </c>
      <c r="H301" s="9">
        <v>184</v>
      </c>
      <c r="I301" s="9">
        <v>0</v>
      </c>
      <c r="J301" s="21">
        <f t="shared" si="39"/>
        <v>128</v>
      </c>
      <c r="M301" s="21">
        <f t="shared" si="40"/>
        <v>0</v>
      </c>
      <c r="N301" s="21">
        <f t="shared" si="41"/>
        <v>1.5714285714285714</v>
      </c>
      <c r="O301" s="21">
        <f t="shared" si="42"/>
        <v>16.714285714285715</v>
      </c>
      <c r="P301" s="21">
        <f t="shared" si="43"/>
        <v>117.85714285714286</v>
      </c>
      <c r="Q301" s="21">
        <f t="shared" si="44"/>
        <v>200</v>
      </c>
      <c r="R301" s="21">
        <f t="shared" si="45"/>
        <v>0</v>
      </c>
      <c r="S301" s="21">
        <f t="shared" si="46"/>
        <v>136.14285714285714</v>
      </c>
    </row>
    <row r="302" spans="1:19" x14ac:dyDescent="0.25">
      <c r="A302" s="8">
        <v>44185</v>
      </c>
      <c r="B302" s="9">
        <v>338</v>
      </c>
      <c r="C302" s="10"/>
      <c r="D302" s="11">
        <v>0</v>
      </c>
      <c r="E302" s="9">
        <v>1</v>
      </c>
      <c r="F302" s="9">
        <v>16</v>
      </c>
      <c r="G302" s="9">
        <v>117</v>
      </c>
      <c r="H302" s="9">
        <v>204</v>
      </c>
      <c r="I302" s="9">
        <v>0</v>
      </c>
      <c r="J302" s="21">
        <f t="shared" si="39"/>
        <v>134</v>
      </c>
      <c r="M302" s="21">
        <f t="shared" si="40"/>
        <v>0</v>
      </c>
      <c r="N302" s="21">
        <f t="shared" si="41"/>
        <v>1.7142857142857142</v>
      </c>
      <c r="O302" s="21">
        <f t="shared" si="42"/>
        <v>16.142857142857142</v>
      </c>
      <c r="P302" s="21">
        <f t="shared" si="43"/>
        <v>124.42857142857143</v>
      </c>
      <c r="Q302" s="21">
        <f t="shared" si="44"/>
        <v>208</v>
      </c>
      <c r="R302" s="21">
        <f t="shared" si="45"/>
        <v>0</v>
      </c>
      <c r="S302" s="21">
        <f t="shared" si="46"/>
        <v>142.28571428571428</v>
      </c>
    </row>
    <row r="303" spans="1:19" x14ac:dyDescent="0.25">
      <c r="A303" s="8">
        <v>44186</v>
      </c>
      <c r="B303" s="9">
        <v>386</v>
      </c>
      <c r="C303" s="10"/>
      <c r="D303" s="11">
        <v>0</v>
      </c>
      <c r="E303" s="9">
        <v>2</v>
      </c>
      <c r="F303" s="9">
        <v>23</v>
      </c>
      <c r="G303" s="9">
        <v>140</v>
      </c>
      <c r="H303" s="9">
        <v>221</v>
      </c>
      <c r="I303" s="9">
        <v>0</v>
      </c>
      <c r="J303" s="21">
        <f t="shared" si="39"/>
        <v>165</v>
      </c>
      <c r="M303" s="21">
        <f t="shared" si="40"/>
        <v>0</v>
      </c>
      <c r="N303" s="21">
        <f t="shared" si="41"/>
        <v>1.5714285714285714</v>
      </c>
      <c r="O303" s="21">
        <f t="shared" si="42"/>
        <v>17.571428571428573</v>
      </c>
      <c r="P303" s="21">
        <f t="shared" si="43"/>
        <v>127.28571428571429</v>
      </c>
      <c r="Q303" s="21">
        <f t="shared" si="44"/>
        <v>208.71428571428572</v>
      </c>
      <c r="R303" s="21">
        <f t="shared" si="45"/>
        <v>0</v>
      </c>
      <c r="S303" s="21">
        <f t="shared" si="46"/>
        <v>146.42857142857142</v>
      </c>
    </row>
    <row r="304" spans="1:19" x14ac:dyDescent="0.25">
      <c r="A304" s="8">
        <v>44187</v>
      </c>
      <c r="B304" s="9">
        <v>367</v>
      </c>
      <c r="C304" s="10"/>
      <c r="D304" s="11">
        <v>0</v>
      </c>
      <c r="E304" s="9">
        <v>4</v>
      </c>
      <c r="F304" s="9">
        <v>16</v>
      </c>
      <c r="G304" s="9">
        <v>136</v>
      </c>
      <c r="H304" s="9">
        <v>211</v>
      </c>
      <c r="I304" s="9">
        <v>0</v>
      </c>
      <c r="J304" s="21">
        <f t="shared" si="39"/>
        <v>156</v>
      </c>
      <c r="M304" s="21">
        <f t="shared" si="40"/>
        <v>0</v>
      </c>
      <c r="N304" s="21">
        <f t="shared" si="41"/>
        <v>1.8571428571428572</v>
      </c>
      <c r="O304" s="21">
        <f t="shared" si="42"/>
        <v>18</v>
      </c>
      <c r="P304" s="21">
        <f t="shared" si="43"/>
        <v>134.71428571428572</v>
      </c>
      <c r="Q304" s="21">
        <f t="shared" si="44"/>
        <v>213</v>
      </c>
      <c r="R304" s="21">
        <f t="shared" si="45"/>
        <v>0</v>
      </c>
      <c r="S304" s="21">
        <f t="shared" si="46"/>
        <v>154.57142857142858</v>
      </c>
    </row>
    <row r="305" spans="1:19" x14ac:dyDescent="0.25">
      <c r="A305" s="8">
        <v>44188</v>
      </c>
      <c r="B305" s="9">
        <v>374</v>
      </c>
      <c r="C305" s="10"/>
      <c r="D305" s="11">
        <v>0</v>
      </c>
      <c r="E305" s="9">
        <v>1</v>
      </c>
      <c r="F305" s="9">
        <v>12</v>
      </c>
      <c r="G305" s="9">
        <v>142</v>
      </c>
      <c r="H305" s="9">
        <v>219</v>
      </c>
      <c r="I305" s="9">
        <v>0</v>
      </c>
      <c r="J305" s="21">
        <f t="shared" si="39"/>
        <v>155</v>
      </c>
      <c r="M305" s="21">
        <f t="shared" si="40"/>
        <v>0</v>
      </c>
      <c r="N305" s="21">
        <f t="shared" si="41"/>
        <v>2.1428571428571428</v>
      </c>
      <c r="O305" s="21">
        <f t="shared" si="42"/>
        <v>19.857142857142858</v>
      </c>
      <c r="P305" s="21">
        <f t="shared" si="43"/>
        <v>140</v>
      </c>
      <c r="Q305" s="21">
        <f t="shared" si="44"/>
        <v>224.14285714285714</v>
      </c>
      <c r="R305" s="21">
        <f t="shared" si="45"/>
        <v>0</v>
      </c>
      <c r="S305" s="21">
        <f t="shared" si="46"/>
        <v>162</v>
      </c>
    </row>
    <row r="306" spans="1:19" x14ac:dyDescent="0.25">
      <c r="A306" s="8">
        <v>44189</v>
      </c>
      <c r="B306" s="9">
        <v>376</v>
      </c>
      <c r="C306" s="10"/>
      <c r="D306" s="11">
        <v>0</v>
      </c>
      <c r="E306" s="9">
        <v>1</v>
      </c>
      <c r="F306" s="9">
        <v>25</v>
      </c>
      <c r="G306" s="9">
        <v>143</v>
      </c>
      <c r="H306" s="9">
        <v>207</v>
      </c>
      <c r="I306" s="9">
        <v>0</v>
      </c>
      <c r="J306" s="21">
        <f t="shared" si="39"/>
        <v>169</v>
      </c>
      <c r="M306" s="21">
        <f t="shared" si="40"/>
        <v>0</v>
      </c>
      <c r="N306" s="21">
        <f t="shared" si="41"/>
        <v>2.2857142857142856</v>
      </c>
      <c r="O306" s="21">
        <f t="shared" si="42"/>
        <v>21</v>
      </c>
      <c r="P306" s="21">
        <f t="shared" si="43"/>
        <v>147.28571428571428</v>
      </c>
      <c r="Q306" s="21">
        <f t="shared" si="44"/>
        <v>232.57142857142858</v>
      </c>
      <c r="R306" s="21">
        <f t="shared" si="45"/>
        <v>0</v>
      </c>
      <c r="S306" s="21">
        <f t="shared" si="46"/>
        <v>170.57142857142858</v>
      </c>
    </row>
    <row r="307" spans="1:19" x14ac:dyDescent="0.25">
      <c r="A307" s="8">
        <v>44190</v>
      </c>
      <c r="B307" s="9">
        <v>420</v>
      </c>
      <c r="C307" s="10"/>
      <c r="D307" s="11">
        <v>0</v>
      </c>
      <c r="E307" s="9">
        <v>2</v>
      </c>
      <c r="F307" s="9">
        <v>21</v>
      </c>
      <c r="G307" s="9">
        <v>152</v>
      </c>
      <c r="H307" s="9">
        <v>245</v>
      </c>
      <c r="I307" s="9">
        <v>0</v>
      </c>
      <c r="J307" s="21">
        <f t="shared" si="39"/>
        <v>175</v>
      </c>
      <c r="M307" s="21">
        <f t="shared" si="40"/>
        <v>0</v>
      </c>
      <c r="N307" s="21">
        <f t="shared" si="41"/>
        <v>2.2857142857142856</v>
      </c>
      <c r="O307" s="21">
        <f t="shared" si="42"/>
        <v>21.714285714285715</v>
      </c>
      <c r="P307" s="21">
        <f t="shared" si="43"/>
        <v>148.57142857142858</v>
      </c>
      <c r="Q307" s="21">
        <f t="shared" si="44"/>
        <v>238</v>
      </c>
      <c r="R307" s="21">
        <f t="shared" si="45"/>
        <v>0</v>
      </c>
      <c r="S307" s="21">
        <f t="shared" si="46"/>
        <v>172.57142857142858</v>
      </c>
    </row>
    <row r="308" spans="1:19" x14ac:dyDescent="0.25">
      <c r="A308" s="8">
        <v>44191</v>
      </c>
      <c r="B308" s="9">
        <v>442</v>
      </c>
      <c r="C308" s="10"/>
      <c r="D308" s="11">
        <v>0</v>
      </c>
      <c r="E308" s="9">
        <v>4</v>
      </c>
      <c r="F308" s="9">
        <v>26</v>
      </c>
      <c r="G308" s="9">
        <v>150</v>
      </c>
      <c r="H308" s="9">
        <v>262</v>
      </c>
      <c r="I308" s="9">
        <v>0</v>
      </c>
      <c r="J308" s="21">
        <f t="shared" si="39"/>
        <v>180</v>
      </c>
      <c r="M308" s="21">
        <f t="shared" si="40"/>
        <v>0</v>
      </c>
      <c r="N308" s="21">
        <f t="shared" si="41"/>
        <v>2.1428571428571428</v>
      </c>
      <c r="O308" s="21">
        <f t="shared" si="42"/>
        <v>22.857142857142858</v>
      </c>
      <c r="P308" s="21">
        <f t="shared" si="43"/>
        <v>150</v>
      </c>
      <c r="Q308" s="21">
        <f t="shared" si="44"/>
        <v>247.71428571428572</v>
      </c>
      <c r="R308" s="21">
        <f t="shared" si="45"/>
        <v>0</v>
      </c>
      <c r="S308" s="21">
        <f t="shared" si="46"/>
        <v>175</v>
      </c>
    </row>
    <row r="309" spans="1:19" x14ac:dyDescent="0.25">
      <c r="A309" s="8">
        <v>44192</v>
      </c>
      <c r="B309" s="9">
        <v>457</v>
      </c>
      <c r="C309" s="10"/>
      <c r="D309" s="11">
        <v>0</v>
      </c>
      <c r="E309" s="9">
        <v>2</v>
      </c>
      <c r="F309" s="9">
        <v>24</v>
      </c>
      <c r="G309" s="9">
        <v>168</v>
      </c>
      <c r="H309" s="9">
        <v>263</v>
      </c>
      <c r="I309" s="9">
        <v>0</v>
      </c>
      <c r="J309" s="21">
        <f t="shared" si="39"/>
        <v>194</v>
      </c>
      <c r="M309" s="21">
        <f t="shared" si="40"/>
        <v>0.14285714285714285</v>
      </c>
      <c r="N309" s="21">
        <f t="shared" si="41"/>
        <v>2.5714285714285716</v>
      </c>
      <c r="O309" s="21">
        <f t="shared" si="42"/>
        <v>24.428571428571427</v>
      </c>
      <c r="P309" s="21">
        <f t="shared" si="43"/>
        <v>154</v>
      </c>
      <c r="Q309" s="21">
        <f t="shared" si="44"/>
        <v>256</v>
      </c>
      <c r="R309" s="21">
        <f t="shared" si="45"/>
        <v>0</v>
      </c>
      <c r="S309" s="21">
        <f t="shared" si="46"/>
        <v>181.14285714285714</v>
      </c>
    </row>
    <row r="310" spans="1:19" x14ac:dyDescent="0.25">
      <c r="A310" s="8">
        <v>44193</v>
      </c>
      <c r="B310" s="9">
        <v>438</v>
      </c>
      <c r="C310" s="10"/>
      <c r="D310" s="11">
        <v>0</v>
      </c>
      <c r="E310" s="9">
        <v>2</v>
      </c>
      <c r="F310" s="9">
        <v>28</v>
      </c>
      <c r="G310" s="9">
        <v>149</v>
      </c>
      <c r="H310" s="9">
        <v>259</v>
      </c>
      <c r="I310" s="9">
        <v>0</v>
      </c>
      <c r="J310" s="21">
        <f t="shared" si="39"/>
        <v>179</v>
      </c>
      <c r="M310" s="21">
        <f t="shared" si="40"/>
        <v>0.14285714285714285</v>
      </c>
      <c r="N310" s="21">
        <f t="shared" si="41"/>
        <v>2.7142857142857144</v>
      </c>
      <c r="O310" s="21">
        <f t="shared" si="42"/>
        <v>25.571428571428573</v>
      </c>
      <c r="P310" s="21">
        <f t="shared" si="43"/>
        <v>158.85714285714286</v>
      </c>
      <c r="Q310" s="21">
        <f t="shared" si="44"/>
        <v>269.71428571428572</v>
      </c>
      <c r="R310" s="21">
        <f t="shared" si="45"/>
        <v>0</v>
      </c>
      <c r="S310" s="21">
        <f t="shared" si="46"/>
        <v>187.28571428571428</v>
      </c>
    </row>
    <row r="311" spans="1:19" x14ac:dyDescent="0.25">
      <c r="A311" s="8">
        <v>44194</v>
      </c>
      <c r="B311" s="9">
        <v>452</v>
      </c>
      <c r="C311" s="10"/>
      <c r="D311" s="11">
        <v>0</v>
      </c>
      <c r="E311" s="9">
        <v>3</v>
      </c>
      <c r="F311" s="9">
        <v>24</v>
      </c>
      <c r="G311" s="9">
        <v>146</v>
      </c>
      <c r="H311" s="9">
        <v>279</v>
      </c>
      <c r="I311" s="9">
        <v>0</v>
      </c>
      <c r="J311" s="21">
        <f t="shared" si="39"/>
        <v>173</v>
      </c>
      <c r="M311" s="21">
        <f t="shared" si="40"/>
        <v>0.14285714285714285</v>
      </c>
      <c r="N311" s="21">
        <f t="shared" si="41"/>
        <v>3</v>
      </c>
      <c r="O311" s="21">
        <f t="shared" si="42"/>
        <v>26.285714285714285</v>
      </c>
      <c r="P311" s="21">
        <f t="shared" si="43"/>
        <v>165</v>
      </c>
      <c r="Q311" s="21">
        <f t="shared" si="44"/>
        <v>273.28571428571428</v>
      </c>
      <c r="R311" s="21">
        <f t="shared" si="45"/>
        <v>0</v>
      </c>
      <c r="S311" s="21">
        <f t="shared" si="46"/>
        <v>194.42857142857142</v>
      </c>
    </row>
    <row r="312" spans="1:19" x14ac:dyDescent="0.25">
      <c r="A312" s="8">
        <v>44195</v>
      </c>
      <c r="B312" s="9">
        <v>475</v>
      </c>
      <c r="C312" s="10"/>
      <c r="D312" s="11">
        <v>1</v>
      </c>
      <c r="E312" s="9">
        <v>4</v>
      </c>
      <c r="F312" s="9">
        <v>23</v>
      </c>
      <c r="G312" s="9">
        <v>170</v>
      </c>
      <c r="H312" s="9">
        <v>277</v>
      </c>
      <c r="I312" s="9">
        <v>0</v>
      </c>
      <c r="J312" s="21">
        <f t="shared" si="39"/>
        <v>198</v>
      </c>
      <c r="M312" s="21">
        <f t="shared" si="40"/>
        <v>0.14285714285714285</v>
      </c>
      <c r="N312" s="21">
        <f t="shared" si="41"/>
        <v>3</v>
      </c>
      <c r="O312" s="21">
        <f t="shared" si="42"/>
        <v>27.571428571428573</v>
      </c>
      <c r="P312" s="21">
        <f t="shared" si="43"/>
        <v>167.71428571428572</v>
      </c>
      <c r="Q312" s="21">
        <f t="shared" si="44"/>
        <v>277.71428571428572</v>
      </c>
      <c r="R312" s="21">
        <f t="shared" si="45"/>
        <v>0</v>
      </c>
      <c r="S312" s="21">
        <f t="shared" si="46"/>
        <v>198.42857142857142</v>
      </c>
    </row>
    <row r="313" spans="1:19" x14ac:dyDescent="0.25">
      <c r="A313" s="8">
        <v>44196</v>
      </c>
      <c r="B313" s="9">
        <v>515</v>
      </c>
      <c r="C313" s="10"/>
      <c r="D313" s="11">
        <v>0</v>
      </c>
      <c r="E313" s="9">
        <v>2</v>
      </c>
      <c r="F313" s="9">
        <v>33</v>
      </c>
      <c r="G313" s="9">
        <v>177</v>
      </c>
      <c r="H313" s="9">
        <v>303</v>
      </c>
      <c r="I313" s="9">
        <v>0</v>
      </c>
      <c r="J313" s="21">
        <f t="shared" si="39"/>
        <v>212</v>
      </c>
      <c r="M313" s="21">
        <f t="shared" si="40"/>
        <v>0.14285714285714285</v>
      </c>
      <c r="N313" s="21">
        <f t="shared" si="41"/>
        <v>3.5714285714285716</v>
      </c>
      <c r="O313" s="21">
        <f t="shared" si="42"/>
        <v>29</v>
      </c>
      <c r="P313" s="21">
        <f t="shared" si="43"/>
        <v>167.57142857142858</v>
      </c>
      <c r="Q313" s="21">
        <f t="shared" si="44"/>
        <v>277.57142857142856</v>
      </c>
      <c r="R313" s="21">
        <f t="shared" si="45"/>
        <v>0</v>
      </c>
      <c r="S313" s="21">
        <f t="shared" si="46"/>
        <v>200.28571428571428</v>
      </c>
    </row>
    <row r="314" spans="1:19" x14ac:dyDescent="0.25">
      <c r="A314" s="8">
        <v>44197</v>
      </c>
      <c r="B314" s="9">
        <v>495</v>
      </c>
      <c r="C314" s="10"/>
      <c r="D314" s="11">
        <v>0</v>
      </c>
      <c r="E314" s="9">
        <v>4</v>
      </c>
      <c r="F314" s="9">
        <v>26</v>
      </c>
      <c r="G314" s="9">
        <v>195</v>
      </c>
      <c r="H314" s="9">
        <v>270</v>
      </c>
      <c r="I314" s="9">
        <v>0</v>
      </c>
      <c r="J314" s="21">
        <f t="shared" si="39"/>
        <v>225</v>
      </c>
      <c r="M314" s="21">
        <f t="shared" si="40"/>
        <v>0.14285714285714285</v>
      </c>
      <c r="N314" s="21">
        <f t="shared" si="41"/>
        <v>3.4285714285714284</v>
      </c>
      <c r="O314" s="21">
        <f t="shared" si="42"/>
        <v>30.285714285714285</v>
      </c>
      <c r="P314" s="21">
        <f t="shared" si="43"/>
        <v>176.28571428571428</v>
      </c>
      <c r="Q314" s="21">
        <f t="shared" si="44"/>
        <v>289.28571428571428</v>
      </c>
      <c r="R314" s="21">
        <f t="shared" si="45"/>
        <v>0</v>
      </c>
      <c r="S314" s="21">
        <f t="shared" si="46"/>
        <v>210.14285714285714</v>
      </c>
    </row>
    <row r="315" spans="1:19" x14ac:dyDescent="0.25">
      <c r="A315" s="8">
        <v>44198</v>
      </c>
      <c r="B315" s="9">
        <v>501</v>
      </c>
      <c r="C315" s="10"/>
      <c r="D315" s="11">
        <v>0</v>
      </c>
      <c r="E315" s="9">
        <v>4</v>
      </c>
      <c r="F315" s="9">
        <v>35</v>
      </c>
      <c r="G315" s="9">
        <v>169</v>
      </c>
      <c r="H315" s="9">
        <v>293</v>
      </c>
      <c r="I315" s="9">
        <v>0</v>
      </c>
      <c r="J315" s="21">
        <f t="shared" si="39"/>
        <v>208</v>
      </c>
      <c r="M315" s="21">
        <f t="shared" si="40"/>
        <v>0.14285714285714285</v>
      </c>
      <c r="N315" s="21">
        <f t="shared" si="41"/>
        <v>3.8571428571428572</v>
      </c>
      <c r="O315" s="21">
        <f t="shared" si="42"/>
        <v>34.428571428571431</v>
      </c>
      <c r="P315" s="21">
        <f t="shared" si="43"/>
        <v>187.14285714285714</v>
      </c>
      <c r="Q315" s="21">
        <f t="shared" si="44"/>
        <v>297.28571428571428</v>
      </c>
      <c r="R315" s="21">
        <f t="shared" si="45"/>
        <v>0</v>
      </c>
      <c r="S315" s="21">
        <f t="shared" si="46"/>
        <v>225.57142857142858</v>
      </c>
    </row>
    <row r="316" spans="1:19" x14ac:dyDescent="0.25">
      <c r="A316" s="8">
        <v>44199</v>
      </c>
      <c r="B316" s="9">
        <v>469</v>
      </c>
      <c r="C316" s="10"/>
      <c r="D316" s="11">
        <v>0</v>
      </c>
      <c r="E316" s="9">
        <v>6</v>
      </c>
      <c r="F316" s="9">
        <v>34</v>
      </c>
      <c r="G316" s="9">
        <v>167</v>
      </c>
      <c r="H316" s="9">
        <v>262</v>
      </c>
      <c r="I316" s="9">
        <v>0</v>
      </c>
      <c r="J316" s="21">
        <f t="shared" si="39"/>
        <v>207</v>
      </c>
      <c r="M316" s="21">
        <f t="shared" si="40"/>
        <v>0</v>
      </c>
      <c r="N316" s="21">
        <f t="shared" si="41"/>
        <v>4.2857142857142856</v>
      </c>
      <c r="O316" s="21">
        <f t="shared" si="42"/>
        <v>37.285714285714285</v>
      </c>
      <c r="P316" s="21">
        <f t="shared" si="43"/>
        <v>193.71428571428572</v>
      </c>
      <c r="Q316" s="21">
        <f t="shared" si="44"/>
        <v>310.71428571428572</v>
      </c>
      <c r="R316" s="21">
        <f t="shared" si="45"/>
        <v>0</v>
      </c>
      <c r="S316" s="21">
        <f t="shared" si="46"/>
        <v>235.28571428571428</v>
      </c>
    </row>
    <row r="317" spans="1:19" x14ac:dyDescent="0.25">
      <c r="A317" s="8">
        <v>44200</v>
      </c>
      <c r="B317" s="9">
        <v>589</v>
      </c>
      <c r="C317" s="10"/>
      <c r="D317" s="11">
        <v>0</v>
      </c>
      <c r="E317" s="9">
        <v>1</v>
      </c>
      <c r="F317" s="9">
        <v>37</v>
      </c>
      <c r="G317" s="9">
        <v>210</v>
      </c>
      <c r="H317" s="9">
        <v>341</v>
      </c>
      <c r="I317" s="9">
        <v>0</v>
      </c>
      <c r="J317" s="21">
        <f t="shared" si="39"/>
        <v>248</v>
      </c>
      <c r="M317" s="21">
        <f t="shared" si="40"/>
        <v>0</v>
      </c>
      <c r="N317" s="21">
        <f t="shared" si="41"/>
        <v>5</v>
      </c>
      <c r="O317" s="21">
        <f t="shared" si="42"/>
        <v>38.142857142857146</v>
      </c>
      <c r="P317" s="21">
        <f t="shared" si="43"/>
        <v>204</v>
      </c>
      <c r="Q317" s="21">
        <f t="shared" si="44"/>
        <v>319.85714285714283</v>
      </c>
      <c r="R317" s="21">
        <f t="shared" si="45"/>
        <v>0</v>
      </c>
      <c r="S317" s="21">
        <f t="shared" si="46"/>
        <v>247.14285714285714</v>
      </c>
    </row>
    <row r="318" spans="1:19" x14ac:dyDescent="0.25">
      <c r="A318" s="8">
        <v>44201</v>
      </c>
      <c r="B318" s="9">
        <v>616</v>
      </c>
      <c r="C318" s="10"/>
      <c r="D318" s="11">
        <v>0</v>
      </c>
      <c r="E318" s="9">
        <v>6</v>
      </c>
      <c r="F318" s="9">
        <v>53</v>
      </c>
      <c r="G318" s="9">
        <v>222</v>
      </c>
      <c r="H318" s="9">
        <v>335</v>
      </c>
      <c r="I318" s="9">
        <v>0</v>
      </c>
      <c r="J318" s="21">
        <f t="shared" si="39"/>
        <v>281</v>
      </c>
      <c r="M318" s="21">
        <f t="shared" si="40"/>
        <v>0</v>
      </c>
      <c r="N318" s="21">
        <f t="shared" si="41"/>
        <v>5</v>
      </c>
      <c r="O318" s="21">
        <f t="shared" si="42"/>
        <v>41</v>
      </c>
      <c r="P318" s="21">
        <f t="shared" si="43"/>
        <v>210.14285714285714</v>
      </c>
      <c r="Q318" s="21">
        <f t="shared" si="44"/>
        <v>334.28571428571428</v>
      </c>
      <c r="R318" s="21">
        <f t="shared" si="45"/>
        <v>0</v>
      </c>
      <c r="S318" s="21">
        <f t="shared" si="46"/>
        <v>256.14285714285717</v>
      </c>
    </row>
    <row r="319" spans="1:19" x14ac:dyDescent="0.25">
      <c r="A319" s="8">
        <v>44202</v>
      </c>
      <c r="B319" s="9">
        <v>637</v>
      </c>
      <c r="C319" s="10"/>
      <c r="D319" s="11">
        <v>0</v>
      </c>
      <c r="E319" s="9">
        <v>7</v>
      </c>
      <c r="F319" s="9">
        <v>43</v>
      </c>
      <c r="G319" s="9">
        <v>216</v>
      </c>
      <c r="H319" s="9">
        <v>371</v>
      </c>
      <c r="I319" s="9">
        <v>0</v>
      </c>
      <c r="J319" s="21">
        <f t="shared" si="39"/>
        <v>266</v>
      </c>
      <c r="M319" s="21">
        <f t="shared" si="40"/>
        <v>0</v>
      </c>
      <c r="N319" s="21">
        <f t="shared" si="41"/>
        <v>5.1428571428571432</v>
      </c>
      <c r="O319" s="21">
        <f t="shared" si="42"/>
        <v>41.714285714285715</v>
      </c>
      <c r="P319" s="21">
        <f t="shared" si="43"/>
        <v>227.57142857142858</v>
      </c>
      <c r="Q319" s="21">
        <f t="shared" si="44"/>
        <v>343.14285714285717</v>
      </c>
      <c r="R319" s="21">
        <f t="shared" si="45"/>
        <v>0</v>
      </c>
      <c r="S319" s="21">
        <f t="shared" si="46"/>
        <v>274.42857142857144</v>
      </c>
    </row>
    <row r="320" spans="1:19" x14ac:dyDescent="0.25">
      <c r="A320" s="8">
        <v>44203</v>
      </c>
      <c r="B320" s="9">
        <v>662</v>
      </c>
      <c r="C320" s="10"/>
      <c r="D320" s="11">
        <v>0</v>
      </c>
      <c r="E320" s="9">
        <v>7</v>
      </c>
      <c r="F320" s="9">
        <v>39</v>
      </c>
      <c r="G320" s="9">
        <v>249</v>
      </c>
      <c r="H320" s="9">
        <v>367</v>
      </c>
      <c r="I320" s="9">
        <v>0</v>
      </c>
      <c r="J320" s="21">
        <f t="shared" si="39"/>
        <v>295</v>
      </c>
      <c r="M320" s="21">
        <f t="shared" si="40"/>
        <v>0</v>
      </c>
      <c r="N320" s="21">
        <f t="shared" si="41"/>
        <v>4.8571428571428568</v>
      </c>
      <c r="O320" s="21">
        <f t="shared" si="42"/>
        <v>41.714285714285715</v>
      </c>
      <c r="P320" s="21">
        <f t="shared" si="43"/>
        <v>243.28571428571428</v>
      </c>
      <c r="Q320" s="21">
        <f t="shared" si="44"/>
        <v>362.85714285714283</v>
      </c>
      <c r="R320" s="21">
        <f t="shared" si="45"/>
        <v>0</v>
      </c>
      <c r="S320" s="21">
        <f t="shared" si="46"/>
        <v>289.85714285714283</v>
      </c>
    </row>
    <row r="321" spans="1:19" x14ac:dyDescent="0.25">
      <c r="A321" s="8">
        <v>44204</v>
      </c>
      <c r="B321" s="9">
        <v>659</v>
      </c>
      <c r="C321" s="10"/>
      <c r="D321" s="11">
        <v>0</v>
      </c>
      <c r="E321" s="9">
        <v>4</v>
      </c>
      <c r="F321" s="9">
        <v>46</v>
      </c>
      <c r="G321" s="9">
        <v>238</v>
      </c>
      <c r="H321" s="9">
        <v>371</v>
      </c>
      <c r="I321" s="9">
        <v>0</v>
      </c>
      <c r="J321" s="21">
        <f t="shared" si="39"/>
        <v>288</v>
      </c>
      <c r="M321" s="21">
        <f t="shared" si="40"/>
        <v>0</v>
      </c>
      <c r="N321" s="21">
        <f t="shared" si="41"/>
        <v>5.1428571428571432</v>
      </c>
      <c r="O321" s="21">
        <f t="shared" si="42"/>
        <v>44.714285714285715</v>
      </c>
      <c r="P321" s="21">
        <f t="shared" si="43"/>
        <v>251.85714285714286</v>
      </c>
      <c r="Q321" s="21">
        <f t="shared" si="44"/>
        <v>376.28571428571428</v>
      </c>
      <c r="R321" s="21">
        <f t="shared" si="45"/>
        <v>0</v>
      </c>
      <c r="S321" s="21">
        <f t="shared" si="46"/>
        <v>301.71428571428572</v>
      </c>
    </row>
    <row r="322" spans="1:19" x14ac:dyDescent="0.25">
      <c r="A322" s="8">
        <v>44205</v>
      </c>
      <c r="B322" s="9">
        <v>691</v>
      </c>
      <c r="C322" s="10"/>
      <c r="D322" s="11">
        <v>0</v>
      </c>
      <c r="E322" s="9">
        <v>5</v>
      </c>
      <c r="F322" s="9">
        <v>40</v>
      </c>
      <c r="G322" s="9">
        <v>291</v>
      </c>
      <c r="H322" s="9">
        <v>355</v>
      </c>
      <c r="I322" s="9">
        <v>0</v>
      </c>
      <c r="J322" s="21">
        <f t="shared" si="39"/>
        <v>336</v>
      </c>
      <c r="M322" s="21">
        <f t="shared" si="40"/>
        <v>0</v>
      </c>
      <c r="N322" s="21">
        <f t="shared" si="41"/>
        <v>5.1428571428571432</v>
      </c>
      <c r="O322" s="21">
        <f t="shared" si="42"/>
        <v>45.428571428571431</v>
      </c>
      <c r="P322" s="21">
        <f t="shared" si="43"/>
        <v>265.42857142857144</v>
      </c>
      <c r="Q322" s="21">
        <f t="shared" si="44"/>
        <v>391.42857142857144</v>
      </c>
      <c r="R322" s="21">
        <f t="shared" si="45"/>
        <v>0</v>
      </c>
      <c r="S322" s="21">
        <f t="shared" si="46"/>
        <v>316</v>
      </c>
    </row>
    <row r="323" spans="1:19" x14ac:dyDescent="0.25">
      <c r="A323" s="8">
        <v>44206</v>
      </c>
      <c r="B323" s="9">
        <v>715</v>
      </c>
      <c r="C323" s="10"/>
      <c r="D323" s="11">
        <v>0</v>
      </c>
      <c r="E323" s="9">
        <v>4</v>
      </c>
      <c r="F323" s="9">
        <v>34</v>
      </c>
      <c r="G323" s="9">
        <v>277</v>
      </c>
      <c r="H323" s="9">
        <v>400</v>
      </c>
      <c r="I323" s="9">
        <v>0</v>
      </c>
      <c r="J323" s="21">
        <f t="shared" si="39"/>
        <v>315</v>
      </c>
      <c r="M323" s="21">
        <f t="shared" si="40"/>
        <v>0</v>
      </c>
      <c r="N323" s="21">
        <f t="shared" si="41"/>
        <v>4.7142857142857144</v>
      </c>
      <c r="O323" s="21">
        <f t="shared" si="42"/>
        <v>50.142857142857146</v>
      </c>
      <c r="P323" s="21">
        <f t="shared" si="43"/>
        <v>275.14285714285717</v>
      </c>
      <c r="Q323" s="21">
        <f t="shared" si="44"/>
        <v>397.57142857142856</v>
      </c>
      <c r="R323" s="21">
        <f t="shared" si="45"/>
        <v>0</v>
      </c>
      <c r="S323" s="21">
        <f t="shared" si="46"/>
        <v>330</v>
      </c>
    </row>
    <row r="324" spans="1:19" x14ac:dyDescent="0.25">
      <c r="A324" s="8">
        <v>44207</v>
      </c>
      <c r="B324" s="9">
        <v>766</v>
      </c>
      <c r="C324" s="10"/>
      <c r="D324" s="11">
        <v>0</v>
      </c>
      <c r="E324" s="9">
        <v>3</v>
      </c>
      <c r="F324" s="9">
        <v>58</v>
      </c>
      <c r="G324" s="9">
        <v>270</v>
      </c>
      <c r="H324" s="9">
        <v>435</v>
      </c>
      <c r="I324" s="9">
        <v>0</v>
      </c>
      <c r="J324" s="21">
        <f t="shared" si="39"/>
        <v>331</v>
      </c>
      <c r="M324" s="21">
        <f t="shared" si="40"/>
        <v>0</v>
      </c>
      <c r="N324" s="21">
        <f t="shared" si="41"/>
        <v>4.2857142857142856</v>
      </c>
      <c r="O324" s="21">
        <f t="shared" si="42"/>
        <v>51</v>
      </c>
      <c r="P324" s="21">
        <f t="shared" si="43"/>
        <v>282</v>
      </c>
      <c r="Q324" s="21">
        <f t="shared" si="44"/>
        <v>408</v>
      </c>
      <c r="R324" s="21">
        <f t="shared" si="45"/>
        <v>0</v>
      </c>
      <c r="S324" s="21">
        <f t="shared" si="46"/>
        <v>337.28571428571428</v>
      </c>
    </row>
    <row r="325" spans="1:19" x14ac:dyDescent="0.25">
      <c r="A325" s="8">
        <v>44208</v>
      </c>
      <c r="B325" s="9">
        <v>822</v>
      </c>
      <c r="C325" s="10"/>
      <c r="D325" s="11">
        <v>0</v>
      </c>
      <c r="E325" s="9">
        <v>6</v>
      </c>
      <c r="F325" s="9">
        <v>58</v>
      </c>
      <c r="G325" s="9">
        <v>317</v>
      </c>
      <c r="H325" s="9">
        <v>441</v>
      </c>
      <c r="I325" s="9">
        <v>0</v>
      </c>
      <c r="J325" s="21">
        <f t="shared" si="39"/>
        <v>381</v>
      </c>
      <c r="M325" s="21">
        <f t="shared" si="40"/>
        <v>0</v>
      </c>
      <c r="N325" s="21">
        <f t="shared" si="41"/>
        <v>4.4285714285714288</v>
      </c>
      <c r="O325" s="21">
        <f t="shared" si="42"/>
        <v>51.571428571428569</v>
      </c>
      <c r="P325" s="21">
        <f t="shared" si="43"/>
        <v>287.85714285714283</v>
      </c>
      <c r="Q325" s="21">
        <f t="shared" si="44"/>
        <v>415.14285714285717</v>
      </c>
      <c r="R325" s="21">
        <f t="shared" si="45"/>
        <v>0</v>
      </c>
      <c r="S325" s="21">
        <f t="shared" si="46"/>
        <v>343.85714285714283</v>
      </c>
    </row>
    <row r="326" spans="1:19" x14ac:dyDescent="0.25">
      <c r="A326" s="8">
        <v>44209</v>
      </c>
      <c r="B326" s="9">
        <v>778</v>
      </c>
      <c r="C326" s="10"/>
      <c r="D326" s="11">
        <v>0</v>
      </c>
      <c r="E326" s="9">
        <v>4</v>
      </c>
      <c r="F326" s="9">
        <v>76</v>
      </c>
      <c r="G326" s="9">
        <v>284</v>
      </c>
      <c r="H326" s="9">
        <v>414</v>
      </c>
      <c r="I326" s="9">
        <v>0</v>
      </c>
      <c r="J326" s="21">
        <f t="shared" si="39"/>
        <v>364</v>
      </c>
      <c r="M326" s="21">
        <f t="shared" si="40"/>
        <v>0</v>
      </c>
      <c r="N326" s="21">
        <f t="shared" si="41"/>
        <v>4.5714285714285712</v>
      </c>
      <c r="O326" s="21">
        <f t="shared" si="42"/>
        <v>53.285714285714285</v>
      </c>
      <c r="P326" s="21">
        <f t="shared" si="43"/>
        <v>294.42857142857144</v>
      </c>
      <c r="Q326" s="21">
        <f t="shared" si="44"/>
        <v>427.42857142857144</v>
      </c>
      <c r="R326" s="21">
        <f t="shared" si="45"/>
        <v>0</v>
      </c>
      <c r="S326" s="21">
        <f t="shared" si="46"/>
        <v>352.28571428571428</v>
      </c>
    </row>
    <row r="327" spans="1:19" x14ac:dyDescent="0.25">
      <c r="A327" s="8">
        <v>44210</v>
      </c>
      <c r="B327" s="9">
        <v>786</v>
      </c>
      <c r="C327" s="10"/>
      <c r="D327" s="11">
        <v>0</v>
      </c>
      <c r="E327" s="9">
        <v>4</v>
      </c>
      <c r="F327" s="9">
        <v>45</v>
      </c>
      <c r="G327" s="9">
        <v>297</v>
      </c>
      <c r="H327" s="9">
        <v>440</v>
      </c>
      <c r="I327" s="9">
        <v>0</v>
      </c>
      <c r="J327" s="21">
        <f t="shared" si="39"/>
        <v>346</v>
      </c>
      <c r="M327" s="21">
        <f t="shared" si="40"/>
        <v>0</v>
      </c>
      <c r="N327" s="21">
        <f t="shared" si="41"/>
        <v>4.7142857142857144</v>
      </c>
      <c r="O327" s="21">
        <f t="shared" si="42"/>
        <v>55.714285714285715</v>
      </c>
      <c r="P327" s="21">
        <f t="shared" si="43"/>
        <v>300.85714285714283</v>
      </c>
      <c r="Q327" s="21">
        <f t="shared" si="44"/>
        <v>434.42857142857144</v>
      </c>
      <c r="R327" s="21">
        <f t="shared" si="45"/>
        <v>0</v>
      </c>
      <c r="S327" s="21">
        <f t="shared" si="46"/>
        <v>361.28571428571428</v>
      </c>
    </row>
    <row r="328" spans="1:19" x14ac:dyDescent="0.25">
      <c r="A328" s="8">
        <v>44211</v>
      </c>
      <c r="B328" s="9">
        <v>755</v>
      </c>
      <c r="C328" s="10"/>
      <c r="D328" s="11">
        <v>0</v>
      </c>
      <c r="E328" s="9">
        <v>5</v>
      </c>
      <c r="F328" s="9">
        <v>50</v>
      </c>
      <c r="G328" s="9">
        <v>279</v>
      </c>
      <c r="H328" s="9">
        <v>421</v>
      </c>
      <c r="I328" s="9">
        <v>0</v>
      </c>
      <c r="J328" s="21">
        <f t="shared" ref="J328:J374" si="47">SUM(D328:G328)</f>
        <v>334</v>
      </c>
      <c r="M328" s="21">
        <f t="shared" si="40"/>
        <v>0</v>
      </c>
      <c r="N328" s="21">
        <f t="shared" si="41"/>
        <v>5.1428571428571432</v>
      </c>
      <c r="O328" s="21">
        <f t="shared" si="42"/>
        <v>57.857142857142854</v>
      </c>
      <c r="P328" s="21">
        <f t="shared" si="43"/>
        <v>306.14285714285717</v>
      </c>
      <c r="Q328" s="21">
        <f t="shared" si="44"/>
        <v>437.71428571428572</v>
      </c>
      <c r="R328" s="21">
        <f t="shared" si="45"/>
        <v>0</v>
      </c>
      <c r="S328" s="21">
        <f t="shared" si="46"/>
        <v>369.14285714285717</v>
      </c>
    </row>
    <row r="329" spans="1:19" x14ac:dyDescent="0.25">
      <c r="A329" s="8">
        <v>44212</v>
      </c>
      <c r="B329" s="9">
        <v>836</v>
      </c>
      <c r="C329" s="10"/>
      <c r="D329" s="11">
        <v>0</v>
      </c>
      <c r="E329" s="9">
        <v>6</v>
      </c>
      <c r="F329" s="9">
        <v>52</v>
      </c>
      <c r="G329" s="9">
        <v>337</v>
      </c>
      <c r="H329" s="9">
        <v>441</v>
      </c>
      <c r="I329" s="9">
        <v>0</v>
      </c>
      <c r="J329" s="21">
        <f t="shared" si="47"/>
        <v>395</v>
      </c>
      <c r="M329" s="21">
        <f t="shared" si="40"/>
        <v>0.14285714285714285</v>
      </c>
      <c r="N329" s="21">
        <f t="shared" si="41"/>
        <v>5.1428571428571432</v>
      </c>
      <c r="O329" s="21">
        <f t="shared" si="42"/>
        <v>57.142857142857146</v>
      </c>
      <c r="P329" s="21">
        <f t="shared" si="43"/>
        <v>306.71428571428572</v>
      </c>
      <c r="Q329" s="21">
        <f t="shared" si="44"/>
        <v>443.71428571428572</v>
      </c>
      <c r="R329" s="21">
        <f t="shared" si="45"/>
        <v>0</v>
      </c>
      <c r="S329" s="21">
        <f t="shared" si="46"/>
        <v>369.14285714285717</v>
      </c>
    </row>
    <row r="330" spans="1:19" x14ac:dyDescent="0.25">
      <c r="A330" s="8">
        <v>44213</v>
      </c>
      <c r="B330" s="9">
        <v>827</v>
      </c>
      <c r="C330" s="10"/>
      <c r="D330" s="11">
        <v>0</v>
      </c>
      <c r="E330" s="9">
        <v>5</v>
      </c>
      <c r="F330" s="9">
        <v>51</v>
      </c>
      <c r="G330" s="9">
        <v>322</v>
      </c>
      <c r="H330" s="9">
        <v>449</v>
      </c>
      <c r="I330" s="9">
        <v>0</v>
      </c>
      <c r="J330" s="21">
        <f t="shared" si="47"/>
        <v>378</v>
      </c>
      <c r="M330" s="21">
        <f t="shared" si="40"/>
        <v>0.14285714285714285</v>
      </c>
      <c r="N330" s="21">
        <f t="shared" si="41"/>
        <v>5.2857142857142856</v>
      </c>
      <c r="O330" s="21">
        <f t="shared" si="42"/>
        <v>54</v>
      </c>
      <c r="P330" s="21">
        <f t="shared" si="43"/>
        <v>311.85714285714283</v>
      </c>
      <c r="Q330" s="21">
        <f t="shared" si="44"/>
        <v>450.14285714285717</v>
      </c>
      <c r="R330" s="21">
        <f t="shared" si="45"/>
        <v>0</v>
      </c>
      <c r="S330" s="21">
        <f t="shared" si="46"/>
        <v>371.28571428571428</v>
      </c>
    </row>
    <row r="331" spans="1:19" x14ac:dyDescent="0.25">
      <c r="A331" s="8">
        <v>44214</v>
      </c>
      <c r="B331" s="9">
        <v>844</v>
      </c>
      <c r="C331" s="10"/>
      <c r="D331" s="11">
        <v>0</v>
      </c>
      <c r="E331" s="9">
        <v>6</v>
      </c>
      <c r="F331" s="9">
        <v>73</v>
      </c>
      <c r="G331" s="9">
        <v>307</v>
      </c>
      <c r="H331" s="9">
        <v>458</v>
      </c>
      <c r="I331" s="9">
        <v>0</v>
      </c>
      <c r="J331" s="21">
        <f t="shared" si="47"/>
        <v>386</v>
      </c>
      <c r="M331" s="21">
        <f t="shared" ref="M331:M358" si="48">AVERAGE(D328:D334)</f>
        <v>0.14285714285714285</v>
      </c>
      <c r="N331" s="21">
        <f t="shared" ref="N331:N358" si="49">AVERAGE(E328:E334)</f>
        <v>5.5714285714285712</v>
      </c>
      <c r="O331" s="21">
        <f t="shared" ref="O331:O358" si="50">AVERAGE(F328:F334)</f>
        <v>56.428571428571431</v>
      </c>
      <c r="P331" s="21">
        <f t="shared" ref="P331:P358" si="51">AVERAGE(G328:G334)</f>
        <v>315.85714285714283</v>
      </c>
      <c r="Q331" s="21">
        <f t="shared" ref="Q331:Q358" si="52">AVERAGE(H328:H334)</f>
        <v>451.28571428571428</v>
      </c>
      <c r="R331" s="21">
        <f t="shared" ref="R331:R358" si="53">AVERAGE(I328:I334)</f>
        <v>0</v>
      </c>
      <c r="S331" s="21">
        <f t="shared" ref="S331:S358" si="54">AVERAGE(J328:J334)</f>
        <v>378</v>
      </c>
    </row>
    <row r="332" spans="1:19" x14ac:dyDescent="0.25">
      <c r="A332" s="8">
        <v>44215</v>
      </c>
      <c r="B332" s="9">
        <v>864</v>
      </c>
      <c r="C332" s="10"/>
      <c r="D332" s="11">
        <v>1</v>
      </c>
      <c r="E332" s="9">
        <v>6</v>
      </c>
      <c r="F332" s="9">
        <v>53</v>
      </c>
      <c r="G332" s="9">
        <v>321</v>
      </c>
      <c r="H332" s="9">
        <v>483</v>
      </c>
      <c r="I332" s="9">
        <v>0</v>
      </c>
      <c r="J332" s="21">
        <f t="shared" si="47"/>
        <v>381</v>
      </c>
      <c r="M332" s="21">
        <f t="shared" si="48"/>
        <v>0.14285714285714285</v>
      </c>
      <c r="N332" s="21">
        <f t="shared" si="49"/>
        <v>5.5714285714285712</v>
      </c>
      <c r="O332" s="21">
        <f t="shared" si="50"/>
        <v>59.142857142857146</v>
      </c>
      <c r="P332" s="21">
        <f t="shared" si="51"/>
        <v>320.85714285714283</v>
      </c>
      <c r="Q332" s="21">
        <f t="shared" si="52"/>
        <v>451</v>
      </c>
      <c r="R332" s="21">
        <f t="shared" si="53"/>
        <v>0</v>
      </c>
      <c r="S332" s="21">
        <f t="shared" si="54"/>
        <v>385.71428571428572</v>
      </c>
    </row>
    <row r="333" spans="1:19" x14ac:dyDescent="0.25">
      <c r="A333" s="8">
        <v>44216</v>
      </c>
      <c r="B333" s="9">
        <v>838</v>
      </c>
      <c r="C333" s="10"/>
      <c r="D333" s="11">
        <v>0</v>
      </c>
      <c r="E333" s="9">
        <v>5</v>
      </c>
      <c r="F333" s="9">
        <v>54</v>
      </c>
      <c r="G333" s="9">
        <v>320</v>
      </c>
      <c r="H333" s="9">
        <v>459</v>
      </c>
      <c r="I333" s="9">
        <v>0</v>
      </c>
      <c r="J333" s="21">
        <f t="shared" si="47"/>
        <v>379</v>
      </c>
      <c r="M333" s="21">
        <f t="shared" si="48"/>
        <v>0.14285714285714285</v>
      </c>
      <c r="N333" s="21">
        <f t="shared" si="49"/>
        <v>5.2857142857142856</v>
      </c>
      <c r="O333" s="21">
        <f t="shared" si="50"/>
        <v>58.714285714285715</v>
      </c>
      <c r="P333" s="21">
        <f t="shared" si="51"/>
        <v>317.14285714285717</v>
      </c>
      <c r="Q333" s="21">
        <f t="shared" si="52"/>
        <v>440.71428571428572</v>
      </c>
      <c r="R333" s="21">
        <f t="shared" si="53"/>
        <v>0</v>
      </c>
      <c r="S333" s="21">
        <f t="shared" si="54"/>
        <v>381.28571428571428</v>
      </c>
    </row>
    <row r="334" spans="1:19" x14ac:dyDescent="0.25">
      <c r="A334" s="8">
        <v>44217</v>
      </c>
      <c r="B334" s="9">
        <v>841</v>
      </c>
      <c r="C334" s="10"/>
      <c r="D334" s="11">
        <v>0</v>
      </c>
      <c r="E334" s="9">
        <v>6</v>
      </c>
      <c r="F334" s="9">
        <v>62</v>
      </c>
      <c r="G334" s="9">
        <v>325</v>
      </c>
      <c r="H334" s="9">
        <v>448</v>
      </c>
      <c r="I334" s="9">
        <v>0</v>
      </c>
      <c r="J334" s="21">
        <f t="shared" si="47"/>
        <v>393</v>
      </c>
      <c r="M334" s="21">
        <f t="shared" si="48"/>
        <v>0.14285714285714285</v>
      </c>
      <c r="N334" s="21">
        <f t="shared" si="49"/>
        <v>5.5714285714285712</v>
      </c>
      <c r="O334" s="21">
        <f t="shared" si="50"/>
        <v>58.857142857142854</v>
      </c>
      <c r="P334" s="21">
        <f t="shared" si="51"/>
        <v>310.57142857142856</v>
      </c>
      <c r="Q334" s="21">
        <f t="shared" si="52"/>
        <v>433.14285714285717</v>
      </c>
      <c r="R334" s="21">
        <f t="shared" si="53"/>
        <v>0</v>
      </c>
      <c r="S334" s="21">
        <f t="shared" si="54"/>
        <v>375.14285714285717</v>
      </c>
    </row>
    <row r="335" spans="1:19" x14ac:dyDescent="0.25">
      <c r="A335" s="8">
        <v>44218</v>
      </c>
      <c r="B335" s="9">
        <v>807</v>
      </c>
      <c r="C335" s="10"/>
      <c r="D335" s="11">
        <v>0</v>
      </c>
      <c r="E335" s="9">
        <v>5</v>
      </c>
      <c r="F335" s="9">
        <v>69</v>
      </c>
      <c r="G335" s="9">
        <v>314</v>
      </c>
      <c r="H335" s="9">
        <v>419</v>
      </c>
      <c r="I335" s="9">
        <v>0</v>
      </c>
      <c r="J335" s="21">
        <f t="shared" si="47"/>
        <v>388</v>
      </c>
      <c r="M335" s="21">
        <f t="shared" si="48"/>
        <v>0.14285714285714285</v>
      </c>
      <c r="N335" s="21">
        <f t="shared" si="49"/>
        <v>6</v>
      </c>
      <c r="O335" s="21">
        <f t="shared" si="50"/>
        <v>56.571428571428569</v>
      </c>
      <c r="P335" s="21">
        <f t="shared" si="51"/>
        <v>306.28571428571428</v>
      </c>
      <c r="Q335" s="21">
        <f t="shared" si="52"/>
        <v>424.14285714285717</v>
      </c>
      <c r="R335" s="21">
        <f t="shared" si="53"/>
        <v>0</v>
      </c>
      <c r="S335" s="21">
        <f t="shared" si="54"/>
        <v>369</v>
      </c>
    </row>
    <row r="336" spans="1:19" x14ac:dyDescent="0.25">
      <c r="A336" s="8">
        <v>44219</v>
      </c>
      <c r="B336" s="9">
        <v>733</v>
      </c>
      <c r="C336" s="10"/>
      <c r="D336" s="11">
        <v>0</v>
      </c>
      <c r="E336" s="9">
        <v>4</v>
      </c>
      <c r="F336" s="9">
        <v>49</v>
      </c>
      <c r="G336" s="9">
        <v>311</v>
      </c>
      <c r="H336" s="9">
        <v>369</v>
      </c>
      <c r="I336" s="9">
        <v>0</v>
      </c>
      <c r="J336" s="21">
        <f t="shared" si="47"/>
        <v>364</v>
      </c>
      <c r="M336" s="21">
        <f t="shared" si="48"/>
        <v>0</v>
      </c>
      <c r="N336" s="21">
        <f t="shared" si="49"/>
        <v>5.5714285714285712</v>
      </c>
      <c r="O336" s="21">
        <f t="shared" si="50"/>
        <v>57.714285714285715</v>
      </c>
      <c r="P336" s="21">
        <f t="shared" si="51"/>
        <v>299.42857142857144</v>
      </c>
      <c r="Q336" s="21">
        <f t="shared" si="52"/>
        <v>407.57142857142856</v>
      </c>
      <c r="R336" s="21">
        <f t="shared" si="53"/>
        <v>0</v>
      </c>
      <c r="S336" s="21">
        <f t="shared" si="54"/>
        <v>362.71428571428572</v>
      </c>
    </row>
    <row r="337" spans="1:19" x14ac:dyDescent="0.25">
      <c r="A337" s="8">
        <v>44220</v>
      </c>
      <c r="B337" s="9">
        <v>731</v>
      </c>
      <c r="C337" s="10"/>
      <c r="D337" s="11">
        <v>0</v>
      </c>
      <c r="E337" s="9">
        <v>7</v>
      </c>
      <c r="F337" s="9">
        <v>52</v>
      </c>
      <c r="G337" s="9">
        <v>276</v>
      </c>
      <c r="H337" s="9">
        <v>396</v>
      </c>
      <c r="I337" s="9">
        <v>0</v>
      </c>
      <c r="J337" s="21">
        <f t="shared" si="47"/>
        <v>335</v>
      </c>
      <c r="M337" s="21">
        <f t="shared" si="48"/>
        <v>0</v>
      </c>
      <c r="N337" s="21">
        <f t="shared" si="49"/>
        <v>5.4285714285714288</v>
      </c>
      <c r="O337" s="21">
        <f t="shared" si="50"/>
        <v>56</v>
      </c>
      <c r="P337" s="21">
        <f t="shared" si="51"/>
        <v>290.14285714285717</v>
      </c>
      <c r="Q337" s="21">
        <f t="shared" si="52"/>
        <v>395.85714285714283</v>
      </c>
      <c r="R337" s="21">
        <f t="shared" si="53"/>
        <v>0</v>
      </c>
      <c r="S337" s="21">
        <f t="shared" si="54"/>
        <v>351.57142857142856</v>
      </c>
    </row>
    <row r="338" spans="1:19" x14ac:dyDescent="0.25">
      <c r="A338" s="8">
        <v>44221</v>
      </c>
      <c r="B338" s="9">
        <v>738</v>
      </c>
      <c r="C338" s="10"/>
      <c r="D338" s="11">
        <v>0</v>
      </c>
      <c r="E338" s="9">
        <v>9</v>
      </c>
      <c r="F338" s="9">
        <v>57</v>
      </c>
      <c r="G338" s="9">
        <v>277</v>
      </c>
      <c r="H338" s="9">
        <v>395</v>
      </c>
      <c r="I338" s="9">
        <v>0</v>
      </c>
      <c r="J338" s="21">
        <f t="shared" si="47"/>
        <v>343</v>
      </c>
      <c r="M338" s="21">
        <f t="shared" si="48"/>
        <v>0</v>
      </c>
      <c r="N338" s="21">
        <f t="shared" si="49"/>
        <v>5.1428571428571432</v>
      </c>
      <c r="O338" s="21">
        <f t="shared" si="50"/>
        <v>55</v>
      </c>
      <c r="P338" s="21">
        <f t="shared" si="51"/>
        <v>281.42857142857144</v>
      </c>
      <c r="Q338" s="21">
        <f t="shared" si="52"/>
        <v>387.71428571428572</v>
      </c>
      <c r="R338" s="21">
        <f t="shared" si="53"/>
        <v>0</v>
      </c>
      <c r="S338" s="21">
        <f t="shared" si="54"/>
        <v>341.57142857142856</v>
      </c>
    </row>
    <row r="339" spans="1:19" x14ac:dyDescent="0.25">
      <c r="A339" s="8">
        <v>44222</v>
      </c>
      <c r="B339" s="9">
        <v>704</v>
      </c>
      <c r="C339" s="10"/>
      <c r="D339" s="11">
        <v>0</v>
      </c>
      <c r="E339" s="9">
        <v>3</v>
      </c>
      <c r="F339" s="9">
        <v>61</v>
      </c>
      <c r="G339" s="9">
        <v>273</v>
      </c>
      <c r="H339" s="9">
        <v>367</v>
      </c>
      <c r="I339" s="9">
        <v>0</v>
      </c>
      <c r="J339" s="21">
        <f t="shared" si="47"/>
        <v>337</v>
      </c>
      <c r="M339" s="21">
        <f t="shared" si="48"/>
        <v>0</v>
      </c>
      <c r="N339" s="21">
        <f t="shared" si="49"/>
        <v>5</v>
      </c>
      <c r="O339" s="21">
        <f t="shared" si="50"/>
        <v>53.285714285714285</v>
      </c>
      <c r="P339" s="21">
        <f t="shared" si="51"/>
        <v>275</v>
      </c>
      <c r="Q339" s="21">
        <f t="shared" si="52"/>
        <v>377.28571428571428</v>
      </c>
      <c r="R339" s="21">
        <f t="shared" si="53"/>
        <v>0</v>
      </c>
      <c r="S339" s="21">
        <f t="shared" si="54"/>
        <v>333.28571428571428</v>
      </c>
    </row>
    <row r="340" spans="1:19" x14ac:dyDescent="0.25">
      <c r="A340" s="8">
        <v>44223</v>
      </c>
      <c r="B340" s="9">
        <v>678</v>
      </c>
      <c r="C340" s="10"/>
      <c r="D340" s="11">
        <v>0</v>
      </c>
      <c r="E340" s="9">
        <v>4</v>
      </c>
      <c r="F340" s="9">
        <v>42</v>
      </c>
      <c r="G340" s="9">
        <v>255</v>
      </c>
      <c r="H340" s="9">
        <v>377</v>
      </c>
      <c r="I340" s="9">
        <v>0</v>
      </c>
      <c r="J340" s="21">
        <f t="shared" si="47"/>
        <v>301</v>
      </c>
      <c r="M340" s="21">
        <f t="shared" si="48"/>
        <v>0</v>
      </c>
      <c r="N340" s="21">
        <f t="shared" si="49"/>
        <v>5.4285714285714288</v>
      </c>
      <c r="O340" s="21">
        <f t="shared" si="50"/>
        <v>53.857142857142854</v>
      </c>
      <c r="P340" s="21">
        <f t="shared" si="51"/>
        <v>261.28571428571428</v>
      </c>
      <c r="Q340" s="21">
        <f t="shared" si="52"/>
        <v>368.57142857142856</v>
      </c>
      <c r="R340" s="21">
        <f t="shared" si="53"/>
        <v>0</v>
      </c>
      <c r="S340" s="21">
        <f t="shared" si="54"/>
        <v>320.57142857142856</v>
      </c>
    </row>
    <row r="341" spans="1:19" x14ac:dyDescent="0.25">
      <c r="A341" s="8">
        <v>44224</v>
      </c>
      <c r="B341" s="9">
        <v>714</v>
      </c>
      <c r="C341" s="10"/>
      <c r="D341" s="11">
        <v>0</v>
      </c>
      <c r="E341" s="9">
        <v>4</v>
      </c>
      <c r="F341" s="9">
        <v>55</v>
      </c>
      <c r="G341" s="9">
        <v>264</v>
      </c>
      <c r="H341" s="9">
        <v>391</v>
      </c>
      <c r="I341" s="9">
        <v>0</v>
      </c>
      <c r="J341" s="21">
        <f t="shared" si="47"/>
        <v>323</v>
      </c>
      <c r="M341" s="21">
        <f t="shared" si="48"/>
        <v>0.14285714285714285</v>
      </c>
      <c r="N341" s="21">
        <f t="shared" si="49"/>
        <v>5.4285714285714288</v>
      </c>
      <c r="O341" s="21">
        <f t="shared" si="50"/>
        <v>53</v>
      </c>
      <c r="P341" s="21">
        <f t="shared" si="51"/>
        <v>252.85714285714286</v>
      </c>
      <c r="Q341" s="21">
        <f t="shared" si="52"/>
        <v>355</v>
      </c>
      <c r="R341" s="21">
        <f t="shared" si="53"/>
        <v>0</v>
      </c>
      <c r="S341" s="21">
        <f t="shared" si="54"/>
        <v>311.42857142857144</v>
      </c>
    </row>
    <row r="342" spans="1:19" x14ac:dyDescent="0.25">
      <c r="A342" s="8">
        <v>44225</v>
      </c>
      <c r="B342" s="9">
        <v>676</v>
      </c>
      <c r="C342" s="10"/>
      <c r="D342" s="11">
        <v>0</v>
      </c>
      <c r="E342" s="9">
        <v>4</v>
      </c>
      <c r="F342" s="9">
        <v>57</v>
      </c>
      <c r="G342" s="9">
        <v>269</v>
      </c>
      <c r="H342" s="9">
        <v>346</v>
      </c>
      <c r="I342" s="9">
        <v>0</v>
      </c>
      <c r="J342" s="21">
        <f t="shared" si="47"/>
        <v>330</v>
      </c>
      <c r="M342" s="21">
        <f t="shared" si="48"/>
        <v>0.14285714285714285</v>
      </c>
      <c r="N342" s="21">
        <f t="shared" si="49"/>
        <v>4.4285714285714288</v>
      </c>
      <c r="O342" s="21">
        <f t="shared" si="50"/>
        <v>50.571428571428569</v>
      </c>
      <c r="P342" s="21">
        <f t="shared" si="51"/>
        <v>248.71428571428572</v>
      </c>
      <c r="Q342" s="21">
        <f t="shared" si="52"/>
        <v>340.28571428571428</v>
      </c>
      <c r="R342" s="21">
        <f t="shared" si="53"/>
        <v>0</v>
      </c>
      <c r="S342" s="21">
        <f t="shared" si="54"/>
        <v>303.85714285714283</v>
      </c>
    </row>
    <row r="343" spans="1:19" x14ac:dyDescent="0.25">
      <c r="A343" s="8">
        <v>44226</v>
      </c>
      <c r="B343" s="9">
        <v>583</v>
      </c>
      <c r="C343" s="10"/>
      <c r="D343" s="11">
        <v>0</v>
      </c>
      <c r="E343" s="9">
        <v>7</v>
      </c>
      <c r="F343" s="9">
        <v>53</v>
      </c>
      <c r="G343" s="9">
        <v>215</v>
      </c>
      <c r="H343" s="9">
        <v>308</v>
      </c>
      <c r="I343" s="9">
        <v>0</v>
      </c>
      <c r="J343" s="21">
        <f t="shared" si="47"/>
        <v>275</v>
      </c>
      <c r="M343" s="21">
        <f t="shared" si="48"/>
        <v>0.14285714285714285</v>
      </c>
      <c r="N343" s="21">
        <f t="shared" si="49"/>
        <v>4.5714285714285712</v>
      </c>
      <c r="O343" s="21">
        <f t="shared" si="50"/>
        <v>49.857142857142854</v>
      </c>
      <c r="P343" s="21">
        <f t="shared" si="51"/>
        <v>241.85714285714286</v>
      </c>
      <c r="Q343" s="21">
        <f t="shared" si="52"/>
        <v>329.85714285714283</v>
      </c>
      <c r="R343" s="21">
        <f t="shared" si="53"/>
        <v>0</v>
      </c>
      <c r="S343" s="21">
        <f t="shared" si="54"/>
        <v>296.42857142857144</v>
      </c>
    </row>
    <row r="344" spans="1:19" x14ac:dyDescent="0.25">
      <c r="A344" s="8">
        <v>44227</v>
      </c>
      <c r="B344" s="9">
        <v>572</v>
      </c>
      <c r="C344" s="10"/>
      <c r="D344" s="11">
        <v>1</v>
      </c>
      <c r="E344" s="9">
        <v>7</v>
      </c>
      <c r="F344" s="9">
        <v>46</v>
      </c>
      <c r="G344" s="9">
        <v>217</v>
      </c>
      <c r="H344" s="9">
        <v>301</v>
      </c>
      <c r="I344" s="9">
        <v>0</v>
      </c>
      <c r="J344" s="21">
        <f t="shared" si="47"/>
        <v>271</v>
      </c>
      <c r="M344" s="21">
        <f t="shared" si="48"/>
        <v>0.42857142857142855</v>
      </c>
      <c r="N344" s="21">
        <f t="shared" si="49"/>
        <v>5.1428571428571432</v>
      </c>
      <c r="O344" s="21">
        <f t="shared" si="50"/>
        <v>50.428571428571431</v>
      </c>
      <c r="P344" s="21">
        <f t="shared" si="51"/>
        <v>239.85714285714286</v>
      </c>
      <c r="Q344" s="21">
        <f t="shared" si="52"/>
        <v>320</v>
      </c>
      <c r="R344" s="21">
        <f t="shared" si="53"/>
        <v>0</v>
      </c>
      <c r="S344" s="21">
        <f t="shared" si="54"/>
        <v>295.85714285714283</v>
      </c>
    </row>
    <row r="345" spans="1:19" x14ac:dyDescent="0.25">
      <c r="A345" s="8">
        <v>44228</v>
      </c>
      <c r="B345" s="9">
        <v>582</v>
      </c>
      <c r="C345" s="10"/>
      <c r="D345" s="11">
        <v>0</v>
      </c>
      <c r="E345" s="9">
        <v>2</v>
      </c>
      <c r="F345" s="9">
        <v>40</v>
      </c>
      <c r="G345" s="9">
        <v>248</v>
      </c>
      <c r="H345" s="9">
        <v>292</v>
      </c>
      <c r="I345" s="9">
        <v>0</v>
      </c>
      <c r="J345" s="21">
        <f t="shared" si="47"/>
        <v>290</v>
      </c>
      <c r="M345" s="21">
        <f t="shared" si="48"/>
        <v>0.42857142857142855</v>
      </c>
      <c r="N345" s="21">
        <f t="shared" si="49"/>
        <v>5.1428571428571432</v>
      </c>
      <c r="O345" s="21">
        <f t="shared" si="50"/>
        <v>49.285714285714285</v>
      </c>
      <c r="P345" s="21">
        <f t="shared" si="51"/>
        <v>227.85714285714286</v>
      </c>
      <c r="Q345" s="21">
        <f t="shared" si="52"/>
        <v>301.14285714285717</v>
      </c>
      <c r="R345" s="21">
        <f t="shared" si="53"/>
        <v>0</v>
      </c>
      <c r="S345" s="21">
        <f t="shared" si="54"/>
        <v>282.71428571428572</v>
      </c>
    </row>
    <row r="346" spans="1:19" x14ac:dyDescent="0.25">
      <c r="A346" s="8">
        <v>44229</v>
      </c>
      <c r="B346" s="9">
        <v>579</v>
      </c>
      <c r="C346" s="10"/>
      <c r="D346" s="11">
        <v>0</v>
      </c>
      <c r="E346" s="9">
        <v>4</v>
      </c>
      <c r="F346" s="9">
        <v>56</v>
      </c>
      <c r="G346" s="9">
        <v>225</v>
      </c>
      <c r="H346" s="9">
        <v>294</v>
      </c>
      <c r="I346" s="9">
        <v>0</v>
      </c>
      <c r="J346" s="21">
        <f t="shared" si="47"/>
        <v>285</v>
      </c>
      <c r="M346" s="21">
        <f t="shared" si="48"/>
        <v>0.5714285714285714</v>
      </c>
      <c r="N346" s="21">
        <f t="shared" si="49"/>
        <v>5</v>
      </c>
      <c r="O346" s="21">
        <f t="shared" si="50"/>
        <v>47.571428571428569</v>
      </c>
      <c r="P346" s="21">
        <f t="shared" si="51"/>
        <v>216.42857142857142</v>
      </c>
      <c r="Q346" s="21">
        <f t="shared" si="52"/>
        <v>289.42857142857144</v>
      </c>
      <c r="R346" s="21">
        <f t="shared" si="53"/>
        <v>0</v>
      </c>
      <c r="S346" s="21">
        <f t="shared" si="54"/>
        <v>269.57142857142856</v>
      </c>
    </row>
    <row r="347" spans="1:19" x14ac:dyDescent="0.25">
      <c r="A347" s="8">
        <v>44230</v>
      </c>
      <c r="B347" s="9">
        <v>605</v>
      </c>
      <c r="C347" s="10"/>
      <c r="D347" s="11">
        <v>2</v>
      </c>
      <c r="E347" s="9">
        <v>8</v>
      </c>
      <c r="F347" s="9">
        <v>46</v>
      </c>
      <c r="G347" s="9">
        <v>241</v>
      </c>
      <c r="H347" s="9">
        <v>308</v>
      </c>
      <c r="I347" s="9">
        <v>0</v>
      </c>
      <c r="J347" s="21">
        <f t="shared" si="47"/>
        <v>297</v>
      </c>
      <c r="M347" s="21">
        <f t="shared" si="48"/>
        <v>0.5714285714285714</v>
      </c>
      <c r="N347" s="21">
        <f t="shared" si="49"/>
        <v>4.7142857142857144</v>
      </c>
      <c r="O347" s="21">
        <f t="shared" si="50"/>
        <v>45.714285714285715</v>
      </c>
      <c r="P347" s="21">
        <f t="shared" si="51"/>
        <v>213.57142857142858</v>
      </c>
      <c r="Q347" s="21">
        <f t="shared" si="52"/>
        <v>276.71428571428572</v>
      </c>
      <c r="R347" s="21">
        <f t="shared" si="53"/>
        <v>0</v>
      </c>
      <c r="S347" s="21">
        <f t="shared" si="54"/>
        <v>264.57142857142856</v>
      </c>
    </row>
    <row r="348" spans="1:19" x14ac:dyDescent="0.25">
      <c r="A348" s="8">
        <v>44231</v>
      </c>
      <c r="B348" s="9">
        <v>490</v>
      </c>
      <c r="C348" s="10"/>
      <c r="D348" s="11">
        <v>0</v>
      </c>
      <c r="E348" s="9">
        <v>4</v>
      </c>
      <c r="F348" s="9">
        <v>47</v>
      </c>
      <c r="G348" s="9">
        <v>180</v>
      </c>
      <c r="H348" s="9">
        <v>259</v>
      </c>
      <c r="I348" s="9">
        <v>0</v>
      </c>
      <c r="J348" s="21">
        <f t="shared" si="47"/>
        <v>231</v>
      </c>
      <c r="M348" s="21">
        <f t="shared" si="48"/>
        <v>0.42857142857142855</v>
      </c>
      <c r="N348" s="21">
        <f t="shared" si="49"/>
        <v>4.7142857142857144</v>
      </c>
      <c r="O348" s="21">
        <f t="shared" si="50"/>
        <v>44.285714285714285</v>
      </c>
      <c r="P348" s="21">
        <f t="shared" si="51"/>
        <v>209.85714285714286</v>
      </c>
      <c r="Q348" s="21">
        <f t="shared" si="52"/>
        <v>264.85714285714283</v>
      </c>
      <c r="R348" s="21">
        <f t="shared" si="53"/>
        <v>0</v>
      </c>
      <c r="S348" s="21">
        <f t="shared" si="54"/>
        <v>259.28571428571428</v>
      </c>
    </row>
    <row r="349" spans="1:19" x14ac:dyDescent="0.25">
      <c r="A349" s="8">
        <v>44232</v>
      </c>
      <c r="B349" s="9">
        <v>502</v>
      </c>
      <c r="C349" s="10"/>
      <c r="D349" s="11">
        <v>1</v>
      </c>
      <c r="E349" s="9">
        <v>3</v>
      </c>
      <c r="F349" s="9">
        <v>45</v>
      </c>
      <c r="G349" s="9">
        <v>189</v>
      </c>
      <c r="H349" s="9">
        <v>264</v>
      </c>
      <c r="I349" s="9">
        <v>0</v>
      </c>
      <c r="J349" s="21">
        <f t="shared" si="47"/>
        <v>238</v>
      </c>
      <c r="M349" s="21">
        <f t="shared" si="48"/>
        <v>0.42857142857142855</v>
      </c>
      <c r="N349" s="21">
        <f t="shared" si="49"/>
        <v>4.7142857142857144</v>
      </c>
      <c r="O349" s="21">
        <f t="shared" si="50"/>
        <v>44.571428571428569</v>
      </c>
      <c r="P349" s="21">
        <f t="shared" si="51"/>
        <v>200.85714285714286</v>
      </c>
      <c r="Q349" s="21">
        <f t="shared" si="52"/>
        <v>256.42857142857144</v>
      </c>
      <c r="R349" s="21">
        <f t="shared" si="53"/>
        <v>0</v>
      </c>
      <c r="S349" s="21">
        <f t="shared" si="54"/>
        <v>250.57142857142858</v>
      </c>
    </row>
    <row r="350" spans="1:19" x14ac:dyDescent="0.25">
      <c r="A350" s="8">
        <v>44233</v>
      </c>
      <c r="B350" s="9">
        <v>459</v>
      </c>
      <c r="C350" s="10"/>
      <c r="D350" s="11">
        <v>0</v>
      </c>
      <c r="E350" s="9">
        <v>5</v>
      </c>
      <c r="F350" s="9">
        <v>40</v>
      </c>
      <c r="G350" s="9">
        <v>195</v>
      </c>
      <c r="H350" s="9">
        <v>219</v>
      </c>
      <c r="I350" s="9">
        <v>0</v>
      </c>
      <c r="J350" s="21">
        <f t="shared" si="47"/>
        <v>240</v>
      </c>
      <c r="M350" s="21">
        <f t="shared" si="48"/>
        <v>0.42857142857142855</v>
      </c>
      <c r="N350" s="21">
        <f t="shared" si="49"/>
        <v>4.1428571428571432</v>
      </c>
      <c r="O350" s="21">
        <f t="shared" si="50"/>
        <v>42.571428571428569</v>
      </c>
      <c r="P350" s="21">
        <f t="shared" si="51"/>
        <v>190.71428571428572</v>
      </c>
      <c r="Q350" s="21">
        <f t="shared" si="52"/>
        <v>244.57142857142858</v>
      </c>
      <c r="R350" s="21">
        <f t="shared" si="53"/>
        <v>0</v>
      </c>
      <c r="S350" s="21">
        <f t="shared" si="54"/>
        <v>237.85714285714286</v>
      </c>
    </row>
    <row r="351" spans="1:19" x14ac:dyDescent="0.25">
      <c r="A351" s="8">
        <v>44234</v>
      </c>
      <c r="B351" s="9">
        <v>452</v>
      </c>
      <c r="C351" s="10"/>
      <c r="D351" s="11">
        <v>0</v>
      </c>
      <c r="E351" s="9">
        <v>7</v>
      </c>
      <c r="F351" s="9">
        <v>36</v>
      </c>
      <c r="G351" s="9">
        <v>191</v>
      </c>
      <c r="H351" s="9">
        <v>218</v>
      </c>
      <c r="I351" s="9">
        <v>0</v>
      </c>
      <c r="J351" s="21">
        <f t="shared" si="47"/>
        <v>234</v>
      </c>
      <c r="M351" s="21">
        <f t="shared" si="48"/>
        <v>0.14285714285714285</v>
      </c>
      <c r="N351" s="21">
        <f t="shared" si="49"/>
        <v>3.2857142857142856</v>
      </c>
      <c r="O351" s="21">
        <f t="shared" si="50"/>
        <v>40</v>
      </c>
      <c r="P351" s="21">
        <f t="shared" si="51"/>
        <v>181.14285714285714</v>
      </c>
      <c r="Q351" s="21">
        <f t="shared" si="52"/>
        <v>231</v>
      </c>
      <c r="R351" s="21">
        <f t="shared" si="53"/>
        <v>0</v>
      </c>
      <c r="S351" s="21">
        <f t="shared" si="54"/>
        <v>224.57142857142858</v>
      </c>
    </row>
    <row r="352" spans="1:19" x14ac:dyDescent="0.25">
      <c r="A352" s="8">
        <v>44235</v>
      </c>
      <c r="B352" s="9">
        <v>462</v>
      </c>
      <c r="C352" s="10"/>
      <c r="D352" s="11">
        <v>0</v>
      </c>
      <c r="E352" s="9">
        <v>2</v>
      </c>
      <c r="F352" s="9">
        <v>42</v>
      </c>
      <c r="G352" s="9">
        <v>185</v>
      </c>
      <c r="H352" s="9">
        <v>233</v>
      </c>
      <c r="I352" s="9">
        <v>0</v>
      </c>
      <c r="J352" s="21">
        <f t="shared" si="47"/>
        <v>229</v>
      </c>
      <c r="M352" s="21">
        <f t="shared" si="48"/>
        <v>0.14285714285714285</v>
      </c>
      <c r="N352" s="21">
        <f t="shared" si="49"/>
        <v>3</v>
      </c>
      <c r="O352" s="21">
        <f t="shared" si="50"/>
        <v>38.428571428571431</v>
      </c>
      <c r="P352" s="21">
        <f t="shared" si="51"/>
        <v>179.42857142857142</v>
      </c>
      <c r="Q352" s="21">
        <f t="shared" si="52"/>
        <v>223.14285714285714</v>
      </c>
      <c r="R352" s="21">
        <f t="shared" si="53"/>
        <v>0</v>
      </c>
      <c r="S352" s="21">
        <f t="shared" si="54"/>
        <v>221</v>
      </c>
    </row>
    <row r="353" spans="1:19" x14ac:dyDescent="0.25">
      <c r="A353" s="8">
        <v>44236</v>
      </c>
      <c r="B353" s="9">
        <v>407</v>
      </c>
      <c r="C353" s="10"/>
      <c r="D353" s="11">
        <v>0</v>
      </c>
      <c r="E353" s="9">
        <v>0</v>
      </c>
      <c r="F353" s="9">
        <v>42</v>
      </c>
      <c r="G353" s="9">
        <v>154</v>
      </c>
      <c r="H353" s="9">
        <v>211</v>
      </c>
      <c r="I353" s="9">
        <v>0</v>
      </c>
      <c r="J353" s="21">
        <f t="shared" si="47"/>
        <v>196</v>
      </c>
      <c r="M353" s="21">
        <f t="shared" si="48"/>
        <v>0</v>
      </c>
      <c r="N353" s="21">
        <f t="shared" si="49"/>
        <v>3.4285714285714284</v>
      </c>
      <c r="O353" s="21">
        <f t="shared" si="50"/>
        <v>36</v>
      </c>
      <c r="P353" s="21">
        <f t="shared" si="51"/>
        <v>176.85714285714286</v>
      </c>
      <c r="Q353" s="21">
        <f t="shared" si="52"/>
        <v>211.14285714285714</v>
      </c>
      <c r="R353" s="21">
        <f t="shared" si="53"/>
        <v>0</v>
      </c>
      <c r="S353" s="21">
        <f t="shared" si="54"/>
        <v>216.28571428571428</v>
      </c>
    </row>
    <row r="354" spans="1:19" x14ac:dyDescent="0.25">
      <c r="A354" s="8">
        <v>44237</v>
      </c>
      <c r="B354" s="9">
        <v>417</v>
      </c>
      <c r="C354" s="10"/>
      <c r="D354" s="11">
        <v>0</v>
      </c>
      <c r="E354" s="9">
        <v>2</v>
      </c>
      <c r="F354" s="9">
        <v>28</v>
      </c>
      <c r="G354" s="9">
        <v>174</v>
      </c>
      <c r="H354" s="9">
        <v>213</v>
      </c>
      <c r="I354" s="9">
        <v>0</v>
      </c>
      <c r="J354" s="21">
        <f t="shared" si="47"/>
        <v>204</v>
      </c>
      <c r="M354" s="21">
        <f t="shared" si="48"/>
        <v>0</v>
      </c>
      <c r="N354" s="21">
        <f t="shared" si="49"/>
        <v>2.8571428571428572</v>
      </c>
      <c r="O354" s="21">
        <f t="shared" si="50"/>
        <v>34.428571428571431</v>
      </c>
      <c r="P354" s="21">
        <f t="shared" si="51"/>
        <v>169.28571428571428</v>
      </c>
      <c r="Q354" s="21">
        <f t="shared" si="52"/>
        <v>203.42857142857142</v>
      </c>
      <c r="R354" s="21">
        <f t="shared" si="53"/>
        <v>0</v>
      </c>
      <c r="S354" s="21">
        <f t="shared" si="54"/>
        <v>206.57142857142858</v>
      </c>
    </row>
    <row r="355" spans="1:19" x14ac:dyDescent="0.25">
      <c r="A355" s="8">
        <v>44238</v>
      </c>
      <c r="B355" s="9">
        <v>410</v>
      </c>
      <c r="C355" s="10"/>
      <c r="D355" s="11">
        <v>0</v>
      </c>
      <c r="E355" s="9">
        <v>2</v>
      </c>
      <c r="F355" s="9">
        <v>36</v>
      </c>
      <c r="G355" s="9">
        <v>168</v>
      </c>
      <c r="H355" s="9">
        <v>204</v>
      </c>
      <c r="I355" s="9">
        <v>0</v>
      </c>
      <c r="J355" s="21">
        <f t="shared" si="47"/>
        <v>206</v>
      </c>
      <c r="M355" s="21">
        <f t="shared" si="48"/>
        <v>0</v>
      </c>
      <c r="N355" s="21">
        <f t="shared" si="49"/>
        <v>2.4285714285714284</v>
      </c>
      <c r="O355" s="21">
        <f t="shared" si="50"/>
        <v>33.571428571428569</v>
      </c>
      <c r="P355" s="21">
        <f t="shared" si="51"/>
        <v>161.57142857142858</v>
      </c>
      <c r="Q355" s="21">
        <f t="shared" si="52"/>
        <v>194.42857142857142</v>
      </c>
      <c r="R355" s="21">
        <f t="shared" si="53"/>
        <v>0</v>
      </c>
      <c r="S355" s="21">
        <f t="shared" si="54"/>
        <v>197.57142857142858</v>
      </c>
    </row>
    <row r="356" spans="1:19" x14ac:dyDescent="0.25">
      <c r="A356" s="8">
        <v>44239</v>
      </c>
      <c r="B356" s="9">
        <v>385</v>
      </c>
      <c r="C356" s="10"/>
      <c r="D356" s="11">
        <v>0</v>
      </c>
      <c r="E356" s="9">
        <v>6</v>
      </c>
      <c r="F356" s="9">
        <v>28</v>
      </c>
      <c r="G356" s="9">
        <v>171</v>
      </c>
      <c r="H356" s="9">
        <v>180</v>
      </c>
      <c r="I356" s="9">
        <v>0</v>
      </c>
      <c r="J356" s="21">
        <f t="shared" si="47"/>
        <v>205</v>
      </c>
      <c r="M356" s="21">
        <f t="shared" si="48"/>
        <v>0.14285714285714285</v>
      </c>
      <c r="N356" s="21">
        <f t="shared" si="49"/>
        <v>2.8571428571428572</v>
      </c>
      <c r="O356" s="21">
        <f t="shared" si="50"/>
        <v>31.571428571428573</v>
      </c>
      <c r="P356" s="21">
        <f t="shared" si="51"/>
        <v>155</v>
      </c>
      <c r="Q356" s="21">
        <f t="shared" si="52"/>
        <v>187.71428571428572</v>
      </c>
      <c r="R356" s="21">
        <f t="shared" si="53"/>
        <v>0</v>
      </c>
      <c r="S356" s="21">
        <f t="shared" si="54"/>
        <v>189.57142857142858</v>
      </c>
    </row>
    <row r="357" spans="1:19" x14ac:dyDescent="0.25">
      <c r="A357" s="8">
        <v>44240</v>
      </c>
      <c r="B357" s="9">
        <v>337</v>
      </c>
      <c r="C357" s="10"/>
      <c r="D357" s="11">
        <v>0</v>
      </c>
      <c r="E357" s="9">
        <v>1</v>
      </c>
      <c r="F357" s="9">
        <v>29</v>
      </c>
      <c r="G357" s="9">
        <v>142</v>
      </c>
      <c r="H357" s="9">
        <v>165</v>
      </c>
      <c r="I357" s="9">
        <v>0</v>
      </c>
      <c r="J357" s="21">
        <f t="shared" si="47"/>
        <v>172</v>
      </c>
      <c r="M357" s="21">
        <f t="shared" si="48"/>
        <v>0.14285714285714285</v>
      </c>
      <c r="N357" s="21">
        <f t="shared" si="49"/>
        <v>3.2857142857142856</v>
      </c>
      <c r="O357" s="21">
        <f t="shared" si="50"/>
        <v>29.428571428571427</v>
      </c>
      <c r="P357" s="21">
        <f t="shared" si="51"/>
        <v>153.85714285714286</v>
      </c>
      <c r="Q357" s="21">
        <f t="shared" si="52"/>
        <v>179.28571428571428</v>
      </c>
      <c r="R357" s="21">
        <f t="shared" si="53"/>
        <v>0</v>
      </c>
      <c r="S357" s="21">
        <f t="shared" si="54"/>
        <v>186.71428571428572</v>
      </c>
    </row>
    <row r="358" spans="1:19" x14ac:dyDescent="0.25">
      <c r="A358" s="8">
        <v>44241</v>
      </c>
      <c r="B358" s="9">
        <v>326</v>
      </c>
      <c r="C358" s="10"/>
      <c r="D358" s="11">
        <v>0</v>
      </c>
      <c r="E358" s="9">
        <v>4</v>
      </c>
      <c r="F358" s="9">
        <v>30</v>
      </c>
      <c r="G358" s="9">
        <v>137</v>
      </c>
      <c r="H358" s="9">
        <v>155</v>
      </c>
      <c r="I358" s="9">
        <v>0</v>
      </c>
      <c r="J358" s="21">
        <f t="shared" si="47"/>
        <v>171</v>
      </c>
      <c r="M358" s="21">
        <f t="shared" si="48"/>
        <v>0.14285714285714285</v>
      </c>
      <c r="N358" s="21">
        <f t="shared" si="49"/>
        <v>3.1428571428571428</v>
      </c>
      <c r="O358" s="21">
        <f t="shared" si="50"/>
        <v>29.285714285714285</v>
      </c>
      <c r="P358" s="21">
        <f t="shared" si="51"/>
        <v>148.85714285714286</v>
      </c>
      <c r="Q358" s="21">
        <f t="shared" si="52"/>
        <v>170</v>
      </c>
      <c r="R358" s="21">
        <f t="shared" si="53"/>
        <v>0</v>
      </c>
      <c r="S358" s="21">
        <f t="shared" si="54"/>
        <v>181.42857142857142</v>
      </c>
    </row>
    <row r="359" spans="1:19" x14ac:dyDescent="0.25">
      <c r="A359" s="8">
        <v>44242</v>
      </c>
      <c r="B359" s="9">
        <v>359</v>
      </c>
      <c r="C359" s="10"/>
      <c r="D359" s="11">
        <v>1</v>
      </c>
      <c r="E359" s="9">
        <v>5</v>
      </c>
      <c r="F359" s="9">
        <v>28</v>
      </c>
      <c r="G359" s="9">
        <v>139</v>
      </c>
      <c r="H359" s="9">
        <v>186</v>
      </c>
      <c r="I359" s="9">
        <v>0</v>
      </c>
      <c r="J359" s="21">
        <f t="shared" si="47"/>
        <v>173</v>
      </c>
      <c r="M359" s="21">
        <f t="shared" ref="M359:M360" si="55">AVERAGE(D356:D362)</f>
        <v>0.14285714285714285</v>
      </c>
      <c r="N359" s="21">
        <f t="shared" ref="N359:N360" si="56">AVERAGE(E356:E362)</f>
        <v>2.8571428571428572</v>
      </c>
      <c r="O359" s="21">
        <f t="shared" ref="O359:O360" si="57">AVERAGE(F356:F362)</f>
        <v>28.571428571428573</v>
      </c>
      <c r="P359" s="21">
        <f t="shared" ref="P359:P360" si="58">AVERAGE(G356:G362)</f>
        <v>143.42857142857142</v>
      </c>
      <c r="Q359" s="21">
        <f t="shared" ref="Q359:Q360" si="59">AVERAGE(H356:H362)</f>
        <v>161</v>
      </c>
      <c r="R359" s="21">
        <f t="shared" ref="R359:R360" si="60">AVERAGE(I356:I362)</f>
        <v>0</v>
      </c>
      <c r="S359" s="21">
        <f t="shared" ref="S359:S360" si="61">AVERAGE(J356:J362)</f>
        <v>175</v>
      </c>
    </row>
    <row r="360" spans="1:19" x14ac:dyDescent="0.25">
      <c r="A360" s="8">
        <v>44243</v>
      </c>
      <c r="B360" s="9">
        <v>328</v>
      </c>
      <c r="C360" s="10"/>
      <c r="D360" s="11">
        <v>0</v>
      </c>
      <c r="E360" s="9">
        <v>3</v>
      </c>
      <c r="F360" s="9">
        <v>27</v>
      </c>
      <c r="G360" s="9">
        <v>146</v>
      </c>
      <c r="H360" s="9">
        <v>152</v>
      </c>
      <c r="I360" s="9">
        <v>0</v>
      </c>
      <c r="J360" s="21">
        <f t="shared" si="47"/>
        <v>176</v>
      </c>
      <c r="M360" s="21">
        <f t="shared" si="55"/>
        <v>0.2857142857142857</v>
      </c>
      <c r="N360" s="21">
        <f t="shared" si="56"/>
        <v>2.8571428571428572</v>
      </c>
      <c r="O360" s="21">
        <f t="shared" si="57"/>
        <v>28</v>
      </c>
      <c r="P360" s="21">
        <f t="shared" si="58"/>
        <v>135.14285714285714</v>
      </c>
      <c r="Q360" s="21">
        <f t="shared" si="59"/>
        <v>152.42857142857142</v>
      </c>
      <c r="R360" s="21">
        <f t="shared" si="60"/>
        <v>0</v>
      </c>
      <c r="S360" s="21">
        <f t="shared" si="61"/>
        <v>166.28571428571428</v>
      </c>
    </row>
    <row r="361" spans="1:19" x14ac:dyDescent="0.25">
      <c r="A361" s="8">
        <v>44244</v>
      </c>
      <c r="B361" s="9">
        <v>315</v>
      </c>
      <c r="C361" s="10"/>
      <c r="D361" s="11">
        <v>0</v>
      </c>
      <c r="E361" s="9">
        <v>1</v>
      </c>
      <c r="F361" s="9">
        <v>27</v>
      </c>
      <c r="G361" s="9">
        <v>139</v>
      </c>
      <c r="H361" s="9">
        <v>148</v>
      </c>
      <c r="I361" s="9">
        <v>0</v>
      </c>
      <c r="J361" s="21">
        <f t="shared" si="47"/>
        <v>167</v>
      </c>
      <c r="M361" s="21">
        <f t="shared" ref="M361" si="62">AVERAGE(D358:D364)</f>
        <v>0.2857142857142857</v>
      </c>
      <c r="N361" s="21">
        <f t="shared" ref="N361" si="63">AVERAGE(E358:E364)</f>
        <v>3.1428571428571428</v>
      </c>
      <c r="O361" s="21">
        <f t="shared" ref="O361" si="64">AVERAGE(F358:F364)</f>
        <v>26.571428571428573</v>
      </c>
      <c r="P361" s="21">
        <f t="shared" ref="P361" si="65">AVERAGE(G358:G364)</f>
        <v>129.85714285714286</v>
      </c>
      <c r="Q361" s="21">
        <f t="shared" ref="Q361" si="66">AVERAGE(H358:H364)</f>
        <v>145.42857142857142</v>
      </c>
      <c r="R361" s="21">
        <f t="shared" ref="R361" si="67">AVERAGE(I358:I364)</f>
        <v>0</v>
      </c>
      <c r="S361" s="21">
        <f t="shared" ref="S361" si="68">AVERAGE(J358:J364)</f>
        <v>159.85714285714286</v>
      </c>
    </row>
    <row r="362" spans="1:19" x14ac:dyDescent="0.25">
      <c r="A362" s="8">
        <v>44245</v>
      </c>
      <c r="B362" s="9">
        <v>302</v>
      </c>
      <c r="C362" s="10"/>
      <c r="D362" s="11">
        <v>0</v>
      </c>
      <c r="E362" s="9">
        <v>0</v>
      </c>
      <c r="F362" s="9">
        <v>31</v>
      </c>
      <c r="G362" s="9">
        <v>130</v>
      </c>
      <c r="H362" s="9">
        <v>141</v>
      </c>
      <c r="I362" s="9">
        <v>0</v>
      </c>
      <c r="J362" s="21">
        <f t="shared" si="47"/>
        <v>161</v>
      </c>
      <c r="M362" s="21">
        <f t="shared" ref="M362:M364" si="69">AVERAGE(D359:D365)</f>
        <v>0.2857142857142857</v>
      </c>
      <c r="N362" s="21">
        <f t="shared" ref="N362:N364" si="70">AVERAGE(E359:E365)</f>
        <v>3</v>
      </c>
      <c r="O362" s="21">
        <f t="shared" ref="O362:O364" si="71">AVERAGE(F359:F365)</f>
        <v>26.571428571428573</v>
      </c>
      <c r="P362" s="21">
        <f t="shared" ref="P362:P364" si="72">AVERAGE(G359:G365)</f>
        <v>123.85714285714286</v>
      </c>
      <c r="Q362" s="21">
        <f t="shared" ref="Q362:Q364" si="73">AVERAGE(H359:H365)</f>
        <v>139.71428571428572</v>
      </c>
      <c r="R362" s="21">
        <f t="shared" ref="R362:R364" si="74">AVERAGE(I359:I365)</f>
        <v>0</v>
      </c>
      <c r="S362" s="21">
        <f t="shared" ref="S362:S364" si="75">AVERAGE(J359:J365)</f>
        <v>153.71428571428572</v>
      </c>
    </row>
    <row r="363" spans="1:19" x14ac:dyDescent="0.25">
      <c r="A363" s="8">
        <v>44246</v>
      </c>
      <c r="B363" s="9">
        <v>264</v>
      </c>
      <c r="C363" s="10"/>
      <c r="D363" s="11">
        <v>1</v>
      </c>
      <c r="E363" s="9">
        <v>6</v>
      </c>
      <c r="F363" s="9">
        <v>24</v>
      </c>
      <c r="G363" s="9">
        <v>113</v>
      </c>
      <c r="H363" s="9">
        <v>120</v>
      </c>
      <c r="I363" s="9">
        <v>0</v>
      </c>
      <c r="J363" s="21">
        <f t="shared" si="47"/>
        <v>144</v>
      </c>
      <c r="M363" s="21">
        <f t="shared" si="69"/>
        <v>0.14285714285714285</v>
      </c>
      <c r="N363" s="21">
        <f t="shared" si="70"/>
        <v>2.2857142857142856</v>
      </c>
      <c r="O363" s="21">
        <f t="shared" si="71"/>
        <v>25.142857142857142</v>
      </c>
      <c r="P363" s="21">
        <f t="shared" si="72"/>
        <v>115.57142857142857</v>
      </c>
      <c r="Q363" s="21">
        <f t="shared" si="73"/>
        <v>127.28571428571429</v>
      </c>
      <c r="R363" s="21">
        <f t="shared" si="74"/>
        <v>0</v>
      </c>
      <c r="S363" s="21">
        <f t="shared" si="75"/>
        <v>143.14285714285714</v>
      </c>
    </row>
    <row r="364" spans="1:19" x14ac:dyDescent="0.25">
      <c r="A364" s="8">
        <v>44247</v>
      </c>
      <c r="B364" s="9">
        <v>243</v>
      </c>
      <c r="C364" s="10"/>
      <c r="D364" s="11">
        <v>0</v>
      </c>
      <c r="E364" s="9">
        <v>3</v>
      </c>
      <c r="F364" s="9">
        <v>19</v>
      </c>
      <c r="G364" s="9">
        <v>105</v>
      </c>
      <c r="H364" s="9">
        <v>116</v>
      </c>
      <c r="I364" s="9">
        <v>0</v>
      </c>
      <c r="J364" s="21">
        <f t="shared" si="47"/>
        <v>127</v>
      </c>
      <c r="M364" s="21">
        <f t="shared" si="69"/>
        <v>0.14285714285714285</v>
      </c>
      <c r="N364" s="21">
        <f t="shared" si="70"/>
        <v>2.1428571428571428</v>
      </c>
      <c r="O364" s="21">
        <f t="shared" si="71"/>
        <v>24.142857142857142</v>
      </c>
      <c r="P364" s="21">
        <f t="shared" si="72"/>
        <v>108.42857142857143</v>
      </c>
      <c r="Q364" s="21">
        <f t="shared" si="73"/>
        <v>119.28571428571429</v>
      </c>
      <c r="R364" s="21">
        <f t="shared" si="74"/>
        <v>0</v>
      </c>
      <c r="S364" s="21">
        <f t="shared" si="75"/>
        <v>134.85714285714286</v>
      </c>
    </row>
    <row r="365" spans="1:19" x14ac:dyDescent="0.25">
      <c r="A365" s="8">
        <v>44248</v>
      </c>
      <c r="B365" s="9">
        <v>243</v>
      </c>
      <c r="C365" s="10"/>
      <c r="D365" s="11">
        <v>0</v>
      </c>
      <c r="E365" s="9">
        <v>3</v>
      </c>
      <c r="F365" s="9">
        <v>30</v>
      </c>
      <c r="G365" s="9">
        <v>95</v>
      </c>
      <c r="H365" s="9">
        <v>115</v>
      </c>
      <c r="I365" s="9">
        <v>0</v>
      </c>
      <c r="J365" s="21">
        <f t="shared" si="47"/>
        <v>128</v>
      </c>
      <c r="M365" s="21">
        <f t="shared" ref="M365:M372" si="76">AVERAGE(D362:D368)</f>
        <v>0.14285714285714285</v>
      </c>
      <c r="N365" s="21">
        <f t="shared" ref="N365:N372" si="77">AVERAGE(E362:E368)</f>
        <v>2.1428571428571428</v>
      </c>
      <c r="O365" s="21">
        <f t="shared" ref="O365:O372" si="78">AVERAGE(F362:F368)</f>
        <v>23.142857142857142</v>
      </c>
      <c r="P365" s="21">
        <f t="shared" ref="P365:P372" si="79">AVERAGE(G362:G368)</f>
        <v>101.28571428571429</v>
      </c>
      <c r="Q365" s="21">
        <f t="shared" ref="Q365:Q372" si="80">AVERAGE(H362:H368)</f>
        <v>110.42857142857143</v>
      </c>
      <c r="R365" s="21">
        <f t="shared" ref="R365:R372" si="81">AVERAGE(I362:I368)</f>
        <v>0</v>
      </c>
      <c r="S365" s="21">
        <f t="shared" ref="S365:S372" si="82">AVERAGE(J362:J368)</f>
        <v>126.71428571428571</v>
      </c>
    </row>
    <row r="366" spans="1:19" x14ac:dyDescent="0.25">
      <c r="A366" s="8">
        <v>44249</v>
      </c>
      <c r="B366" s="9">
        <v>198</v>
      </c>
      <c r="C366" s="10"/>
      <c r="D366" s="11">
        <v>0</v>
      </c>
      <c r="E366" s="9">
        <v>0</v>
      </c>
      <c r="F366" s="9">
        <v>18</v>
      </c>
      <c r="G366" s="9">
        <v>81</v>
      </c>
      <c r="H366" s="9">
        <v>99</v>
      </c>
      <c r="I366" s="9">
        <v>0</v>
      </c>
      <c r="J366" s="21">
        <f t="shared" si="47"/>
        <v>99</v>
      </c>
      <c r="M366" s="21">
        <f t="shared" si="76"/>
        <v>0.14285714285714285</v>
      </c>
      <c r="N366" s="21">
        <f t="shared" si="77"/>
        <v>2.2857142857142856</v>
      </c>
      <c r="O366" s="21">
        <f t="shared" si="78"/>
        <v>20.428571428571427</v>
      </c>
      <c r="P366" s="21">
        <f t="shared" si="79"/>
        <v>93.142857142857139</v>
      </c>
      <c r="Q366" s="21">
        <f t="shared" si="80"/>
        <v>104.57142857142857</v>
      </c>
      <c r="R366" s="21">
        <f t="shared" si="81"/>
        <v>0</v>
      </c>
      <c r="S366" s="21">
        <f t="shared" si="82"/>
        <v>116</v>
      </c>
    </row>
    <row r="367" spans="1:19" x14ac:dyDescent="0.25">
      <c r="A367" s="8">
        <v>44250</v>
      </c>
      <c r="B367" s="9">
        <v>214</v>
      </c>
      <c r="C367" s="10"/>
      <c r="D367" s="11">
        <v>0</v>
      </c>
      <c r="E367" s="9">
        <v>2</v>
      </c>
      <c r="F367" s="9">
        <v>20</v>
      </c>
      <c r="G367" s="9">
        <v>96</v>
      </c>
      <c r="H367" s="9">
        <v>96</v>
      </c>
      <c r="I367" s="9">
        <v>0</v>
      </c>
      <c r="J367" s="21">
        <f t="shared" si="47"/>
        <v>118</v>
      </c>
      <c r="M367" s="21">
        <f t="shared" si="76"/>
        <v>0</v>
      </c>
      <c r="N367" s="21">
        <f t="shared" si="77"/>
        <v>2.1428571428571428</v>
      </c>
      <c r="O367" s="21">
        <f t="shared" si="78"/>
        <v>18.285714285714285</v>
      </c>
      <c r="P367" s="21">
        <f t="shared" si="79"/>
        <v>87.428571428571431</v>
      </c>
      <c r="Q367" s="21">
        <f t="shared" si="80"/>
        <v>99.571428571428569</v>
      </c>
      <c r="R367" s="21">
        <f t="shared" si="81"/>
        <v>0</v>
      </c>
      <c r="S367" s="21">
        <f t="shared" si="82"/>
        <v>107.85714285714286</v>
      </c>
    </row>
    <row r="368" spans="1:19" x14ac:dyDescent="0.25">
      <c r="A368" s="8">
        <v>44251</v>
      </c>
      <c r="B368" s="9">
        <v>196</v>
      </c>
      <c r="C368" s="10"/>
      <c r="D368" s="11">
        <v>0</v>
      </c>
      <c r="E368" s="9">
        <v>1</v>
      </c>
      <c r="F368" s="9">
        <v>20</v>
      </c>
      <c r="G368" s="9">
        <v>89</v>
      </c>
      <c r="H368" s="9">
        <v>86</v>
      </c>
      <c r="I368" s="9">
        <v>0</v>
      </c>
      <c r="J368" s="21">
        <f t="shared" si="47"/>
        <v>110</v>
      </c>
      <c r="M368" s="21">
        <f t="shared" si="76"/>
        <v>0</v>
      </c>
      <c r="N368" s="21">
        <f t="shared" si="77"/>
        <v>1.8571428571428572</v>
      </c>
      <c r="O368" s="21">
        <f t="shared" si="78"/>
        <v>18.571428571428573</v>
      </c>
      <c r="P368" s="21">
        <f t="shared" si="79"/>
        <v>83.142857142857139</v>
      </c>
      <c r="Q368" s="21">
        <f t="shared" si="80"/>
        <v>93.714285714285708</v>
      </c>
      <c r="R368" s="21">
        <f t="shared" si="81"/>
        <v>0</v>
      </c>
      <c r="S368" s="21">
        <f t="shared" si="82"/>
        <v>103.57142857142857</v>
      </c>
    </row>
    <row r="369" spans="1:19" x14ac:dyDescent="0.25">
      <c r="A369" s="8">
        <v>44252</v>
      </c>
      <c r="B369" s="9">
        <v>186</v>
      </c>
      <c r="C369" s="10"/>
      <c r="D369" s="11">
        <v>0</v>
      </c>
      <c r="E369" s="9">
        <v>1</v>
      </c>
      <c r="F369" s="9">
        <v>12</v>
      </c>
      <c r="G369" s="9">
        <v>73</v>
      </c>
      <c r="H369" s="9">
        <v>100</v>
      </c>
      <c r="I369" s="9">
        <v>0</v>
      </c>
      <c r="J369" s="21">
        <f t="shared" si="47"/>
        <v>86</v>
      </c>
      <c r="M369" s="21">
        <f t="shared" si="76"/>
        <v>0.14285714285714285</v>
      </c>
      <c r="N369" s="21">
        <f t="shared" si="77"/>
        <v>2</v>
      </c>
      <c r="O369" s="21">
        <f t="shared" si="78"/>
        <v>16.857142857142858</v>
      </c>
      <c r="P369" s="21">
        <f t="shared" si="79"/>
        <v>79.428571428571431</v>
      </c>
      <c r="Q369" s="21">
        <f t="shared" si="80"/>
        <v>86.857142857142861</v>
      </c>
      <c r="R369" s="21">
        <f t="shared" si="81"/>
        <v>0</v>
      </c>
      <c r="S369" s="21">
        <f t="shared" si="82"/>
        <v>98.428571428571431</v>
      </c>
    </row>
    <row r="370" spans="1:19" x14ac:dyDescent="0.25">
      <c r="A370" s="8">
        <v>44253</v>
      </c>
      <c r="B370" s="9">
        <v>172</v>
      </c>
      <c r="C370" s="10"/>
      <c r="D370" s="11">
        <v>0</v>
      </c>
      <c r="E370" s="9">
        <v>5</v>
      </c>
      <c r="F370" s="9">
        <v>9</v>
      </c>
      <c r="G370" s="9">
        <v>73</v>
      </c>
      <c r="H370" s="9">
        <v>85</v>
      </c>
      <c r="I370" s="9">
        <v>0</v>
      </c>
      <c r="J370" s="21">
        <f t="shared" si="47"/>
        <v>87</v>
      </c>
      <c r="M370" s="21">
        <f t="shared" si="76"/>
        <v>0.14285714285714285</v>
      </c>
      <c r="N370" s="21">
        <f t="shared" si="77"/>
        <v>2.2857142857142856</v>
      </c>
      <c r="O370" s="21">
        <f t="shared" si="78"/>
        <v>16.571428571428573</v>
      </c>
      <c r="P370" s="21">
        <f t="shared" si="79"/>
        <v>79</v>
      </c>
      <c r="Q370" s="21">
        <f t="shared" si="80"/>
        <v>83.142857142857139</v>
      </c>
      <c r="R370" s="21">
        <f t="shared" si="81"/>
        <v>0</v>
      </c>
      <c r="S370" s="21">
        <f t="shared" si="82"/>
        <v>98</v>
      </c>
    </row>
    <row r="371" spans="1:19" x14ac:dyDescent="0.25">
      <c r="A371" s="8">
        <v>44254</v>
      </c>
      <c r="B371" s="9">
        <v>172</v>
      </c>
      <c r="C371" s="10"/>
      <c r="D371" s="11">
        <v>0</v>
      </c>
      <c r="E371" s="9">
        <v>1</v>
      </c>
      <c r="F371" s="9">
        <v>21</v>
      </c>
      <c r="G371" s="9">
        <v>75</v>
      </c>
      <c r="H371" s="9">
        <v>75</v>
      </c>
      <c r="I371" s="9">
        <v>0</v>
      </c>
      <c r="J371" s="21">
        <f t="shared" si="47"/>
        <v>97</v>
      </c>
      <c r="M371" s="21">
        <f t="shared" si="76"/>
        <v>0.14285714285714285</v>
      </c>
      <c r="N371" s="21">
        <f t="shared" si="77"/>
        <v>2</v>
      </c>
      <c r="O371" s="21">
        <f t="shared" si="78"/>
        <v>14.714285714285714</v>
      </c>
      <c r="P371" s="21">
        <f t="shared" si="79"/>
        <v>75</v>
      </c>
      <c r="Q371" s="21">
        <f t="shared" si="80"/>
        <v>76.714285714285708</v>
      </c>
      <c r="R371" s="21">
        <f t="shared" si="81"/>
        <v>0</v>
      </c>
      <c r="S371" s="21">
        <f t="shared" si="82"/>
        <v>91.857142857142861</v>
      </c>
    </row>
    <row r="372" spans="1:19" x14ac:dyDescent="0.25">
      <c r="A372" s="8">
        <v>44255</v>
      </c>
      <c r="B372" s="9">
        <v>159</v>
      </c>
      <c r="C372" s="10"/>
      <c r="D372" s="11">
        <v>1</v>
      </c>
      <c r="E372" s="9">
        <v>4</v>
      </c>
      <c r="F372" s="9">
        <v>18</v>
      </c>
      <c r="G372" s="9">
        <v>69</v>
      </c>
      <c r="H372" s="9">
        <v>67</v>
      </c>
      <c r="I372" s="9">
        <v>0</v>
      </c>
      <c r="J372" s="21">
        <f t="shared" si="47"/>
        <v>92</v>
      </c>
      <c r="M372" s="21">
        <f t="shared" si="76"/>
        <v>0.14285714285714285</v>
      </c>
      <c r="N372" s="21">
        <f t="shared" si="77"/>
        <v>2.2857142857142856</v>
      </c>
      <c r="O372" s="21">
        <f t="shared" si="78"/>
        <v>13.428571428571429</v>
      </c>
      <c r="P372" s="21">
        <f t="shared" si="79"/>
        <v>69</v>
      </c>
      <c r="Q372" s="21">
        <f t="shared" si="80"/>
        <v>74</v>
      </c>
      <c r="R372" s="21">
        <f t="shared" si="81"/>
        <v>0</v>
      </c>
      <c r="S372" s="21">
        <f t="shared" si="82"/>
        <v>84.857142857142861</v>
      </c>
    </row>
    <row r="373" spans="1:19" x14ac:dyDescent="0.25">
      <c r="A373" s="8">
        <v>44256</v>
      </c>
      <c r="B373" s="9">
        <v>169</v>
      </c>
      <c r="C373" s="10"/>
      <c r="D373" s="11">
        <v>0</v>
      </c>
      <c r="E373" s="9">
        <v>2</v>
      </c>
      <c r="F373" s="9">
        <v>16</v>
      </c>
      <c r="G373" s="9">
        <v>78</v>
      </c>
      <c r="H373" s="9">
        <v>73</v>
      </c>
      <c r="I373" s="9">
        <v>0</v>
      </c>
      <c r="J373" s="21">
        <f t="shared" si="47"/>
        <v>96</v>
      </c>
      <c r="M373" s="21">
        <f t="shared" ref="M373" si="83">AVERAGE(D370:D376)</f>
        <v>0.14285714285714285</v>
      </c>
      <c r="N373" s="21">
        <f t="shared" ref="N373" si="84">AVERAGE(E370:E376)</f>
        <v>2.1428571428571428</v>
      </c>
      <c r="O373" s="21">
        <f t="shared" ref="O373" si="85">AVERAGE(F370:F376)</f>
        <v>13.285714285714286</v>
      </c>
      <c r="P373" s="21">
        <f t="shared" ref="P373" si="86">AVERAGE(G370:G376)</f>
        <v>65</v>
      </c>
      <c r="Q373" s="21">
        <f t="shared" ref="Q373" si="87">AVERAGE(H370:H376)</f>
        <v>68.571428571428569</v>
      </c>
      <c r="R373" s="21">
        <f t="shared" ref="R373" si="88">AVERAGE(I370:I376)</f>
        <v>0</v>
      </c>
      <c r="S373" s="21">
        <f t="shared" ref="S373" si="89">AVERAGE(J370:J376)</f>
        <v>80.571428571428569</v>
      </c>
    </row>
    <row r="374" spans="1:19" x14ac:dyDescent="0.25">
      <c r="A374" s="8">
        <v>44257</v>
      </c>
      <c r="B374" s="9">
        <v>126</v>
      </c>
      <c r="C374" s="10"/>
      <c r="D374" s="11">
        <v>0</v>
      </c>
      <c r="E374" s="9">
        <v>0</v>
      </c>
      <c r="F374" s="9">
        <v>7</v>
      </c>
      <c r="G374" s="9">
        <v>68</v>
      </c>
      <c r="H374" s="9">
        <v>51</v>
      </c>
      <c r="I374" s="9">
        <v>0</v>
      </c>
      <c r="J374" s="21">
        <f t="shared" si="47"/>
        <v>75</v>
      </c>
      <c r="M374" s="21">
        <f t="shared" ref="M374" si="90">AVERAGE(D371:D377)</f>
        <v>0.14285714285714285</v>
      </c>
      <c r="N374" s="21">
        <f t="shared" ref="N374" si="91">AVERAGE(E371:E377)</f>
        <v>1.4285714285714286</v>
      </c>
      <c r="O374" s="21">
        <f t="shared" ref="O374" si="92">AVERAGE(F371:F377)</f>
        <v>13.714285714285714</v>
      </c>
      <c r="P374" s="21">
        <f t="shared" ref="P374" si="93">AVERAGE(G371:G377)</f>
        <v>62.428571428571431</v>
      </c>
      <c r="Q374" s="21">
        <f t="shared" ref="Q374" si="94">AVERAGE(H371:H377)</f>
        <v>66.428571428571431</v>
      </c>
      <c r="R374" s="21">
        <f t="shared" ref="R374" si="95">AVERAGE(I371:I377)</f>
        <v>0</v>
      </c>
      <c r="S374" s="21">
        <f t="shared" ref="S374" si="96">AVERAGE(J371:J377)</f>
        <v>77.714285714285708</v>
      </c>
    </row>
    <row r="375" spans="1:19" x14ac:dyDescent="0.25">
      <c r="A375" s="8">
        <v>44258</v>
      </c>
      <c r="B375" s="9">
        <v>128</v>
      </c>
      <c r="C375" s="10"/>
      <c r="D375" s="11">
        <v>0</v>
      </c>
      <c r="E375" s="9">
        <v>3</v>
      </c>
      <c r="F375" s="9">
        <v>11</v>
      </c>
      <c r="G375" s="9">
        <v>47</v>
      </c>
      <c r="H375" s="9">
        <v>67</v>
      </c>
      <c r="I375" s="9">
        <v>0</v>
      </c>
      <c r="J375" s="21">
        <f t="shared" ref="J375:J379" si="97">SUM(D375:G375)</f>
        <v>61</v>
      </c>
      <c r="M375" s="21">
        <f t="shared" ref="M375:M379" si="98">AVERAGE(D372:D378)</f>
        <v>0.2857142857142857</v>
      </c>
      <c r="N375" s="21">
        <f t="shared" ref="N375:N379" si="99">AVERAGE(E372:E378)</f>
        <v>1.4285714285714286</v>
      </c>
      <c r="O375" s="21">
        <f t="shared" ref="O375:O379" si="100">AVERAGE(F372:F378)</f>
        <v>12.571428571428571</v>
      </c>
      <c r="P375" s="21">
        <f t="shared" ref="P375:P379" si="101">AVERAGE(G372:G378)</f>
        <v>57.285714285714285</v>
      </c>
      <c r="Q375" s="21">
        <f t="shared" ref="Q375:Q379" si="102">AVERAGE(H372:H378)</f>
        <v>63.142857142857146</v>
      </c>
      <c r="R375" s="21">
        <f t="shared" ref="R375:R379" si="103">AVERAGE(I372:I378)</f>
        <v>0</v>
      </c>
      <c r="S375" s="21">
        <f t="shared" ref="S375:S379" si="104">AVERAGE(J372:J378)</f>
        <v>71.571428571428569</v>
      </c>
    </row>
    <row r="376" spans="1:19" x14ac:dyDescent="0.25">
      <c r="A376" s="8">
        <v>44259</v>
      </c>
      <c r="B376" s="9">
        <v>118</v>
      </c>
      <c r="C376" s="10"/>
      <c r="D376" s="11">
        <v>0</v>
      </c>
      <c r="E376" s="9">
        <v>0</v>
      </c>
      <c r="F376" s="9">
        <v>11</v>
      </c>
      <c r="G376" s="9">
        <v>45</v>
      </c>
      <c r="H376" s="9">
        <v>62</v>
      </c>
      <c r="I376" s="9">
        <v>0</v>
      </c>
      <c r="J376" s="21">
        <f t="shared" si="97"/>
        <v>56</v>
      </c>
      <c r="M376" s="21">
        <f t="shared" si="98"/>
        <v>0.14285714285714285</v>
      </c>
      <c r="N376" s="21">
        <f t="shared" si="99"/>
        <v>1</v>
      </c>
      <c r="O376" s="21">
        <f t="shared" si="100"/>
        <v>12.285714285714286</v>
      </c>
      <c r="P376" s="21">
        <f t="shared" si="101"/>
        <v>53.285714285714285</v>
      </c>
      <c r="Q376" s="21">
        <f t="shared" si="102"/>
        <v>58.857142857142854</v>
      </c>
      <c r="R376" s="21">
        <f t="shared" si="103"/>
        <v>0</v>
      </c>
      <c r="S376" s="21">
        <f t="shared" si="104"/>
        <v>66.714285714285708</v>
      </c>
    </row>
    <row r="377" spans="1:19" x14ac:dyDescent="0.25">
      <c r="A377" s="8">
        <v>44260</v>
      </c>
      <c r="B377" s="9">
        <v>137</v>
      </c>
      <c r="C377" s="10"/>
      <c r="D377" s="11">
        <v>0</v>
      </c>
      <c r="E377" s="9">
        <v>0</v>
      </c>
      <c r="F377" s="9">
        <v>12</v>
      </c>
      <c r="G377" s="9">
        <v>55</v>
      </c>
      <c r="H377" s="9">
        <v>70</v>
      </c>
      <c r="I377" s="9">
        <v>0</v>
      </c>
      <c r="J377" s="21">
        <f t="shared" si="97"/>
        <v>67</v>
      </c>
      <c r="M377" s="21">
        <f t="shared" si="98"/>
        <v>0.14285714285714285</v>
      </c>
      <c r="N377" s="21">
        <f t="shared" si="99"/>
        <v>0.7142857142857143</v>
      </c>
      <c r="O377" s="21">
        <f t="shared" si="100"/>
        <v>12.571428571428571</v>
      </c>
      <c r="P377" s="21">
        <f t="shared" si="101"/>
        <v>48.142857142857146</v>
      </c>
      <c r="Q377" s="21">
        <f t="shared" si="102"/>
        <v>55.428571428571431</v>
      </c>
      <c r="R377" s="21">
        <f t="shared" si="103"/>
        <v>0</v>
      </c>
      <c r="S377" s="21">
        <f t="shared" si="104"/>
        <v>61.571428571428569</v>
      </c>
    </row>
    <row r="378" spans="1:19" x14ac:dyDescent="0.25">
      <c r="A378" s="8">
        <v>44261</v>
      </c>
      <c r="B378" s="9">
        <v>106</v>
      </c>
      <c r="C378" s="10"/>
      <c r="D378" s="11">
        <v>1</v>
      </c>
      <c r="E378" s="9">
        <v>1</v>
      </c>
      <c r="F378" s="9">
        <v>13</v>
      </c>
      <c r="G378" s="9">
        <v>39</v>
      </c>
      <c r="H378" s="9">
        <v>52</v>
      </c>
      <c r="I378" s="9">
        <v>0</v>
      </c>
      <c r="J378" s="21">
        <f t="shared" si="97"/>
        <v>54</v>
      </c>
      <c r="M378" s="21">
        <f t="shared" si="98"/>
        <v>0.14285714285714285</v>
      </c>
      <c r="N378" s="21">
        <f t="shared" si="99"/>
        <v>0.8571428571428571</v>
      </c>
      <c r="O378" s="21">
        <f t="shared" si="100"/>
        <v>13.142857142857142</v>
      </c>
      <c r="P378" s="21">
        <f t="shared" si="101"/>
        <v>44.714285714285715</v>
      </c>
      <c r="Q378" s="21">
        <f t="shared" si="102"/>
        <v>54</v>
      </c>
      <c r="R378" s="21">
        <f t="shared" si="103"/>
        <v>0</v>
      </c>
      <c r="S378" s="21">
        <f t="shared" si="104"/>
        <v>58.857142857142854</v>
      </c>
    </row>
    <row r="379" spans="1:19" x14ac:dyDescent="0.25">
      <c r="A379" s="8">
        <v>44262</v>
      </c>
      <c r="B379" s="9">
        <v>95</v>
      </c>
      <c r="C379" s="10"/>
      <c r="D379" s="11">
        <v>0</v>
      </c>
      <c r="E379" s="9">
        <v>1</v>
      </c>
      <c r="F379" s="9">
        <v>16</v>
      </c>
      <c r="G379" s="9">
        <v>41</v>
      </c>
      <c r="H379" s="9">
        <v>37</v>
      </c>
      <c r="I379" s="9">
        <v>0</v>
      </c>
      <c r="J379" s="21">
        <f t="shared" si="97"/>
        <v>58</v>
      </c>
      <c r="M379" s="21">
        <f t="shared" si="98"/>
        <v>0.14285714285714285</v>
      </c>
      <c r="N379" s="21">
        <f t="shared" si="99"/>
        <v>0.5714285714285714</v>
      </c>
      <c r="O379" s="21">
        <f t="shared" si="100"/>
        <v>13.142857142857142</v>
      </c>
      <c r="P379" s="21">
        <f t="shared" si="101"/>
        <v>43</v>
      </c>
      <c r="Q379" s="21">
        <f t="shared" si="102"/>
        <v>50.142857142857146</v>
      </c>
      <c r="R379" s="21">
        <f t="shared" si="103"/>
        <v>0</v>
      </c>
      <c r="S379" s="21">
        <f t="shared" si="104"/>
        <v>56.857142857142854</v>
      </c>
    </row>
    <row r="380" spans="1:19" x14ac:dyDescent="0.25">
      <c r="A380" s="8">
        <v>44263</v>
      </c>
      <c r="B380" s="9">
        <v>109</v>
      </c>
      <c r="C380" s="10"/>
      <c r="D380" s="11">
        <v>0</v>
      </c>
      <c r="E380" s="9">
        <v>0</v>
      </c>
      <c r="F380" s="9">
        <v>18</v>
      </c>
      <c r="G380" s="9">
        <v>42</v>
      </c>
      <c r="H380" s="9">
        <v>49</v>
      </c>
      <c r="I380" s="9">
        <v>0</v>
      </c>
      <c r="J380" s="21">
        <f t="shared" ref="J380:J389" si="105">SUM(D380:G380)</f>
        <v>60</v>
      </c>
      <c r="M380" s="21">
        <f t="shared" ref="M380:M387" si="106">AVERAGE(D377:D383)</f>
        <v>0.14285714285714285</v>
      </c>
      <c r="N380" s="21">
        <f t="shared" ref="N380:N387" si="107">AVERAGE(E377:E383)</f>
        <v>0.5714285714285714</v>
      </c>
      <c r="O380" s="21">
        <f t="shared" ref="O380:O387" si="108">AVERAGE(F377:F383)</f>
        <v>13.428571428571429</v>
      </c>
      <c r="P380" s="21">
        <f t="shared" ref="P380:P387" si="109">AVERAGE(G377:G383)</f>
        <v>42.285714285714285</v>
      </c>
      <c r="Q380" s="21">
        <f t="shared" ref="Q380:Q387" si="110">AVERAGE(H377:H383)</f>
        <v>46.714285714285715</v>
      </c>
      <c r="R380" s="21">
        <f t="shared" ref="R380:R387" si="111">AVERAGE(I377:I383)</f>
        <v>0</v>
      </c>
      <c r="S380" s="21">
        <f t="shared" ref="S380:S387" si="112">AVERAGE(J377:J383)</f>
        <v>56.428571428571431</v>
      </c>
    </row>
    <row r="381" spans="1:19" x14ac:dyDescent="0.25">
      <c r="A381" s="8">
        <v>44264</v>
      </c>
      <c r="B381" s="9">
        <v>97</v>
      </c>
      <c r="C381" s="10"/>
      <c r="D381" s="11">
        <v>0</v>
      </c>
      <c r="E381" s="9">
        <v>1</v>
      </c>
      <c r="F381" s="9">
        <v>11</v>
      </c>
      <c r="G381" s="9">
        <v>44</v>
      </c>
      <c r="H381" s="9">
        <v>41</v>
      </c>
      <c r="I381" s="9">
        <v>0</v>
      </c>
      <c r="J381" s="21">
        <f t="shared" si="105"/>
        <v>56</v>
      </c>
      <c r="M381" s="21">
        <f t="shared" si="106"/>
        <v>0.14285714285714285</v>
      </c>
      <c r="N381" s="21">
        <f t="shared" si="107"/>
        <v>0.5714285714285714</v>
      </c>
      <c r="O381" s="21">
        <f t="shared" si="108"/>
        <v>13.428571428571429</v>
      </c>
      <c r="P381" s="21">
        <f t="shared" si="109"/>
        <v>39.285714285714285</v>
      </c>
      <c r="Q381" s="21">
        <f t="shared" si="110"/>
        <v>40.857142857142854</v>
      </c>
      <c r="R381" s="21">
        <f t="shared" si="111"/>
        <v>0</v>
      </c>
      <c r="S381" s="21">
        <f t="shared" si="112"/>
        <v>53.428571428571431</v>
      </c>
    </row>
    <row r="382" spans="1:19" x14ac:dyDescent="0.25">
      <c r="A382" s="8">
        <v>44265</v>
      </c>
      <c r="B382" s="9">
        <v>87</v>
      </c>
      <c r="C382" s="10"/>
      <c r="D382" s="11">
        <v>0</v>
      </c>
      <c r="E382" s="9">
        <v>1</v>
      </c>
      <c r="F382" s="9">
        <v>11</v>
      </c>
      <c r="G382" s="9">
        <v>35</v>
      </c>
      <c r="H382" s="9">
        <v>40</v>
      </c>
      <c r="I382" s="9">
        <v>0</v>
      </c>
      <c r="J382" s="21">
        <f t="shared" si="105"/>
        <v>47</v>
      </c>
      <c r="M382" s="21">
        <f t="shared" si="106"/>
        <v>0</v>
      </c>
      <c r="N382" s="21">
        <f t="shared" si="107"/>
        <v>0.42857142857142855</v>
      </c>
      <c r="O382" s="21">
        <f t="shared" si="108"/>
        <v>12.428571428571429</v>
      </c>
      <c r="P382" s="21">
        <f t="shared" si="109"/>
        <v>38.571428571428569</v>
      </c>
      <c r="Q382" s="21">
        <f t="shared" si="110"/>
        <v>38.714285714285715</v>
      </c>
      <c r="R382" s="21">
        <f t="shared" si="111"/>
        <v>0</v>
      </c>
      <c r="S382" s="21">
        <f t="shared" si="112"/>
        <v>51.428571428571431</v>
      </c>
    </row>
    <row r="383" spans="1:19" x14ac:dyDescent="0.25">
      <c r="A383" s="8">
        <v>44266</v>
      </c>
      <c r="B383" s="9">
        <v>91</v>
      </c>
      <c r="C383" s="10"/>
      <c r="D383" s="11">
        <v>0</v>
      </c>
      <c r="E383" s="9">
        <v>0</v>
      </c>
      <c r="F383" s="9">
        <v>13</v>
      </c>
      <c r="G383" s="9">
        <v>40</v>
      </c>
      <c r="H383" s="9">
        <v>38</v>
      </c>
      <c r="I383" s="9">
        <v>0</v>
      </c>
      <c r="J383" s="21">
        <f t="shared" si="105"/>
        <v>53</v>
      </c>
      <c r="M383" s="21">
        <f t="shared" si="106"/>
        <v>0</v>
      </c>
      <c r="N383" s="21">
        <f t="shared" si="107"/>
        <v>0.5714285714285714</v>
      </c>
      <c r="O383" s="21">
        <f t="shared" si="108"/>
        <v>11</v>
      </c>
      <c r="P383" s="21">
        <f t="shared" si="109"/>
        <v>37.285714285714285</v>
      </c>
      <c r="Q383" s="21">
        <f t="shared" si="110"/>
        <v>37.428571428571431</v>
      </c>
      <c r="R383" s="21">
        <f t="shared" si="111"/>
        <v>0</v>
      </c>
      <c r="S383" s="21">
        <f t="shared" si="112"/>
        <v>48.857142857142854</v>
      </c>
    </row>
    <row r="384" spans="1:19" x14ac:dyDescent="0.25">
      <c r="A384" s="8">
        <v>44267</v>
      </c>
      <c r="B384" s="9">
        <v>75</v>
      </c>
      <c r="C384" s="10"/>
      <c r="D384" s="11">
        <v>0</v>
      </c>
      <c r="E384" s="9">
        <v>0</v>
      </c>
      <c r="F384" s="9">
        <v>12</v>
      </c>
      <c r="G384" s="9">
        <v>34</v>
      </c>
      <c r="H384" s="9">
        <v>29</v>
      </c>
      <c r="I384" s="9">
        <v>0</v>
      </c>
      <c r="J384" s="21">
        <f t="shared" si="105"/>
        <v>46</v>
      </c>
      <c r="M384" s="21">
        <f t="shared" si="106"/>
        <v>0</v>
      </c>
      <c r="N384" s="21">
        <f t="shared" si="107"/>
        <v>0.5714285714285714</v>
      </c>
      <c r="O384" s="21">
        <f t="shared" si="108"/>
        <v>9.2857142857142865</v>
      </c>
      <c r="P384" s="21">
        <f t="shared" si="109"/>
        <v>34.857142857142854</v>
      </c>
      <c r="Q384" s="21">
        <f t="shared" si="110"/>
        <v>35.857142857142854</v>
      </c>
      <c r="R384" s="21">
        <f t="shared" si="111"/>
        <v>0</v>
      </c>
      <c r="S384" s="21">
        <f t="shared" si="112"/>
        <v>44.714285714285715</v>
      </c>
    </row>
    <row r="385" spans="1:19" x14ac:dyDescent="0.25">
      <c r="A385" s="8">
        <v>44268</v>
      </c>
      <c r="B385" s="9">
        <v>77</v>
      </c>
      <c r="C385" s="10"/>
      <c r="D385" s="11">
        <v>0</v>
      </c>
      <c r="E385" s="9">
        <v>0</v>
      </c>
      <c r="F385" s="9">
        <v>6</v>
      </c>
      <c r="G385" s="9">
        <v>34</v>
      </c>
      <c r="H385" s="9">
        <v>37</v>
      </c>
      <c r="I385" s="9">
        <v>0</v>
      </c>
      <c r="J385" s="21">
        <f t="shared" si="105"/>
        <v>40</v>
      </c>
      <c r="M385" s="21">
        <f t="shared" si="106"/>
        <v>0</v>
      </c>
      <c r="N385" s="21">
        <f t="shared" si="107"/>
        <v>0.42857142857142855</v>
      </c>
      <c r="O385" s="21">
        <f t="shared" si="108"/>
        <v>8.4285714285714288</v>
      </c>
      <c r="P385" s="21">
        <f t="shared" si="109"/>
        <v>31.571428571428573</v>
      </c>
      <c r="Q385" s="21">
        <f t="shared" si="110"/>
        <v>34.857142857142854</v>
      </c>
      <c r="R385" s="21">
        <f t="shared" si="111"/>
        <v>0</v>
      </c>
      <c r="S385" s="21">
        <f t="shared" si="112"/>
        <v>40.428571428571431</v>
      </c>
    </row>
    <row r="386" spans="1:19" x14ac:dyDescent="0.25">
      <c r="A386" s="8">
        <v>44269</v>
      </c>
      <c r="B386" s="9">
        <v>68</v>
      </c>
      <c r="C386" s="10"/>
      <c r="D386" s="11">
        <v>0</v>
      </c>
      <c r="E386" s="9">
        <v>2</v>
      </c>
      <c r="F386" s="9">
        <v>6</v>
      </c>
      <c r="G386" s="9">
        <v>32</v>
      </c>
      <c r="H386" s="9">
        <v>28</v>
      </c>
      <c r="I386" s="9">
        <v>0</v>
      </c>
      <c r="J386" s="21">
        <f t="shared" si="105"/>
        <v>40</v>
      </c>
      <c r="M386" s="21">
        <f t="shared" si="106"/>
        <v>0</v>
      </c>
      <c r="N386" s="21">
        <f t="shared" si="107"/>
        <v>0.2857142857142857</v>
      </c>
      <c r="O386" s="21">
        <f t="shared" si="108"/>
        <v>8</v>
      </c>
      <c r="P386" s="21">
        <f t="shared" si="109"/>
        <v>29.857142857142858</v>
      </c>
      <c r="Q386" s="21">
        <f t="shared" si="110"/>
        <v>33</v>
      </c>
      <c r="R386" s="21">
        <f t="shared" si="111"/>
        <v>0</v>
      </c>
      <c r="S386" s="21">
        <f t="shared" si="112"/>
        <v>38.142857142857146</v>
      </c>
    </row>
    <row r="387" spans="1:19" x14ac:dyDescent="0.25">
      <c r="A387" s="8">
        <v>44270</v>
      </c>
      <c r="B387" s="9">
        <v>69</v>
      </c>
      <c r="C387" s="10"/>
      <c r="D387" s="11">
        <v>0</v>
      </c>
      <c r="E387" s="9">
        <v>0</v>
      </c>
      <c r="F387" s="9">
        <v>6</v>
      </c>
      <c r="G387" s="9">
        <v>25</v>
      </c>
      <c r="H387" s="9">
        <v>38</v>
      </c>
      <c r="I387" s="9">
        <v>0</v>
      </c>
      <c r="J387" s="21">
        <f t="shared" si="105"/>
        <v>31</v>
      </c>
      <c r="M387" s="21">
        <f t="shared" si="106"/>
        <v>0</v>
      </c>
      <c r="N387" s="21">
        <f t="shared" si="107"/>
        <v>0.42857142857142855</v>
      </c>
      <c r="O387" s="21">
        <f t="shared" si="108"/>
        <v>7</v>
      </c>
      <c r="P387" s="21">
        <f t="shared" si="109"/>
        <v>26.285714285714285</v>
      </c>
      <c r="Q387" s="21">
        <f t="shared" si="110"/>
        <v>29.714285714285715</v>
      </c>
      <c r="R387" s="21">
        <f t="shared" si="111"/>
        <v>0</v>
      </c>
      <c r="S387" s="21">
        <f t="shared" si="112"/>
        <v>33.714285714285715</v>
      </c>
    </row>
    <row r="388" spans="1:19" x14ac:dyDescent="0.25">
      <c r="A388" s="8">
        <v>44271</v>
      </c>
      <c r="B388" s="9">
        <v>60</v>
      </c>
      <c r="C388" s="10"/>
      <c r="D388" s="11">
        <v>0</v>
      </c>
      <c r="E388" s="9">
        <v>0</v>
      </c>
      <c r="F388" s="9">
        <v>5</v>
      </c>
      <c r="G388" s="9">
        <v>21</v>
      </c>
      <c r="H388" s="9">
        <v>34</v>
      </c>
      <c r="I388" s="9">
        <v>0</v>
      </c>
      <c r="J388" s="21">
        <f t="shared" si="105"/>
        <v>26</v>
      </c>
      <c r="M388" s="21">
        <f t="shared" ref="M388:M389" si="113">AVERAGE(D385:D391)</f>
        <v>0</v>
      </c>
      <c r="N388" s="21">
        <f t="shared" ref="N388:N389" si="114">AVERAGE(E385:E391)</f>
        <v>0.42857142857142855</v>
      </c>
      <c r="O388" s="21">
        <f t="shared" ref="O388:O389" si="115">AVERAGE(F385:F391)</f>
        <v>6.1428571428571432</v>
      </c>
      <c r="P388" s="21">
        <f t="shared" ref="P388:P389" si="116">AVERAGE(G385:G391)</f>
        <v>22.571428571428573</v>
      </c>
      <c r="Q388" s="21">
        <f t="shared" ref="Q388:Q389" si="117">AVERAGE(H385:H391)</f>
        <v>27.857142857142858</v>
      </c>
      <c r="R388" s="21">
        <f t="shared" ref="R388:R389" si="118">AVERAGE(I385:I391)</f>
        <v>0</v>
      </c>
      <c r="S388" s="21">
        <f t="shared" ref="S388:S389" si="119">AVERAGE(J385:J391)</f>
        <v>29.142857142857142</v>
      </c>
    </row>
    <row r="389" spans="1:19" x14ac:dyDescent="0.25">
      <c r="A389" s="12">
        <v>44272</v>
      </c>
      <c r="B389" s="13">
        <v>58</v>
      </c>
      <c r="C389" s="10"/>
      <c r="D389" s="14">
        <v>0</v>
      </c>
      <c r="E389" s="13">
        <v>0</v>
      </c>
      <c r="F389" s="13">
        <v>8</v>
      </c>
      <c r="G389" s="13">
        <v>23</v>
      </c>
      <c r="H389" s="13">
        <v>27</v>
      </c>
      <c r="I389" s="13">
        <v>0</v>
      </c>
      <c r="J389" s="21">
        <f t="shared" si="105"/>
        <v>31</v>
      </c>
      <c r="M389" s="21">
        <f t="shared" si="113"/>
        <v>0</v>
      </c>
      <c r="N389" s="21">
        <f t="shared" si="114"/>
        <v>0.42857142857142855</v>
      </c>
      <c r="O389" s="21">
        <f t="shared" si="115"/>
        <v>5.2857142857142856</v>
      </c>
      <c r="P389" s="21">
        <f t="shared" si="116"/>
        <v>19</v>
      </c>
      <c r="Q389" s="21">
        <f t="shared" si="117"/>
        <v>24</v>
      </c>
      <c r="R389" s="21">
        <f t="shared" si="118"/>
        <v>0</v>
      </c>
      <c r="S389" s="21">
        <f t="shared" si="119"/>
        <v>24.714285714285715</v>
      </c>
    </row>
    <row r="390" spans="1:19" x14ac:dyDescent="0.25">
      <c r="A390" s="12">
        <v>44273</v>
      </c>
      <c r="B390" s="13">
        <v>37</v>
      </c>
      <c r="C390" s="10"/>
      <c r="D390" s="14">
        <v>0</v>
      </c>
      <c r="E390" s="13">
        <v>1</v>
      </c>
      <c r="F390" s="13">
        <v>6</v>
      </c>
      <c r="G390" s="13">
        <v>15</v>
      </c>
      <c r="H390" s="13">
        <v>15</v>
      </c>
      <c r="I390" s="13">
        <v>0</v>
      </c>
      <c r="J390" s="21">
        <f t="shared" ref="J390:J393" si="120">SUM(D390:G390)</f>
        <v>22</v>
      </c>
      <c r="M390" s="21">
        <f t="shared" ref="M390:M393" si="121">AVERAGE(D387:D393)</f>
        <v>0</v>
      </c>
      <c r="N390" s="21">
        <f t="shared" ref="N390:N393" si="122">AVERAGE(E387:E393)</f>
        <v>0.14285714285714285</v>
      </c>
      <c r="O390" s="21">
        <f t="shared" ref="O390:O393" si="123">AVERAGE(F387:F393)</f>
        <v>4.4285714285714288</v>
      </c>
      <c r="P390" s="21">
        <f t="shared" ref="P390:P393" si="124">AVERAGE(G387:G393)</f>
        <v>14.857142857142858</v>
      </c>
      <c r="Q390" s="21">
        <f t="shared" ref="Q390:Q393" si="125">AVERAGE(H387:H393)</f>
        <v>20.428571428571427</v>
      </c>
      <c r="R390" s="21">
        <f t="shared" ref="R390:R393" si="126">AVERAGE(I387:I393)</f>
        <v>0</v>
      </c>
      <c r="S390" s="21">
        <f t="shared" ref="S390:S393" si="127">AVERAGE(J387:J393)</f>
        <v>19.428571428571427</v>
      </c>
    </row>
    <row r="391" spans="1:19" x14ac:dyDescent="0.25">
      <c r="A391" s="12">
        <v>44274</v>
      </c>
      <c r="B391" s="13">
        <v>30</v>
      </c>
      <c r="C391" s="10"/>
      <c r="D391" s="14">
        <v>0</v>
      </c>
      <c r="E391" s="13">
        <v>0</v>
      </c>
      <c r="F391" s="13">
        <v>6</v>
      </c>
      <c r="G391" s="13">
        <v>8</v>
      </c>
      <c r="H391" s="13">
        <v>16</v>
      </c>
      <c r="I391" s="13">
        <v>0</v>
      </c>
      <c r="J391" s="21">
        <f t="shared" si="120"/>
        <v>14</v>
      </c>
      <c r="M391" s="21">
        <f t="shared" si="121"/>
        <v>0</v>
      </c>
      <c r="N391" s="21">
        <f t="shared" si="122"/>
        <v>0.16666666666666666</v>
      </c>
      <c r="O391" s="21">
        <f t="shared" si="123"/>
        <v>4.166666666666667</v>
      </c>
      <c r="P391" s="21">
        <f t="shared" si="124"/>
        <v>13.166666666666666</v>
      </c>
      <c r="Q391" s="21">
        <f t="shared" si="125"/>
        <v>17.5</v>
      </c>
      <c r="R391" s="21">
        <f t="shared" si="126"/>
        <v>0</v>
      </c>
      <c r="S391" s="21">
        <f t="shared" si="127"/>
        <v>17.5</v>
      </c>
    </row>
    <row r="392" spans="1:19" x14ac:dyDescent="0.25">
      <c r="A392" s="15">
        <v>44275</v>
      </c>
      <c r="B392" s="16">
        <v>19</v>
      </c>
      <c r="C392" s="10"/>
      <c r="D392" s="17">
        <v>0</v>
      </c>
      <c r="E392" s="16">
        <v>0</v>
      </c>
      <c r="F392" s="16">
        <v>0</v>
      </c>
      <c r="G392" s="16">
        <v>9</v>
      </c>
      <c r="H392" s="16">
        <v>10</v>
      </c>
      <c r="I392" s="16">
        <v>0</v>
      </c>
      <c r="J392" s="21">
        <f t="shared" si="120"/>
        <v>9</v>
      </c>
      <c r="M392" s="21">
        <f t="shared" si="121"/>
        <v>0</v>
      </c>
      <c r="N392" s="21">
        <f t="shared" si="122"/>
        <v>0.2</v>
      </c>
      <c r="O392" s="21">
        <f t="shared" si="123"/>
        <v>4</v>
      </c>
      <c r="P392" s="21">
        <f t="shared" si="124"/>
        <v>11.6</v>
      </c>
      <c r="Q392" s="21">
        <f t="shared" si="125"/>
        <v>14.2</v>
      </c>
      <c r="R392" s="21">
        <f t="shared" si="126"/>
        <v>0</v>
      </c>
      <c r="S392" s="21">
        <f t="shared" si="127"/>
        <v>15.8</v>
      </c>
    </row>
    <row r="393" spans="1:19" x14ac:dyDescent="0.25">
      <c r="A393" s="18">
        <v>44276</v>
      </c>
      <c r="B393" s="19">
        <v>6</v>
      </c>
      <c r="C393" s="10"/>
      <c r="D393" s="20">
        <v>0</v>
      </c>
      <c r="E393" s="19">
        <v>0</v>
      </c>
      <c r="F393" s="19">
        <v>0</v>
      </c>
      <c r="G393" s="19">
        <v>3</v>
      </c>
      <c r="H393" s="19">
        <v>3</v>
      </c>
      <c r="I393" s="19">
        <v>0</v>
      </c>
      <c r="J393" s="21">
        <f t="shared" si="120"/>
        <v>3</v>
      </c>
      <c r="M393" s="21">
        <f t="shared" si="121"/>
        <v>0</v>
      </c>
      <c r="N393" s="21">
        <f t="shared" si="122"/>
        <v>0.25</v>
      </c>
      <c r="O393" s="21">
        <f t="shared" si="123"/>
        <v>3</v>
      </c>
      <c r="P393" s="21">
        <f t="shared" si="124"/>
        <v>8.75</v>
      </c>
      <c r="Q393" s="21">
        <f t="shared" si="125"/>
        <v>11</v>
      </c>
      <c r="R393" s="21">
        <f t="shared" si="126"/>
        <v>0</v>
      </c>
      <c r="S393" s="21">
        <f t="shared" si="127"/>
        <v>12</v>
      </c>
    </row>
    <row r="394" spans="1:19" x14ac:dyDescent="0.25">
      <c r="J394" s="21"/>
      <c r="M394" s="21"/>
      <c r="N394" s="21"/>
      <c r="O394" s="21"/>
      <c r="P394" s="21"/>
      <c r="Q394" s="21"/>
      <c r="R394" s="21"/>
      <c r="S394" s="21"/>
    </row>
  </sheetData>
  <mergeCells count="24">
    <mergeCell ref="AB4:AB5"/>
    <mergeCell ref="AC4:AC5"/>
    <mergeCell ref="AD4:AD5"/>
    <mergeCell ref="AE4:AE5"/>
    <mergeCell ref="AF4:AF5"/>
    <mergeCell ref="R4:R5"/>
    <mergeCell ref="S4:S5"/>
    <mergeCell ref="Z4:Z5"/>
    <mergeCell ref="AA4:AA5"/>
    <mergeCell ref="Q4:Q5"/>
    <mergeCell ref="J4:J5"/>
    <mergeCell ref="M4:M5"/>
    <mergeCell ref="N4:N5"/>
    <mergeCell ref="O4:O5"/>
    <mergeCell ref="P4:P5"/>
    <mergeCell ref="A3:A5"/>
    <mergeCell ref="B3:B5"/>
    <mergeCell ref="D3:I3"/>
    <mergeCell ref="D4:D5"/>
    <mergeCell ref="E4:E5"/>
    <mergeCell ref="F4:F5"/>
    <mergeCell ref="G4:G5"/>
    <mergeCell ref="H4:H5"/>
    <mergeCell ref="I4:I5"/>
  </mergeCells>
  <hyperlinks>
    <hyperlink ref="A1" location="Contents!A1" display="&lt;&lt; Click to go back to &quot;Contents&quot;" xr:uid="{1AF74DD1-8D16-41C7-B402-786DA42359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9955-F2D5-4FF5-A05E-AA48F423F424}">
  <sheetPr codeName="Sheet6"/>
  <dimension ref="A1:AJ64"/>
  <sheetViews>
    <sheetView zoomScale="89" zoomScaleNormal="89" workbookViewId="0">
      <selection activeCell="A3" sqref="A3"/>
    </sheetView>
  </sheetViews>
  <sheetFormatPr defaultRowHeight="15" x14ac:dyDescent="0.25"/>
  <cols>
    <col min="1" max="1" width="13.5703125" customWidth="1"/>
    <col min="2" max="5" width="12.85546875" bestFit="1" customWidth="1"/>
    <col min="6" max="6" width="11.7109375" bestFit="1" customWidth="1"/>
    <col min="8" max="8" width="12.85546875" bestFit="1" customWidth="1"/>
  </cols>
  <sheetData>
    <row r="1" spans="1:36" x14ac:dyDescent="0.25">
      <c r="A1" s="65" t="s">
        <v>105</v>
      </c>
    </row>
    <row r="3" spans="1:36" x14ac:dyDescent="0.25">
      <c r="A3" t="s">
        <v>0</v>
      </c>
      <c r="K3" s="33" t="s">
        <v>15</v>
      </c>
      <c r="S3" s="33" t="s">
        <v>17</v>
      </c>
      <c r="Y3" s="33" t="s">
        <v>18</v>
      </c>
      <c r="AE3" s="33" t="s">
        <v>19</v>
      </c>
    </row>
    <row r="5" spans="1:36" x14ac:dyDescent="0.25">
      <c r="B5" s="83" t="s">
        <v>4</v>
      </c>
      <c r="C5" s="89" t="s">
        <v>5</v>
      </c>
      <c r="D5" s="89" t="s">
        <v>6</v>
      </c>
      <c r="E5" s="89" t="s">
        <v>7</v>
      </c>
      <c r="F5" s="89" t="s">
        <v>8</v>
      </c>
      <c r="G5" s="89" t="s">
        <v>9</v>
      </c>
      <c r="H5" s="89" t="s">
        <v>11</v>
      </c>
      <c r="I5" s="89"/>
      <c r="K5" s="83" t="s">
        <v>4</v>
      </c>
      <c r="L5" s="89" t="s">
        <v>5</v>
      </c>
      <c r="M5" s="89" t="s">
        <v>6</v>
      </c>
      <c r="N5" s="89" t="s">
        <v>7</v>
      </c>
      <c r="O5" s="89" t="s">
        <v>8</v>
      </c>
      <c r="P5" s="89" t="s">
        <v>11</v>
      </c>
      <c r="Q5" s="89"/>
      <c r="S5" s="83" t="s">
        <v>4</v>
      </c>
      <c r="T5" s="89" t="s">
        <v>5</v>
      </c>
      <c r="U5" s="89" t="s">
        <v>6</v>
      </c>
      <c r="V5" s="89" t="s">
        <v>7</v>
      </c>
      <c r="W5" s="89" t="s">
        <v>8</v>
      </c>
      <c r="Y5" s="83" t="s">
        <v>4</v>
      </c>
      <c r="Z5" s="89" t="s">
        <v>5</v>
      </c>
      <c r="AA5" s="89" t="s">
        <v>6</v>
      </c>
      <c r="AB5" s="89" t="s">
        <v>7</v>
      </c>
      <c r="AC5" s="89" t="s">
        <v>8</v>
      </c>
      <c r="AE5" s="83" t="s">
        <v>4</v>
      </c>
      <c r="AF5" s="89" t="s">
        <v>5</v>
      </c>
      <c r="AG5" s="89" t="s">
        <v>6</v>
      </c>
      <c r="AH5" s="89" t="s">
        <v>7</v>
      </c>
      <c r="AI5" s="89" t="s">
        <v>8</v>
      </c>
      <c r="AJ5" s="89" t="s">
        <v>11</v>
      </c>
    </row>
    <row r="6" spans="1:36" x14ac:dyDescent="0.25">
      <c r="B6" s="85"/>
      <c r="C6" s="90"/>
      <c r="D6" s="90"/>
      <c r="E6" s="90"/>
      <c r="F6" s="90"/>
      <c r="G6" s="90"/>
      <c r="H6" s="90"/>
      <c r="I6" s="90"/>
      <c r="K6" s="85"/>
      <c r="L6" s="90"/>
      <c r="M6" s="90"/>
      <c r="N6" s="90"/>
      <c r="O6" s="90"/>
      <c r="P6" s="90"/>
      <c r="Q6" s="90"/>
      <c r="S6" s="85"/>
      <c r="T6" s="90"/>
      <c r="U6" s="90"/>
      <c r="V6" s="90"/>
      <c r="W6" s="90"/>
      <c r="Y6" s="85"/>
      <c r="Z6" s="90"/>
      <c r="AA6" s="90"/>
      <c r="AB6" s="90"/>
      <c r="AC6" s="90"/>
      <c r="AE6" s="85"/>
      <c r="AF6" s="90"/>
      <c r="AG6" s="90"/>
      <c r="AH6" s="90"/>
      <c r="AI6" s="90"/>
      <c r="AJ6" s="90"/>
    </row>
    <row r="8" spans="1:36" x14ac:dyDescent="0.25">
      <c r="A8" t="s">
        <v>14</v>
      </c>
      <c r="B8" s="30">
        <v>13984847</v>
      </c>
      <c r="C8" s="30">
        <v>15619404</v>
      </c>
      <c r="D8" s="30">
        <v>15514809</v>
      </c>
      <c r="E8" s="30">
        <v>11309653</v>
      </c>
      <c r="F8" s="30">
        <v>3011127</v>
      </c>
      <c r="G8" s="30"/>
      <c r="H8" s="30">
        <f>SUM(B8:E8)</f>
        <v>56428713</v>
      </c>
    </row>
    <row r="10" spans="1:36" x14ac:dyDescent="0.25">
      <c r="A10" s="24" t="str">
        <f ca="1">Data!W7</f>
        <v>Up to 01-Mar-20</v>
      </c>
      <c r="B10">
        <f ca="1">Data!Z7</f>
        <v>0</v>
      </c>
      <c r="C10">
        <f ca="1">Data!AA7</f>
        <v>0</v>
      </c>
      <c r="D10">
        <f ca="1">Data!AB7</f>
        <v>0</v>
      </c>
      <c r="E10">
        <f ca="1">Data!AC7</f>
        <v>0</v>
      </c>
      <c r="F10">
        <f ca="1">Data!AD7</f>
        <v>0</v>
      </c>
      <c r="G10">
        <f ca="1">Data!AE7</f>
        <v>0</v>
      </c>
      <c r="H10">
        <f ca="1">Data!AF7</f>
        <v>0</v>
      </c>
      <c r="K10" s="23">
        <f ca="1">B10/B$8</f>
        <v>0</v>
      </c>
      <c r="L10" s="23">
        <f t="shared" ref="L10:O10" ca="1" si="0">C10/C$8</f>
        <v>0</v>
      </c>
      <c r="M10" s="23">
        <f t="shared" ca="1" si="0"/>
        <v>0</v>
      </c>
      <c r="N10" s="23">
        <f t="shared" ca="1" si="0"/>
        <v>0</v>
      </c>
      <c r="O10" s="23">
        <f t="shared" ca="1" si="0"/>
        <v>0</v>
      </c>
      <c r="P10" s="23">
        <f ca="1">H10/H$8</f>
        <v>0</v>
      </c>
      <c r="S10" t="e">
        <f ca="1">K10/$M10</f>
        <v>#DIV/0!</v>
      </c>
      <c r="T10" t="e">
        <f t="shared" ref="T10:W10" ca="1" si="1">L10/$M10</f>
        <v>#DIV/0!</v>
      </c>
      <c r="U10" t="e">
        <f t="shared" ca="1" si="1"/>
        <v>#DIV/0!</v>
      </c>
      <c r="V10" t="e">
        <f t="shared" ca="1" si="1"/>
        <v>#DIV/0!</v>
      </c>
      <c r="W10" t="e">
        <f t="shared" ca="1" si="1"/>
        <v>#DIV/0!</v>
      </c>
      <c r="Y10" t="e">
        <f ca="1">K10/$P10</f>
        <v>#DIV/0!</v>
      </c>
      <c r="Z10" t="e">
        <f t="shared" ref="Z10:AC10" ca="1" si="2">L10/$P10</f>
        <v>#DIV/0!</v>
      </c>
      <c r="AA10" t="e">
        <f t="shared" ca="1" si="2"/>
        <v>#DIV/0!</v>
      </c>
      <c r="AB10" t="e">
        <f t="shared" ca="1" si="2"/>
        <v>#DIV/0!</v>
      </c>
      <c r="AC10" t="e">
        <f t="shared" ca="1" si="2"/>
        <v>#DIV/0!</v>
      </c>
    </row>
    <row r="11" spans="1:36" x14ac:dyDescent="0.25">
      <c r="A11" s="24">
        <f ca="1">Data!W8</f>
        <v>43897</v>
      </c>
      <c r="B11">
        <f ca="1">Data!Z8</f>
        <v>0</v>
      </c>
      <c r="C11">
        <f ca="1">Data!AA8</f>
        <v>0</v>
      </c>
      <c r="D11">
        <f ca="1">Data!AB8</f>
        <v>1</v>
      </c>
      <c r="E11">
        <f ca="1">Data!AC8</f>
        <v>3</v>
      </c>
      <c r="F11">
        <f ca="1">Data!AD8</f>
        <v>3</v>
      </c>
      <c r="G11">
        <f ca="1">Data!AE8</f>
        <v>0</v>
      </c>
      <c r="H11">
        <f ca="1">Data!AF8</f>
        <v>4</v>
      </c>
      <c r="K11" s="23">
        <f t="shared" ref="K11:K64" ca="1" si="3">B11/B$8</f>
        <v>0</v>
      </c>
      <c r="L11" s="23">
        <f t="shared" ref="L11:L64" ca="1" si="4">C11/C$8</f>
        <v>0</v>
      </c>
      <c r="M11" s="23">
        <f t="shared" ref="M11:M64" ca="1" si="5">D11/D$8</f>
        <v>6.4454547909677785E-8</v>
      </c>
      <c r="N11" s="23">
        <f t="shared" ref="N11:N64" ca="1" si="6">E11/E$8</f>
        <v>2.6526012778641394E-7</v>
      </c>
      <c r="O11" s="23">
        <f t="shared" ref="O11:O64" ca="1" si="7">F11/F$8</f>
        <v>9.9630470584601705E-7</v>
      </c>
      <c r="P11" s="23">
        <f t="shared" ref="P11:P64" ca="1" si="8">H11/H$8</f>
        <v>7.0885898106518924E-8</v>
      </c>
      <c r="S11">
        <f t="shared" ref="S11:S64" ca="1" si="9">K11/$M11</f>
        <v>0</v>
      </c>
      <c r="T11">
        <f t="shared" ref="T11:T64" ca="1" si="10">L11/$M11</f>
        <v>0</v>
      </c>
      <c r="U11">
        <f t="shared" ref="U11:U64" ca="1" si="11">M11/$M11</f>
        <v>1</v>
      </c>
      <c r="V11">
        <f t="shared" ref="V11:V64" ca="1" si="12">N11/$M11</f>
        <v>4.1154602179218047</v>
      </c>
      <c r="W11">
        <f t="shared" ref="W11:W64" ca="1" si="13">O11/$M11</f>
        <v>15.457477217002136</v>
      </c>
      <c r="Y11">
        <f t="shared" ref="Y11:Y64" ca="1" si="14">K11/$P11</f>
        <v>0</v>
      </c>
      <c r="Z11">
        <f t="shared" ref="Z11:Z64" ca="1" si="15">L11/$P11</f>
        <v>0</v>
      </c>
      <c r="AA11">
        <f t="shared" ref="AA11:AA64" ca="1" si="16">M11/$P11</f>
        <v>0.90927179638498945</v>
      </c>
      <c r="AB11">
        <f t="shared" ref="AB11:AB64" ca="1" si="17">N11/$P11</f>
        <v>3.7420719053007194</v>
      </c>
      <c r="AC11">
        <f t="shared" ref="AC11:AC64" ca="1" si="18">O11/$P11</f>
        <v>14.05504807668358</v>
      </c>
      <c r="AE11" s="29" t="e">
        <f ca="1">B11/B10-1</f>
        <v>#DIV/0!</v>
      </c>
      <c r="AF11" s="29" t="e">
        <f t="shared" ref="AF11:AI11" ca="1" si="19">C11/C10-1</f>
        <v>#DIV/0!</v>
      </c>
      <c r="AG11" s="29" t="e">
        <f t="shared" ca="1" si="19"/>
        <v>#DIV/0!</v>
      </c>
      <c r="AH11" s="29" t="e">
        <f t="shared" ca="1" si="19"/>
        <v>#DIV/0!</v>
      </c>
      <c r="AI11" s="29" t="e">
        <f t="shared" ca="1" si="19"/>
        <v>#DIV/0!</v>
      </c>
      <c r="AJ11" s="29" t="e">
        <f ca="1">H11/H10-1</f>
        <v>#DIV/0!</v>
      </c>
    </row>
    <row r="12" spans="1:36" x14ac:dyDescent="0.25">
      <c r="A12" s="24">
        <f ca="1">Data!W9</f>
        <v>43904</v>
      </c>
      <c r="B12">
        <f ca="1">Data!Z9</f>
        <v>0</v>
      </c>
      <c r="C12">
        <f ca="1">Data!AA9</f>
        <v>1</v>
      </c>
      <c r="D12">
        <f ca="1">Data!AB9</f>
        <v>4</v>
      </c>
      <c r="E12">
        <f ca="1">Data!AC9</f>
        <v>27</v>
      </c>
      <c r="F12">
        <f ca="1">Data!AD9</f>
        <v>42</v>
      </c>
      <c r="G12">
        <f ca="1">Data!AE9</f>
        <v>0</v>
      </c>
      <c r="H12">
        <f ca="1">Data!AF9</f>
        <v>32</v>
      </c>
      <c r="K12" s="23">
        <f t="shared" ca="1" si="3"/>
        <v>0</v>
      </c>
      <c r="L12" s="23">
        <f t="shared" ca="1" si="4"/>
        <v>6.4022929428037073E-8</v>
      </c>
      <c r="M12" s="23">
        <f t="shared" ca="1" si="5"/>
        <v>2.5781819163871114E-7</v>
      </c>
      <c r="N12" s="23">
        <f t="shared" ca="1" si="6"/>
        <v>2.3873411500777258E-6</v>
      </c>
      <c r="O12" s="23">
        <f t="shared" ca="1" si="7"/>
        <v>1.394826588184424E-5</v>
      </c>
      <c r="P12" s="23">
        <f t="shared" ca="1" si="8"/>
        <v>5.6708718485215139E-7</v>
      </c>
      <c r="S12">
        <f t="shared" ca="1" si="9"/>
        <v>0</v>
      </c>
      <c r="T12">
        <f t="shared" ca="1" si="10"/>
        <v>0.24832588042411857</v>
      </c>
      <c r="U12">
        <f t="shared" ca="1" si="11"/>
        <v>1</v>
      </c>
      <c r="V12">
        <f t="shared" ca="1" si="12"/>
        <v>9.2597854903240613</v>
      </c>
      <c r="W12">
        <f t="shared" ca="1" si="13"/>
        <v>54.101170259507484</v>
      </c>
      <c r="Y12">
        <f t="shared" ca="1" si="14"/>
        <v>0</v>
      </c>
      <c r="Z12">
        <f t="shared" ca="1" si="15"/>
        <v>0.1128978596910612</v>
      </c>
      <c r="AA12">
        <f t="shared" ca="1" si="16"/>
        <v>0.45463589819249473</v>
      </c>
      <c r="AB12">
        <f t="shared" ca="1" si="17"/>
        <v>4.2098308934633106</v>
      </c>
      <c r="AC12">
        <f t="shared" ca="1" si="18"/>
        <v>24.596334134196269</v>
      </c>
      <c r="AE12" s="29" t="e">
        <f t="shared" ref="AE12:AE64" ca="1" si="20">B12/B11-1</f>
        <v>#DIV/0!</v>
      </c>
      <c r="AF12" s="29" t="e">
        <f t="shared" ref="AF12:AF64" ca="1" si="21">C12/C11-1</f>
        <v>#DIV/0!</v>
      </c>
      <c r="AG12" s="29">
        <f t="shared" ref="AG12:AG64" ca="1" si="22">D12/D11-1</f>
        <v>3</v>
      </c>
      <c r="AH12" s="29">
        <f t="shared" ref="AH12:AH64" ca="1" si="23">E12/E11-1</f>
        <v>8</v>
      </c>
      <c r="AI12" s="29">
        <f t="shared" ref="AI12:AI64" ca="1" si="24">F12/F11-1</f>
        <v>13</v>
      </c>
      <c r="AJ12" s="29">
        <f t="shared" ref="AJ12:AJ64" ca="1" si="25">H12/H11-1</f>
        <v>7</v>
      </c>
    </row>
    <row r="13" spans="1:36" x14ac:dyDescent="0.25">
      <c r="A13" s="24">
        <f ca="1">Data!W10</f>
        <v>43911</v>
      </c>
      <c r="B13">
        <f ca="1">Data!Z10</f>
        <v>1</v>
      </c>
      <c r="C13">
        <f ca="1">Data!AA10</f>
        <v>5</v>
      </c>
      <c r="D13">
        <f ca="1">Data!AB10</f>
        <v>34</v>
      </c>
      <c r="E13">
        <f ca="1">Data!AC10</f>
        <v>155</v>
      </c>
      <c r="F13">
        <f ca="1">Data!AD10</f>
        <v>256</v>
      </c>
      <c r="G13">
        <f ca="1">Data!AE10</f>
        <v>0</v>
      </c>
      <c r="H13">
        <f ca="1">Data!AF10</f>
        <v>195</v>
      </c>
      <c r="K13" s="23">
        <f t="shared" ca="1" si="3"/>
        <v>7.150596642208528E-8</v>
      </c>
      <c r="L13" s="23">
        <f t="shared" ca="1" si="4"/>
        <v>3.2011464714018538E-7</v>
      </c>
      <c r="M13" s="23">
        <f t="shared" ca="1" si="5"/>
        <v>2.1914546289290446E-6</v>
      </c>
      <c r="N13" s="23">
        <f t="shared" ca="1" si="6"/>
        <v>1.3705106602298054E-5</v>
      </c>
      <c r="O13" s="23">
        <f t="shared" ca="1" si="7"/>
        <v>8.5018001565526793E-5</v>
      </c>
      <c r="P13" s="23">
        <f t="shared" ca="1" si="8"/>
        <v>3.4556875326927979E-6</v>
      </c>
      <c r="S13">
        <f t="shared" ca="1" si="9"/>
        <v>3.2629453276443128E-2</v>
      </c>
      <c r="T13">
        <f t="shared" ca="1" si="10"/>
        <v>0.14607404730830506</v>
      </c>
      <c r="U13">
        <f t="shared" ca="1" si="11"/>
        <v>1</v>
      </c>
      <c r="V13">
        <f t="shared" ca="1" si="12"/>
        <v>6.2538856252733313</v>
      </c>
      <c r="W13">
        <f t="shared" ca="1" si="13"/>
        <v>38.795236936789678</v>
      </c>
      <c r="Y13">
        <f t="shared" ca="1" si="14"/>
        <v>2.0692254651381983E-2</v>
      </c>
      <c r="Z13">
        <f t="shared" ca="1" si="15"/>
        <v>9.2634141284973284E-2</v>
      </c>
      <c r="AA13">
        <f t="shared" ca="1" si="16"/>
        <v>0.6341587913249157</v>
      </c>
      <c r="AB13">
        <f t="shared" ca="1" si="17"/>
        <v>3.9659565492076001</v>
      </c>
      <c r="AC13">
        <f t="shared" ca="1" si="18"/>
        <v>24.602340564998265</v>
      </c>
      <c r="AE13" s="29" t="e">
        <f t="shared" ca="1" si="20"/>
        <v>#DIV/0!</v>
      </c>
      <c r="AF13" s="29">
        <f t="shared" ca="1" si="21"/>
        <v>4</v>
      </c>
      <c r="AG13" s="29">
        <f t="shared" ca="1" si="22"/>
        <v>7.5</v>
      </c>
      <c r="AH13" s="29">
        <f t="shared" ca="1" si="23"/>
        <v>4.7407407407407405</v>
      </c>
      <c r="AI13" s="29">
        <f t="shared" ca="1" si="24"/>
        <v>5.0952380952380949</v>
      </c>
      <c r="AJ13" s="29">
        <f t="shared" ca="1" si="25"/>
        <v>5.09375</v>
      </c>
    </row>
    <row r="14" spans="1:36" x14ac:dyDescent="0.25">
      <c r="A14" s="24">
        <f ca="1">Data!W11</f>
        <v>43918</v>
      </c>
      <c r="B14">
        <f ca="1">Data!Z11</f>
        <v>2</v>
      </c>
      <c r="C14">
        <f ca="1">Data!AA11</f>
        <v>19</v>
      </c>
      <c r="D14">
        <f ca="1">Data!AB11</f>
        <v>136</v>
      </c>
      <c r="E14">
        <f ca="1">Data!AC11</f>
        <v>723</v>
      </c>
      <c r="F14">
        <f ca="1">Data!AD11</f>
        <v>934</v>
      </c>
      <c r="G14">
        <f ca="1">Data!AE11</f>
        <v>0</v>
      </c>
      <c r="H14">
        <f ca="1">Data!AF11</f>
        <v>880</v>
      </c>
      <c r="K14" s="23">
        <f t="shared" ca="1" si="3"/>
        <v>1.4301193284417056E-7</v>
      </c>
      <c r="L14" s="23">
        <f t="shared" ca="1" si="4"/>
        <v>1.2164356591327044E-6</v>
      </c>
      <c r="M14" s="23">
        <f t="shared" ca="1" si="5"/>
        <v>8.7658185157161786E-6</v>
      </c>
      <c r="N14" s="23">
        <f t="shared" ca="1" si="6"/>
        <v>6.3927690796525762E-5</v>
      </c>
      <c r="O14" s="23">
        <f t="shared" ca="1" si="7"/>
        <v>3.1018286508672664E-4</v>
      </c>
      <c r="P14" s="23">
        <f t="shared" ca="1" si="8"/>
        <v>1.5594897583434163E-5</v>
      </c>
      <c r="S14">
        <f t="shared" ca="1" si="9"/>
        <v>1.6314726638221564E-2</v>
      </c>
      <c r="T14">
        <f t="shared" ca="1" si="10"/>
        <v>0.13877034494288981</v>
      </c>
      <c r="U14">
        <f t="shared" ca="1" si="11"/>
        <v>1</v>
      </c>
      <c r="V14">
        <f t="shared" ca="1" si="12"/>
        <v>7.2928375920526101</v>
      </c>
      <c r="W14">
        <f t="shared" ca="1" si="13"/>
        <v>35.385499315392146</v>
      </c>
      <c r="Y14">
        <f t="shared" ca="1" si="14"/>
        <v>9.1704310386806522E-3</v>
      </c>
      <c r="Z14">
        <f t="shared" ca="1" si="15"/>
        <v>7.8002157604733197E-2</v>
      </c>
      <c r="AA14">
        <f t="shared" ca="1" si="16"/>
        <v>0.56209529231072075</v>
      </c>
      <c r="AB14">
        <f t="shared" ca="1" si="17"/>
        <v>4.0992696780794251</v>
      </c>
      <c r="AC14">
        <f t="shared" ca="1" si="18"/>
        <v>19.890022581246157</v>
      </c>
      <c r="AE14" s="29">
        <f t="shared" ca="1" si="20"/>
        <v>1</v>
      </c>
      <c r="AF14" s="29">
        <f t="shared" ca="1" si="21"/>
        <v>2.8</v>
      </c>
      <c r="AG14" s="29">
        <f t="shared" ca="1" si="22"/>
        <v>3</v>
      </c>
      <c r="AH14" s="29">
        <f t="shared" ca="1" si="23"/>
        <v>3.6645161290322577</v>
      </c>
      <c r="AI14" s="29">
        <f t="shared" ca="1" si="24"/>
        <v>2.6484375</v>
      </c>
      <c r="AJ14" s="29">
        <f t="shared" ca="1" si="25"/>
        <v>3.5128205128205128</v>
      </c>
    </row>
    <row r="15" spans="1:36" x14ac:dyDescent="0.25">
      <c r="A15" s="24">
        <f ca="1">Data!W12</f>
        <v>43925</v>
      </c>
      <c r="B15">
        <f ca="1">Data!Z12</f>
        <v>4</v>
      </c>
      <c r="C15">
        <f ca="1">Data!AA12</f>
        <v>26</v>
      </c>
      <c r="D15">
        <f ca="1">Data!AB12</f>
        <v>318</v>
      </c>
      <c r="E15">
        <f ca="1">Data!AC12</f>
        <v>1751</v>
      </c>
      <c r="F15">
        <f ca="1">Data!AD12</f>
        <v>2183</v>
      </c>
      <c r="G15">
        <f ca="1">Data!AE12</f>
        <v>0</v>
      </c>
      <c r="H15">
        <f ca="1">Data!AF12</f>
        <v>2099</v>
      </c>
      <c r="K15" s="23">
        <f t="shared" ca="1" si="3"/>
        <v>2.8602386568834112E-7</v>
      </c>
      <c r="L15" s="23">
        <f t="shared" ca="1" si="4"/>
        <v>1.664596165128964E-6</v>
      </c>
      <c r="M15" s="23">
        <f t="shared" ca="1" si="5"/>
        <v>2.0496546235277535E-5</v>
      </c>
      <c r="N15" s="23">
        <f t="shared" ca="1" si="6"/>
        <v>1.5482349458467029E-4</v>
      </c>
      <c r="O15" s="23">
        <f t="shared" ca="1" si="7"/>
        <v>7.2497772428728512E-4</v>
      </c>
      <c r="P15" s="23">
        <f t="shared" ca="1" si="8"/>
        <v>3.7197375031395807E-5</v>
      </c>
      <c r="S15">
        <f t="shared" ca="1" si="9"/>
        <v>1.3954734734579453E-2</v>
      </c>
      <c r="T15">
        <f t="shared" ca="1" si="10"/>
        <v>8.1213495484617412E-2</v>
      </c>
      <c r="U15">
        <f t="shared" ca="1" si="11"/>
        <v>1</v>
      </c>
      <c r="V15">
        <f t="shared" ca="1" si="12"/>
        <v>7.5536381987223074</v>
      </c>
      <c r="W15">
        <f t="shared" ca="1" si="13"/>
        <v>35.370726168465062</v>
      </c>
      <c r="Y15">
        <f t="shared" ca="1" si="14"/>
        <v>7.6893561829813953E-3</v>
      </c>
      <c r="Z15">
        <f t="shared" ca="1" si="15"/>
        <v>4.4750366490215777E-2</v>
      </c>
      <c r="AA15">
        <f t="shared" ca="1" si="16"/>
        <v>0.55102130776641567</v>
      </c>
      <c r="AB15">
        <f t="shared" ca="1" si="17"/>
        <v>4.1622155986543179</v>
      </c>
      <c r="AC15">
        <f t="shared" ca="1" si="18"/>
        <v>19.490023789995398</v>
      </c>
      <c r="AE15" s="29">
        <f t="shared" ca="1" si="20"/>
        <v>1</v>
      </c>
      <c r="AF15" s="29">
        <f t="shared" ca="1" si="21"/>
        <v>0.36842105263157898</v>
      </c>
      <c r="AG15" s="29">
        <f t="shared" ca="1" si="22"/>
        <v>1.3382352941176472</v>
      </c>
      <c r="AH15" s="29">
        <f t="shared" ca="1" si="23"/>
        <v>1.4218533886583677</v>
      </c>
      <c r="AI15" s="29">
        <f t="shared" ca="1" si="24"/>
        <v>1.3372591006423984</v>
      </c>
      <c r="AJ15" s="29">
        <f t="shared" ca="1" si="25"/>
        <v>1.3852272727272728</v>
      </c>
    </row>
    <row r="16" spans="1:36" x14ac:dyDescent="0.25">
      <c r="A16" s="24">
        <f ca="1">Data!W13</f>
        <v>43932</v>
      </c>
      <c r="B16">
        <f ca="1">Data!Z13</f>
        <v>3</v>
      </c>
      <c r="C16">
        <f ca="1">Data!AA13</f>
        <v>45</v>
      </c>
      <c r="D16">
        <f ca="1">Data!AB13</f>
        <v>455</v>
      </c>
      <c r="E16">
        <f ca="1">Data!AC13</f>
        <v>2232</v>
      </c>
      <c r="F16">
        <f ca="1">Data!AD13</f>
        <v>2759</v>
      </c>
      <c r="G16">
        <f ca="1">Data!AE13</f>
        <v>0</v>
      </c>
      <c r="H16">
        <f ca="1">Data!AF13</f>
        <v>2735</v>
      </c>
      <c r="K16" s="23">
        <f t="shared" ca="1" si="3"/>
        <v>2.1451789926625583E-7</v>
      </c>
      <c r="L16" s="23">
        <f t="shared" ca="1" si="4"/>
        <v>2.8810318242616682E-6</v>
      </c>
      <c r="M16" s="23">
        <f t="shared" ca="1" si="5"/>
        <v>2.9326819298903389E-5</v>
      </c>
      <c r="N16" s="23">
        <f t="shared" ca="1" si="6"/>
        <v>1.9735353507309197E-4</v>
      </c>
      <c r="O16" s="23">
        <f t="shared" ca="1" si="7"/>
        <v>9.1626822780972045E-4</v>
      </c>
      <c r="P16" s="23">
        <f t="shared" ca="1" si="8"/>
        <v>4.8468232830332316E-5</v>
      </c>
      <c r="S16">
        <f t="shared" ca="1" si="9"/>
        <v>7.3147345806531851E-3</v>
      </c>
      <c r="T16">
        <f t="shared" ca="1" si="10"/>
        <v>9.8238809838112853E-2</v>
      </c>
      <c r="U16">
        <f t="shared" ca="1" si="11"/>
        <v>1</v>
      </c>
      <c r="V16">
        <f t="shared" ca="1" si="12"/>
        <v>6.7294558288655448</v>
      </c>
      <c r="W16">
        <f t="shared" ca="1" si="13"/>
        <v>31.243355048870992</v>
      </c>
      <c r="Y16">
        <f t="shared" ca="1" si="14"/>
        <v>4.4259484354875539E-3</v>
      </c>
      <c r="Z16">
        <f t="shared" ca="1" si="15"/>
        <v>5.9441651903154702E-2</v>
      </c>
      <c r="AA16">
        <f t="shared" ca="1" si="16"/>
        <v>0.60507300527264374</v>
      </c>
      <c r="AB16">
        <f t="shared" ca="1" si="17"/>
        <v>4.0718120622211851</v>
      </c>
      <c r="AC16">
        <f t="shared" ca="1" si="18"/>
        <v>18.904510734220597</v>
      </c>
      <c r="AE16" s="29">
        <f t="shared" ca="1" si="20"/>
        <v>-0.25</v>
      </c>
      <c r="AF16" s="29">
        <f t="shared" ca="1" si="21"/>
        <v>0.73076923076923084</v>
      </c>
      <c r="AG16" s="29">
        <f t="shared" ca="1" si="22"/>
        <v>0.4308176100628931</v>
      </c>
      <c r="AH16" s="29">
        <f t="shared" ca="1" si="23"/>
        <v>0.27470017133066826</v>
      </c>
      <c r="AI16" s="29">
        <f t="shared" ca="1" si="24"/>
        <v>0.26385707741639952</v>
      </c>
      <c r="AJ16" s="29">
        <f t="shared" ca="1" si="25"/>
        <v>0.30300142925202467</v>
      </c>
    </row>
    <row r="17" spans="1:36" x14ac:dyDescent="0.25">
      <c r="A17" s="24">
        <f ca="1">Data!W14</f>
        <v>43939</v>
      </c>
      <c r="B17">
        <f ca="1">Data!Z14</f>
        <v>1</v>
      </c>
      <c r="C17">
        <f ca="1">Data!AA14</f>
        <v>29</v>
      </c>
      <c r="D17">
        <f ca="1">Data!AB14</f>
        <v>386</v>
      </c>
      <c r="E17">
        <f ca="1">Data!AC14</f>
        <v>1737</v>
      </c>
      <c r="F17">
        <f ca="1">Data!AD14</f>
        <v>2418</v>
      </c>
      <c r="G17">
        <f ca="1">Data!AE14</f>
        <v>0</v>
      </c>
      <c r="H17">
        <f ca="1">Data!AF14</f>
        <v>2153</v>
      </c>
      <c r="K17" s="23">
        <f t="shared" ca="1" si="3"/>
        <v>7.150596642208528E-8</v>
      </c>
      <c r="L17" s="23">
        <f t="shared" ca="1" si="4"/>
        <v>1.8566649534130751E-6</v>
      </c>
      <c r="M17" s="23">
        <f t="shared" ca="1" si="5"/>
        <v>2.4879455493135624E-5</v>
      </c>
      <c r="N17" s="23">
        <f t="shared" ca="1" si="6"/>
        <v>1.5358561398833367E-4</v>
      </c>
      <c r="O17" s="23">
        <f t="shared" ca="1" si="7"/>
        <v>8.0302159291188984E-4</v>
      </c>
      <c r="P17" s="23">
        <f t="shared" ca="1" si="8"/>
        <v>3.8154334655833814E-5</v>
      </c>
      <c r="S17">
        <f t="shared" ca="1" si="9"/>
        <v>2.8740969207229701E-3</v>
      </c>
      <c r="T17">
        <f t="shared" ca="1" si="10"/>
        <v>7.4626430386522682E-2</v>
      </c>
      <c r="U17">
        <f t="shared" ca="1" si="11"/>
        <v>1</v>
      </c>
      <c r="V17">
        <f t="shared" ca="1" si="12"/>
        <v>6.1731903268827075</v>
      </c>
      <c r="W17">
        <f t="shared" ca="1" si="13"/>
        <v>32.276493877988919</v>
      </c>
      <c r="Y17">
        <f t="shared" ca="1" si="14"/>
        <v>1.874124318169757E-3</v>
      </c>
      <c r="Z17">
        <f t="shared" ca="1" si="15"/>
        <v>4.8661966462287404E-2</v>
      </c>
      <c r="AA17">
        <f t="shared" ca="1" si="16"/>
        <v>0.65207415402620694</v>
      </c>
      <c r="AB17">
        <f t="shared" ca="1" si="17"/>
        <v>4.0253778600448049</v>
      </c>
      <c r="AC17">
        <f t="shared" ca="1" si="18"/>
        <v>21.046667440421675</v>
      </c>
      <c r="AE17" s="29">
        <f t="shared" ca="1" si="20"/>
        <v>-0.66666666666666674</v>
      </c>
      <c r="AF17" s="29">
        <f t="shared" ca="1" si="21"/>
        <v>-0.35555555555555551</v>
      </c>
      <c r="AG17" s="29">
        <f t="shared" ca="1" si="22"/>
        <v>-0.15164835164835166</v>
      </c>
      <c r="AH17" s="29">
        <f t="shared" ca="1" si="23"/>
        <v>-0.22177419354838712</v>
      </c>
      <c r="AI17" s="29">
        <f t="shared" ca="1" si="24"/>
        <v>-0.1235955056179775</v>
      </c>
      <c r="AJ17" s="29">
        <f t="shared" ca="1" si="25"/>
        <v>-0.21279707495429612</v>
      </c>
    </row>
    <row r="18" spans="1:36" x14ac:dyDescent="0.25">
      <c r="A18" s="24">
        <f ca="1">Data!W15</f>
        <v>43946</v>
      </c>
      <c r="B18">
        <f ca="1">Data!Z15</f>
        <v>1</v>
      </c>
      <c r="C18">
        <f ca="1">Data!AA15</f>
        <v>26</v>
      </c>
      <c r="D18">
        <f ca="1">Data!AB15</f>
        <v>302</v>
      </c>
      <c r="E18">
        <f ca="1">Data!AC15</f>
        <v>1240</v>
      </c>
      <c r="F18">
        <f ca="1">Data!AD15</f>
        <v>1785</v>
      </c>
      <c r="G18">
        <f ca="1">Data!AE15</f>
        <v>0</v>
      </c>
      <c r="H18">
        <f ca="1">Data!AF15</f>
        <v>1569</v>
      </c>
      <c r="K18" s="23">
        <f t="shared" ca="1" si="3"/>
        <v>7.150596642208528E-8</v>
      </c>
      <c r="L18" s="23">
        <f t="shared" ca="1" si="4"/>
        <v>1.664596165128964E-6</v>
      </c>
      <c r="M18" s="23">
        <f t="shared" ca="1" si="5"/>
        <v>1.9465273468722691E-5</v>
      </c>
      <c r="N18" s="23">
        <f t="shared" ca="1" si="6"/>
        <v>1.0964085281838443E-4</v>
      </c>
      <c r="O18" s="23">
        <f t="shared" ca="1" si="7"/>
        <v>5.9280129997838014E-4</v>
      </c>
      <c r="P18" s="23">
        <f t="shared" ca="1" si="8"/>
        <v>2.780499353228205E-5</v>
      </c>
      <c r="S18">
        <f t="shared" ca="1" si="9"/>
        <v>3.6735146072816769E-3</v>
      </c>
      <c r="T18">
        <f t="shared" ca="1" si="10"/>
        <v>8.5516197232146804E-2</v>
      </c>
      <c r="U18">
        <f t="shared" ca="1" si="11"/>
        <v>1</v>
      </c>
      <c r="V18">
        <f t="shared" ca="1" si="12"/>
        <v>5.6326387088554508</v>
      </c>
      <c r="W18">
        <f t="shared" ca="1" si="13"/>
        <v>30.454301139457851</v>
      </c>
      <c r="Y18">
        <f t="shared" ca="1" si="14"/>
        <v>2.5716951287568434E-3</v>
      </c>
      <c r="Z18">
        <f t="shared" ca="1" si="15"/>
        <v>5.9866806413615629E-2</v>
      </c>
      <c r="AA18">
        <f t="shared" ca="1" si="16"/>
        <v>0.70006394520909321</v>
      </c>
      <c r="AB18">
        <f t="shared" ca="1" si="17"/>
        <v>3.9432072764587995</v>
      </c>
      <c r="AC18">
        <f t="shared" ca="1" si="18"/>
        <v>21.319958204274645</v>
      </c>
      <c r="AE18" s="29">
        <f t="shared" ca="1" si="20"/>
        <v>0</v>
      </c>
      <c r="AF18" s="29">
        <f t="shared" ca="1" si="21"/>
        <v>-0.10344827586206895</v>
      </c>
      <c r="AG18" s="29">
        <f t="shared" ca="1" si="22"/>
        <v>-0.21761658031088082</v>
      </c>
      <c r="AH18" s="29">
        <f t="shared" ca="1" si="23"/>
        <v>-0.28612550374208401</v>
      </c>
      <c r="AI18" s="29">
        <f t="shared" ca="1" si="24"/>
        <v>-0.26178660049627789</v>
      </c>
      <c r="AJ18" s="29">
        <f t="shared" ca="1" si="25"/>
        <v>-0.2712494194147701</v>
      </c>
    </row>
    <row r="19" spans="1:36" x14ac:dyDescent="0.25">
      <c r="A19" s="24">
        <f ca="1">Data!W16</f>
        <v>43953</v>
      </c>
      <c r="B19">
        <f ca="1">Data!Z16</f>
        <v>0</v>
      </c>
      <c r="C19">
        <f ca="1">Data!AA16</f>
        <v>15</v>
      </c>
      <c r="D19">
        <f ca="1">Data!AB16</f>
        <v>171</v>
      </c>
      <c r="E19">
        <f ca="1">Data!AC16</f>
        <v>830</v>
      </c>
      <c r="F19">
        <f ca="1">Data!AD16</f>
        <v>1263</v>
      </c>
      <c r="G19">
        <f ca="1">Data!AE16</f>
        <v>0</v>
      </c>
      <c r="H19">
        <f ca="1">Data!AF16</f>
        <v>1016</v>
      </c>
      <c r="K19" s="23">
        <f t="shared" ca="1" si="3"/>
        <v>0</v>
      </c>
      <c r="L19" s="23">
        <f t="shared" ca="1" si="4"/>
        <v>9.6034394142055608E-7</v>
      </c>
      <c r="M19" s="23">
        <f t="shared" ca="1" si="5"/>
        <v>1.1021727692554901E-5</v>
      </c>
      <c r="N19" s="23">
        <f t="shared" ca="1" si="6"/>
        <v>7.3388635354241193E-5</v>
      </c>
      <c r="O19" s="23">
        <f t="shared" ca="1" si="7"/>
        <v>4.1944428116117322E-4</v>
      </c>
      <c r="P19" s="23">
        <f t="shared" ca="1" si="8"/>
        <v>1.8005018119055807E-5</v>
      </c>
      <c r="S19">
        <f t="shared" ca="1" si="9"/>
        <v>0</v>
      </c>
      <c r="T19">
        <f t="shared" ca="1" si="10"/>
        <v>8.7131887868111782E-2</v>
      </c>
      <c r="U19">
        <f t="shared" ca="1" si="11"/>
        <v>1</v>
      </c>
      <c r="V19">
        <f t="shared" ca="1" si="12"/>
        <v>6.6585418730508739</v>
      </c>
      <c r="W19">
        <f t="shared" ca="1" si="13"/>
        <v>38.056128119052048</v>
      </c>
      <c r="Y19">
        <f t="shared" ca="1" si="14"/>
        <v>0</v>
      </c>
      <c r="Z19">
        <f t="shared" ca="1" si="15"/>
        <v>5.3337571507587965E-2</v>
      </c>
      <c r="AA19">
        <f t="shared" ca="1" si="16"/>
        <v>0.61214754795997317</v>
      </c>
      <c r="AB19">
        <f t="shared" ca="1" si="17"/>
        <v>4.0760100805768991</v>
      </c>
      <c r="AC19">
        <f t="shared" ca="1" si="18"/>
        <v>23.295965512928298</v>
      </c>
      <c r="AE19" s="29">
        <f t="shared" ca="1" si="20"/>
        <v>-1</v>
      </c>
      <c r="AF19" s="29">
        <f t="shared" ca="1" si="21"/>
        <v>-0.42307692307692313</v>
      </c>
      <c r="AG19" s="29">
        <f t="shared" ca="1" si="22"/>
        <v>-0.43377483443708609</v>
      </c>
      <c r="AH19" s="29">
        <f t="shared" ca="1" si="23"/>
        <v>-0.33064516129032262</v>
      </c>
      <c r="AI19" s="29">
        <f t="shared" ca="1" si="24"/>
        <v>-0.29243697478991593</v>
      </c>
      <c r="AJ19" s="29">
        <f t="shared" ca="1" si="25"/>
        <v>-0.3524537922243467</v>
      </c>
    </row>
    <row r="20" spans="1:36" x14ac:dyDescent="0.25">
      <c r="A20" s="24">
        <f ca="1">Data!W17</f>
        <v>43960</v>
      </c>
      <c r="B20">
        <f ca="1">Data!Z17</f>
        <v>1</v>
      </c>
      <c r="C20">
        <f ca="1">Data!AA17</f>
        <v>11</v>
      </c>
      <c r="D20">
        <f ca="1">Data!AB17</f>
        <v>109</v>
      </c>
      <c r="E20">
        <f ca="1">Data!AC17</f>
        <v>626</v>
      </c>
      <c r="F20">
        <f ca="1">Data!AD17</f>
        <v>955</v>
      </c>
      <c r="G20">
        <f ca="1">Data!AE17</f>
        <v>0</v>
      </c>
      <c r="H20">
        <f ca="1">Data!AF17</f>
        <v>747</v>
      </c>
      <c r="K20" s="23">
        <f t="shared" ca="1" si="3"/>
        <v>7.150596642208528E-8</v>
      </c>
      <c r="L20" s="23">
        <f t="shared" ca="1" si="4"/>
        <v>7.0425222370840784E-7</v>
      </c>
      <c r="M20" s="23">
        <f t="shared" ca="1" si="5"/>
        <v>7.0255457221548778E-6</v>
      </c>
      <c r="N20" s="23">
        <f t="shared" ca="1" si="6"/>
        <v>5.5350946664765048E-5</v>
      </c>
      <c r="O20" s="23">
        <f t="shared" ca="1" si="7"/>
        <v>3.1715699802764878E-4</v>
      </c>
      <c r="P20" s="23">
        <f t="shared" ca="1" si="8"/>
        <v>1.323794147139241E-5</v>
      </c>
      <c r="S20">
        <f t="shared" ca="1" si="9"/>
        <v>1.0177994599991436E-2</v>
      </c>
      <c r="T20">
        <f t="shared" ca="1" si="10"/>
        <v>0.10024163980423137</v>
      </c>
      <c r="U20">
        <f t="shared" ca="1" si="11"/>
        <v>1</v>
      </c>
      <c r="V20">
        <f t="shared" ca="1" si="12"/>
        <v>7.8785262887432728</v>
      </c>
      <c r="W20">
        <f t="shared" ca="1" si="13"/>
        <v>45.143396765250898</v>
      </c>
      <c r="Y20">
        <f t="shared" ca="1" si="14"/>
        <v>5.401592579678028E-3</v>
      </c>
      <c r="Z20">
        <f t="shared" ca="1" si="15"/>
        <v>5.31995269226955E-2</v>
      </c>
      <c r="AA20">
        <f t="shared" ca="1" si="16"/>
        <v>0.53071285572135918</v>
      </c>
      <c r="AB20">
        <f t="shared" ca="1" si="17"/>
        <v>4.1812351855747441</v>
      </c>
      <c r="AC20">
        <f t="shared" ca="1" si="18"/>
        <v>23.958181014248673</v>
      </c>
      <c r="AE20" s="29" t="e">
        <f t="shared" ca="1" si="20"/>
        <v>#DIV/0!</v>
      </c>
      <c r="AF20" s="29">
        <f t="shared" ca="1" si="21"/>
        <v>-0.26666666666666672</v>
      </c>
      <c r="AG20" s="29">
        <f t="shared" ca="1" si="22"/>
        <v>-0.36257309941520466</v>
      </c>
      <c r="AH20" s="29">
        <f t="shared" ca="1" si="23"/>
        <v>-0.24578313253012052</v>
      </c>
      <c r="AI20" s="29">
        <f t="shared" ca="1" si="24"/>
        <v>-0.24386381631037213</v>
      </c>
      <c r="AJ20" s="29">
        <f t="shared" ca="1" si="25"/>
        <v>-0.26476377952755903</v>
      </c>
    </row>
    <row r="21" spans="1:36" x14ac:dyDescent="0.25">
      <c r="A21" s="24">
        <f ca="1">Data!W18</f>
        <v>43967</v>
      </c>
      <c r="B21">
        <f ca="1">Data!Z18</f>
        <v>2</v>
      </c>
      <c r="C21">
        <f ca="1">Data!AA18</f>
        <v>9</v>
      </c>
      <c r="D21">
        <f ca="1">Data!AB18</f>
        <v>93</v>
      </c>
      <c r="E21">
        <f ca="1">Data!AC18</f>
        <v>411</v>
      </c>
      <c r="F21">
        <f ca="1">Data!AD18</f>
        <v>711</v>
      </c>
      <c r="G21">
        <f ca="1">Data!AE18</f>
        <v>0</v>
      </c>
      <c r="H21">
        <f ca="1">Data!AF18</f>
        <v>515</v>
      </c>
      <c r="K21" s="23">
        <f t="shared" ca="1" si="3"/>
        <v>1.4301193284417056E-7</v>
      </c>
      <c r="L21" s="23">
        <f t="shared" ca="1" si="4"/>
        <v>5.7620636485233367E-7</v>
      </c>
      <c r="M21" s="23">
        <f t="shared" ca="1" si="5"/>
        <v>5.9942729556000337E-6</v>
      </c>
      <c r="N21" s="23">
        <f t="shared" ca="1" si="6"/>
        <v>3.6340637506738711E-5</v>
      </c>
      <c r="O21" s="23">
        <f t="shared" ca="1" si="7"/>
        <v>2.3612421528550605E-4</v>
      </c>
      <c r="P21" s="23">
        <f t="shared" ca="1" si="8"/>
        <v>9.1265593812143111E-6</v>
      </c>
      <c r="S21">
        <f t="shared" ca="1" si="9"/>
        <v>2.3858094868797128E-2</v>
      </c>
      <c r="T21">
        <f t="shared" ca="1" si="10"/>
        <v>9.6126147260949132E-2</v>
      </c>
      <c r="U21">
        <f t="shared" ca="1" si="11"/>
        <v>1</v>
      </c>
      <c r="V21">
        <f t="shared" ca="1" si="12"/>
        <v>6.0625596758633042</v>
      </c>
      <c r="W21">
        <f t="shared" ca="1" si="13"/>
        <v>39.391635488489321</v>
      </c>
      <c r="Y21">
        <f t="shared" ca="1" si="14"/>
        <v>1.5669862745706746E-2</v>
      </c>
      <c r="Z21">
        <f t="shared" ca="1" si="15"/>
        <v>6.3135113768981801E-2</v>
      </c>
      <c r="AA21">
        <f t="shared" ca="1" si="16"/>
        <v>0.6567943849615846</v>
      </c>
      <c r="AB21">
        <f t="shared" ca="1" si="17"/>
        <v>3.9818551536015425</v>
      </c>
      <c r="AC21">
        <f t="shared" ca="1" si="18"/>
        <v>25.872205003293271</v>
      </c>
      <c r="AE21" s="29">
        <f t="shared" ca="1" si="20"/>
        <v>1</v>
      </c>
      <c r="AF21" s="29">
        <f t="shared" ca="1" si="21"/>
        <v>-0.18181818181818177</v>
      </c>
      <c r="AG21" s="29">
        <f t="shared" ca="1" si="22"/>
        <v>-0.14678899082568808</v>
      </c>
      <c r="AH21" s="29">
        <f t="shared" ca="1" si="23"/>
        <v>-0.3434504792332268</v>
      </c>
      <c r="AI21" s="29">
        <f t="shared" ca="1" si="24"/>
        <v>-0.2554973821989529</v>
      </c>
      <c r="AJ21" s="29">
        <f t="shared" ca="1" si="25"/>
        <v>-0.31057563587684067</v>
      </c>
    </row>
    <row r="22" spans="1:36" x14ac:dyDescent="0.25">
      <c r="A22" s="24">
        <f ca="1">Data!W19</f>
        <v>43974</v>
      </c>
      <c r="B22">
        <f ca="1">Data!Z19</f>
        <v>2</v>
      </c>
      <c r="C22">
        <f ca="1">Data!AA19</f>
        <v>2</v>
      </c>
      <c r="D22">
        <f ca="1">Data!AB19</f>
        <v>64</v>
      </c>
      <c r="E22">
        <f ca="1">Data!AC19</f>
        <v>332</v>
      </c>
      <c r="F22">
        <f ca="1">Data!AD19</f>
        <v>596</v>
      </c>
      <c r="G22">
        <f ca="1">Data!AE19</f>
        <v>0</v>
      </c>
      <c r="H22">
        <f ca="1">Data!AF19</f>
        <v>400</v>
      </c>
      <c r="K22" s="23">
        <f t="shared" ca="1" si="3"/>
        <v>1.4301193284417056E-7</v>
      </c>
      <c r="L22" s="23">
        <f t="shared" ca="1" si="4"/>
        <v>1.2804585885607415E-7</v>
      </c>
      <c r="M22" s="23">
        <f t="shared" ca="1" si="5"/>
        <v>4.1250910662193782E-6</v>
      </c>
      <c r="N22" s="23">
        <f t="shared" ca="1" si="6"/>
        <v>2.9355454141696477E-5</v>
      </c>
      <c r="O22" s="23">
        <f t="shared" ca="1" si="7"/>
        <v>1.9793253489474208E-4</v>
      </c>
      <c r="P22" s="23">
        <f t="shared" ca="1" si="8"/>
        <v>7.0885898106518929E-6</v>
      </c>
      <c r="S22">
        <f t="shared" ca="1" si="9"/>
        <v>3.4668794106220827E-2</v>
      </c>
      <c r="T22">
        <f t="shared" ca="1" si="10"/>
        <v>3.1040735053014822E-2</v>
      </c>
      <c r="U22">
        <f t="shared" ca="1" si="11"/>
        <v>1</v>
      </c>
      <c r="V22">
        <f t="shared" ca="1" si="12"/>
        <v>7.1163166268231208</v>
      </c>
      <c r="W22">
        <f t="shared" ca="1" si="13"/>
        <v>47.982585527777474</v>
      </c>
      <c r="Y22">
        <f t="shared" ca="1" si="14"/>
        <v>2.0174948285097437E-2</v>
      </c>
      <c r="Z22">
        <f t="shared" ca="1" si="15"/>
        <v>1.8063657550569791E-2</v>
      </c>
      <c r="AA22">
        <f t="shared" ca="1" si="16"/>
        <v>0.58193394968639323</v>
      </c>
      <c r="AB22">
        <f t="shared" ca="1" si="17"/>
        <v>4.1412262418661294</v>
      </c>
      <c r="AC22">
        <f t="shared" ca="1" si="18"/>
        <v>27.922695512344713</v>
      </c>
      <c r="AE22" s="29">
        <f t="shared" ca="1" si="20"/>
        <v>0</v>
      </c>
      <c r="AF22" s="29">
        <f t="shared" ca="1" si="21"/>
        <v>-0.77777777777777779</v>
      </c>
      <c r="AG22" s="29">
        <f t="shared" ca="1" si="22"/>
        <v>-0.31182795698924726</v>
      </c>
      <c r="AH22" s="29">
        <f t="shared" ca="1" si="23"/>
        <v>-0.19221411192214111</v>
      </c>
      <c r="AI22" s="29">
        <f t="shared" ca="1" si="24"/>
        <v>-0.16174402250351616</v>
      </c>
      <c r="AJ22" s="29">
        <f t="shared" ca="1" si="25"/>
        <v>-0.22330097087378642</v>
      </c>
    </row>
    <row r="23" spans="1:36" x14ac:dyDescent="0.25">
      <c r="A23" s="24">
        <f ca="1">Data!W20</f>
        <v>43981</v>
      </c>
      <c r="B23">
        <f ca="1">Data!Z20</f>
        <v>0</v>
      </c>
      <c r="C23">
        <f ca="1">Data!AA20</f>
        <v>4</v>
      </c>
      <c r="D23">
        <f ca="1">Data!AB20</f>
        <v>58</v>
      </c>
      <c r="E23">
        <f ca="1">Data!AC20</f>
        <v>297</v>
      </c>
      <c r="F23">
        <f ca="1">Data!AD20</f>
        <v>484</v>
      </c>
      <c r="G23">
        <f ca="1">Data!AE20</f>
        <v>0</v>
      </c>
      <c r="H23">
        <f ca="1">Data!AF20</f>
        <v>359</v>
      </c>
      <c r="K23" s="23">
        <f t="shared" ca="1" si="3"/>
        <v>0</v>
      </c>
      <c r="L23" s="23">
        <f t="shared" ca="1" si="4"/>
        <v>2.5609171771214829E-7</v>
      </c>
      <c r="M23" s="23">
        <f t="shared" ca="1" si="5"/>
        <v>3.7383637787613113E-6</v>
      </c>
      <c r="N23" s="23">
        <f t="shared" ca="1" si="6"/>
        <v>2.6260752650854983E-5</v>
      </c>
      <c r="O23" s="23">
        <f t="shared" ca="1" si="7"/>
        <v>1.6073715920982411E-4</v>
      </c>
      <c r="P23" s="23">
        <f t="shared" ca="1" si="8"/>
        <v>6.3620093550600737E-6</v>
      </c>
      <c r="S23">
        <f t="shared" ca="1" si="9"/>
        <v>0</v>
      </c>
      <c r="T23">
        <f t="shared" ca="1" si="10"/>
        <v>6.8503691151481E-2</v>
      </c>
      <c r="U23">
        <f t="shared" ca="1" si="11"/>
        <v>1</v>
      </c>
      <c r="V23">
        <f t="shared" ca="1" si="12"/>
        <v>7.0246648547285995</v>
      </c>
      <c r="W23">
        <f t="shared" ca="1" si="13"/>
        <v>42.996660764534688</v>
      </c>
      <c r="Y23">
        <f t="shared" ca="1" si="14"/>
        <v>0</v>
      </c>
      <c r="Z23">
        <f t="shared" ca="1" si="15"/>
        <v>4.0253275878707057E-2</v>
      </c>
      <c r="AA23">
        <f t="shared" ca="1" si="16"/>
        <v>0.58760740044935245</v>
      </c>
      <c r="AB23">
        <f t="shared" ca="1" si="17"/>
        <v>4.1277450543150005</v>
      </c>
      <c r="AC23">
        <f t="shared" ca="1" si="18"/>
        <v>25.265156059850895</v>
      </c>
      <c r="AE23" s="29">
        <f t="shared" ca="1" si="20"/>
        <v>-1</v>
      </c>
      <c r="AF23" s="29">
        <f t="shared" ca="1" si="21"/>
        <v>1</v>
      </c>
      <c r="AG23" s="29">
        <f t="shared" ca="1" si="22"/>
        <v>-9.375E-2</v>
      </c>
      <c r="AH23" s="29">
        <f t="shared" ca="1" si="23"/>
        <v>-0.10542168674698793</v>
      </c>
      <c r="AI23" s="29">
        <f t="shared" ca="1" si="24"/>
        <v>-0.18791946308724827</v>
      </c>
      <c r="AJ23" s="29">
        <f t="shared" ca="1" si="25"/>
        <v>-0.10250000000000004</v>
      </c>
    </row>
    <row r="24" spans="1:36" x14ac:dyDescent="0.25">
      <c r="A24" s="24">
        <f ca="1">Data!W21</f>
        <v>43988</v>
      </c>
      <c r="B24">
        <f ca="1">Data!Z21</f>
        <v>1</v>
      </c>
      <c r="C24">
        <f ca="1">Data!AA21</f>
        <v>6</v>
      </c>
      <c r="D24">
        <f ca="1">Data!AB21</f>
        <v>41</v>
      </c>
      <c r="E24">
        <f ca="1">Data!AC21</f>
        <v>215</v>
      </c>
      <c r="F24">
        <f ca="1">Data!AD21</f>
        <v>386</v>
      </c>
      <c r="G24">
        <f ca="1">Data!AE21</f>
        <v>0</v>
      </c>
      <c r="H24">
        <f ca="1">Data!AF21</f>
        <v>263</v>
      </c>
      <c r="K24" s="23">
        <f t="shared" ca="1" si="3"/>
        <v>7.150596642208528E-8</v>
      </c>
      <c r="L24" s="23">
        <f t="shared" ca="1" si="4"/>
        <v>3.8413757656822246E-7</v>
      </c>
      <c r="M24" s="23">
        <f t="shared" ca="1" si="5"/>
        <v>2.642636464296789E-6</v>
      </c>
      <c r="N24" s="23">
        <f t="shared" ca="1" si="6"/>
        <v>1.9010309158026334E-5</v>
      </c>
      <c r="O24" s="23">
        <f t="shared" ca="1" si="7"/>
        <v>1.2819120548552087E-4</v>
      </c>
      <c r="P24" s="23">
        <f t="shared" ca="1" si="8"/>
        <v>4.6607478005036194E-6</v>
      </c>
      <c r="S24">
        <f t="shared" ca="1" si="9"/>
        <v>2.7058571009733329E-2</v>
      </c>
      <c r="T24">
        <f t="shared" ca="1" si="10"/>
        <v>0.14536149097997189</v>
      </c>
      <c r="U24">
        <f t="shared" ca="1" si="11"/>
        <v>1</v>
      </c>
      <c r="V24">
        <f t="shared" ca="1" si="12"/>
        <v>7.1936906248226675</v>
      </c>
      <c r="W24">
        <f t="shared" ca="1" si="13"/>
        <v>48.508830941161186</v>
      </c>
      <c r="Y24">
        <f t="shared" ca="1" si="14"/>
        <v>1.5342165996271815E-2</v>
      </c>
      <c r="Z24">
        <f t="shared" ca="1" si="15"/>
        <v>8.2419730268759511E-2</v>
      </c>
      <c r="AA24">
        <f t="shared" ca="1" si="16"/>
        <v>0.56699838253664736</v>
      </c>
      <c r="AB24">
        <f t="shared" ca="1" si="17"/>
        <v>4.0788109487434969</v>
      </c>
      <c r="AC24">
        <f t="shared" ca="1" si="18"/>
        <v>27.504428682382066</v>
      </c>
      <c r="AE24" s="29" t="e">
        <f t="shared" ca="1" si="20"/>
        <v>#DIV/0!</v>
      </c>
      <c r="AF24" s="29">
        <f t="shared" ca="1" si="21"/>
        <v>0.5</v>
      </c>
      <c r="AG24" s="29">
        <f t="shared" ca="1" si="22"/>
        <v>-0.2931034482758621</v>
      </c>
      <c r="AH24" s="29">
        <f t="shared" ca="1" si="23"/>
        <v>-0.27609427609427606</v>
      </c>
      <c r="AI24" s="29">
        <f t="shared" ca="1" si="24"/>
        <v>-0.2024793388429752</v>
      </c>
      <c r="AJ24" s="29">
        <f t="shared" ca="1" si="25"/>
        <v>-0.2674094707520891</v>
      </c>
    </row>
    <row r="25" spans="1:36" x14ac:dyDescent="0.25">
      <c r="A25" s="24">
        <f ca="1">Data!W22</f>
        <v>43995</v>
      </c>
      <c r="B25">
        <f ca="1">Data!Z22</f>
        <v>1</v>
      </c>
      <c r="C25">
        <f ca="1">Data!AA22</f>
        <v>8</v>
      </c>
      <c r="D25">
        <f ca="1">Data!AB22</f>
        <v>23</v>
      </c>
      <c r="E25">
        <f ca="1">Data!AC22</f>
        <v>144</v>
      </c>
      <c r="F25">
        <f ca="1">Data!AD22</f>
        <v>268</v>
      </c>
      <c r="G25">
        <f ca="1">Data!AE22</f>
        <v>0</v>
      </c>
      <c r="H25">
        <f ca="1">Data!AF22</f>
        <v>176</v>
      </c>
      <c r="K25" s="23">
        <f t="shared" ca="1" si="3"/>
        <v>7.150596642208528E-8</v>
      </c>
      <c r="L25" s="23">
        <f t="shared" ca="1" si="4"/>
        <v>5.1218343542429658E-7</v>
      </c>
      <c r="M25" s="23">
        <f t="shared" ca="1" si="5"/>
        <v>1.4824546019225889E-6</v>
      </c>
      <c r="N25" s="23">
        <f t="shared" ca="1" si="6"/>
        <v>1.273248613374787E-5</v>
      </c>
      <c r="O25" s="23">
        <f t="shared" ca="1" si="7"/>
        <v>8.9003220388910858E-5</v>
      </c>
      <c r="P25" s="23">
        <f t="shared" ca="1" si="8"/>
        <v>3.1189795166868327E-6</v>
      </c>
      <c r="S25">
        <f t="shared" ca="1" si="9"/>
        <v>4.8234843973872461E-2</v>
      </c>
      <c r="T25">
        <f t="shared" ca="1" si="10"/>
        <v>0.3454968771118172</v>
      </c>
      <c r="U25">
        <f t="shared" ca="1" si="11"/>
        <v>1</v>
      </c>
      <c r="V25">
        <f t="shared" ca="1" si="12"/>
        <v>8.5887865417498546</v>
      </c>
      <c r="W25">
        <f t="shared" ca="1" si="13"/>
        <v>60.037737596472077</v>
      </c>
      <c r="Y25">
        <f t="shared" ca="1" si="14"/>
        <v>2.2926077596701632E-2</v>
      </c>
      <c r="Z25">
        <f t="shared" ca="1" si="15"/>
        <v>0.16421506864154356</v>
      </c>
      <c r="AA25">
        <f t="shared" ca="1" si="16"/>
        <v>0.47530116629215352</v>
      </c>
      <c r="AB25">
        <f t="shared" ca="1" si="17"/>
        <v>4.0822602603280576</v>
      </c>
      <c r="AC25">
        <f t="shared" ca="1" si="18"/>
        <v>28.53600670114545</v>
      </c>
      <c r="AE25" s="29">
        <f t="shared" ca="1" si="20"/>
        <v>0</v>
      </c>
      <c r="AF25" s="29">
        <f t="shared" ca="1" si="21"/>
        <v>0.33333333333333326</v>
      </c>
      <c r="AG25" s="29">
        <f t="shared" ca="1" si="22"/>
        <v>-0.43902439024390238</v>
      </c>
      <c r="AH25" s="29">
        <f t="shared" ca="1" si="23"/>
        <v>-0.33023255813953489</v>
      </c>
      <c r="AI25" s="29">
        <f t="shared" ca="1" si="24"/>
        <v>-0.30569948186528495</v>
      </c>
      <c r="AJ25" s="29">
        <f t="shared" ca="1" si="25"/>
        <v>-0.33079847908745252</v>
      </c>
    </row>
    <row r="26" spans="1:36" x14ac:dyDescent="0.25">
      <c r="A26" s="24">
        <f ca="1">Data!W23</f>
        <v>44002</v>
      </c>
      <c r="B26">
        <f ca="1">Data!Z23</f>
        <v>1</v>
      </c>
      <c r="C26">
        <f ca="1">Data!AA23</f>
        <v>3</v>
      </c>
      <c r="D26">
        <f ca="1">Data!AB23</f>
        <v>24</v>
      </c>
      <c r="E26">
        <f ca="1">Data!AC23</f>
        <v>134</v>
      </c>
      <c r="F26">
        <f ca="1">Data!AD23</f>
        <v>202</v>
      </c>
      <c r="G26">
        <f ca="1">Data!AE23</f>
        <v>0</v>
      </c>
      <c r="H26">
        <f ca="1">Data!AF23</f>
        <v>162</v>
      </c>
      <c r="K26" s="23">
        <f t="shared" ca="1" si="3"/>
        <v>7.150596642208528E-8</v>
      </c>
      <c r="L26" s="23">
        <f t="shared" ca="1" si="4"/>
        <v>1.9206878828411123E-7</v>
      </c>
      <c r="M26" s="23">
        <f t="shared" ca="1" si="5"/>
        <v>1.5469091498322666E-6</v>
      </c>
      <c r="N26" s="23">
        <f t="shared" ca="1" si="6"/>
        <v>1.1848285707793157E-5</v>
      </c>
      <c r="O26" s="23">
        <f t="shared" ca="1" si="7"/>
        <v>6.7084516860298481E-5</v>
      </c>
      <c r="P26" s="23">
        <f t="shared" ca="1" si="8"/>
        <v>2.8708788733140165E-6</v>
      </c>
      <c r="S26">
        <f t="shared" ca="1" si="9"/>
        <v>4.6225058808294438E-2</v>
      </c>
      <c r="T26">
        <f t="shared" ca="1" si="10"/>
        <v>0.12416294021205931</v>
      </c>
      <c r="U26">
        <f t="shared" ca="1" si="11"/>
        <v>1</v>
      </c>
      <c r="V26">
        <f t="shared" ca="1" si="12"/>
        <v>7.6593287389100269</v>
      </c>
      <c r="W26">
        <f t="shared" ca="1" si="13"/>
        <v>43.366811081033781</v>
      </c>
      <c r="Y26">
        <f t="shared" ca="1" si="14"/>
        <v>2.4907343561848688E-2</v>
      </c>
      <c r="Z26">
        <f t="shared" ca="1" si="15"/>
        <v>6.6902435372480709E-2</v>
      </c>
      <c r="AA26">
        <f t="shared" ca="1" si="16"/>
        <v>0.53882773119110472</v>
      </c>
      <c r="AB26">
        <f t="shared" ca="1" si="17"/>
        <v>4.1270587268337158</v>
      </c>
      <c r="AC26">
        <f t="shared" ca="1" si="18"/>
        <v>23.367240423786694</v>
      </c>
      <c r="AE26" s="29">
        <f t="shared" ca="1" si="20"/>
        <v>0</v>
      </c>
      <c r="AF26" s="29">
        <f t="shared" ca="1" si="21"/>
        <v>-0.625</v>
      </c>
      <c r="AG26" s="29">
        <f t="shared" ca="1" si="22"/>
        <v>4.3478260869565188E-2</v>
      </c>
      <c r="AH26" s="29">
        <f t="shared" ca="1" si="23"/>
        <v>-6.944444444444442E-2</v>
      </c>
      <c r="AI26" s="29">
        <f t="shared" ca="1" si="24"/>
        <v>-0.24626865671641796</v>
      </c>
      <c r="AJ26" s="29">
        <f t="shared" ca="1" si="25"/>
        <v>-7.9545454545454586E-2</v>
      </c>
    </row>
    <row r="27" spans="1:36" x14ac:dyDescent="0.25">
      <c r="A27" s="24">
        <f ca="1">Data!W24</f>
        <v>44009</v>
      </c>
      <c r="B27">
        <f ca="1">Data!Z24</f>
        <v>0</v>
      </c>
      <c r="C27">
        <f ca="1">Data!AA24</f>
        <v>0</v>
      </c>
      <c r="D27">
        <f ca="1">Data!AB24</f>
        <v>14</v>
      </c>
      <c r="E27">
        <f ca="1">Data!AC24</f>
        <v>117</v>
      </c>
      <c r="F27">
        <f ca="1">Data!AD24</f>
        <v>172</v>
      </c>
      <c r="G27">
        <f ca="1">Data!AE24</f>
        <v>0</v>
      </c>
      <c r="H27">
        <f ca="1">Data!AF24</f>
        <v>131</v>
      </c>
      <c r="K27" s="23">
        <f t="shared" ca="1" si="3"/>
        <v>0</v>
      </c>
      <c r="L27" s="23">
        <f t="shared" ca="1" si="4"/>
        <v>0</v>
      </c>
      <c r="M27" s="23">
        <f t="shared" ca="1" si="5"/>
        <v>9.0236367073548894E-7</v>
      </c>
      <c r="N27" s="23">
        <f t="shared" ca="1" si="6"/>
        <v>1.0345144983670145E-5</v>
      </c>
      <c r="O27" s="23">
        <f t="shared" ca="1" si="7"/>
        <v>5.7121469801838312E-5</v>
      </c>
      <c r="P27" s="23">
        <f t="shared" ca="1" si="8"/>
        <v>2.3215131629884949E-6</v>
      </c>
      <c r="S27">
        <f t="shared" ca="1" si="9"/>
        <v>0</v>
      </c>
      <c r="T27">
        <f t="shared" ca="1" si="10"/>
        <v>0</v>
      </c>
      <c r="U27">
        <f t="shared" ca="1" si="11"/>
        <v>1</v>
      </c>
      <c r="V27">
        <f t="shared" ca="1" si="12"/>
        <v>11.4644963213536</v>
      </c>
      <c r="W27">
        <f t="shared" ca="1" si="13"/>
        <v>63.302049555342087</v>
      </c>
      <c r="Y27">
        <f t="shared" ca="1" si="14"/>
        <v>0</v>
      </c>
      <c r="Z27">
        <f t="shared" ca="1" si="15"/>
        <v>0</v>
      </c>
      <c r="AA27">
        <f t="shared" ca="1" si="16"/>
        <v>0.38869634043938478</v>
      </c>
      <c r="AB27">
        <f t="shared" ca="1" si="17"/>
        <v>4.4562077650909337</v>
      </c>
      <c r="AC27">
        <f t="shared" ca="1" si="18"/>
        <v>24.605275004474052</v>
      </c>
      <c r="AE27" s="29">
        <f t="shared" ca="1" si="20"/>
        <v>-1</v>
      </c>
      <c r="AF27" s="29">
        <f t="shared" ca="1" si="21"/>
        <v>-1</v>
      </c>
      <c r="AG27" s="29">
        <f t="shared" ca="1" si="22"/>
        <v>-0.41666666666666663</v>
      </c>
      <c r="AH27" s="29">
        <f t="shared" ca="1" si="23"/>
        <v>-0.12686567164179108</v>
      </c>
      <c r="AI27" s="29">
        <f t="shared" ca="1" si="24"/>
        <v>-0.14851485148514854</v>
      </c>
      <c r="AJ27" s="29">
        <f t="shared" ca="1" si="25"/>
        <v>-0.19135802469135799</v>
      </c>
    </row>
    <row r="28" spans="1:36" x14ac:dyDescent="0.25">
      <c r="A28" s="24">
        <f ca="1">Data!W25</f>
        <v>44016</v>
      </c>
      <c r="B28">
        <f ca="1">Data!Z25</f>
        <v>0</v>
      </c>
      <c r="C28">
        <f ca="1">Data!AA25</f>
        <v>1</v>
      </c>
      <c r="D28">
        <f ca="1">Data!AB25</f>
        <v>17</v>
      </c>
      <c r="E28">
        <f ca="1">Data!AC25</f>
        <v>63</v>
      </c>
      <c r="F28">
        <f ca="1">Data!AD25</f>
        <v>111</v>
      </c>
      <c r="G28">
        <f ca="1">Data!AE25</f>
        <v>0</v>
      </c>
      <c r="H28">
        <f ca="1">Data!AF25</f>
        <v>81</v>
      </c>
      <c r="K28" s="23">
        <f t="shared" ca="1" si="3"/>
        <v>0</v>
      </c>
      <c r="L28" s="23">
        <f t="shared" ca="1" si="4"/>
        <v>6.4022929428037073E-8</v>
      </c>
      <c r="M28" s="23">
        <f t="shared" ca="1" si="5"/>
        <v>1.0957273144645223E-6</v>
      </c>
      <c r="N28" s="23">
        <f t="shared" ca="1" si="6"/>
        <v>5.5704626835146933E-6</v>
      </c>
      <c r="O28" s="23">
        <f t="shared" ca="1" si="7"/>
        <v>3.6863274116302637E-5</v>
      </c>
      <c r="P28" s="23">
        <f t="shared" ca="1" si="8"/>
        <v>1.4354394366570083E-6</v>
      </c>
      <c r="S28">
        <f t="shared" ca="1" si="9"/>
        <v>0</v>
      </c>
      <c r="T28">
        <f t="shared" ca="1" si="10"/>
        <v>5.8429618923322019E-2</v>
      </c>
      <c r="U28">
        <f t="shared" ca="1" si="11"/>
        <v>1</v>
      </c>
      <c r="V28">
        <f t="shared" ca="1" si="12"/>
        <v>5.0838037986092885</v>
      </c>
      <c r="W28">
        <f t="shared" ca="1" si="13"/>
        <v>33.642744531122304</v>
      </c>
      <c r="Y28">
        <f t="shared" ca="1" si="14"/>
        <v>0</v>
      </c>
      <c r="Z28">
        <f t="shared" ca="1" si="15"/>
        <v>4.4601623581653801E-2</v>
      </c>
      <c r="AA28">
        <f t="shared" ca="1" si="16"/>
        <v>0.76333928585406519</v>
      </c>
      <c r="AB28">
        <f t="shared" ca="1" si="17"/>
        <v>3.8806671610525982</v>
      </c>
      <c r="AC28">
        <f t="shared" ca="1" si="18"/>
        <v>25.680828584557656</v>
      </c>
      <c r="AE28" s="29" t="e">
        <f t="shared" ca="1" si="20"/>
        <v>#DIV/0!</v>
      </c>
      <c r="AF28" s="29" t="e">
        <f t="shared" ca="1" si="21"/>
        <v>#DIV/0!</v>
      </c>
      <c r="AG28" s="29">
        <f t="shared" ca="1" si="22"/>
        <v>0.21428571428571419</v>
      </c>
      <c r="AH28" s="29">
        <f t="shared" ca="1" si="23"/>
        <v>-0.46153846153846156</v>
      </c>
      <c r="AI28" s="29">
        <f t="shared" ca="1" si="24"/>
        <v>-0.35465116279069764</v>
      </c>
      <c r="AJ28" s="29">
        <f t="shared" ca="1" si="25"/>
        <v>-0.38167938931297707</v>
      </c>
    </row>
    <row r="29" spans="1:36" x14ac:dyDescent="0.25">
      <c r="A29" s="24">
        <f ca="1">Data!W26</f>
        <v>44023</v>
      </c>
      <c r="B29">
        <f ca="1">Data!Z26</f>
        <v>0</v>
      </c>
      <c r="C29">
        <f ca="1">Data!AA26</f>
        <v>1</v>
      </c>
      <c r="D29">
        <f ca="1">Data!AB26</f>
        <v>11</v>
      </c>
      <c r="E29">
        <f ca="1">Data!AC26</f>
        <v>62</v>
      </c>
      <c r="F29">
        <f ca="1">Data!AD26</f>
        <v>86</v>
      </c>
      <c r="G29">
        <f ca="1">Data!AE26</f>
        <v>0</v>
      </c>
      <c r="H29">
        <f ca="1">Data!AF26</f>
        <v>74</v>
      </c>
      <c r="K29" s="23">
        <f t="shared" ca="1" si="3"/>
        <v>0</v>
      </c>
      <c r="L29" s="23">
        <f t="shared" ca="1" si="4"/>
        <v>6.4022929428037073E-8</v>
      </c>
      <c r="M29" s="23">
        <f t="shared" ca="1" si="5"/>
        <v>7.0900002700645556E-7</v>
      </c>
      <c r="N29" s="23">
        <f t="shared" ca="1" si="6"/>
        <v>5.482042640919222E-6</v>
      </c>
      <c r="O29" s="23">
        <f t="shared" ca="1" si="7"/>
        <v>2.8560734900919156E-5</v>
      </c>
      <c r="P29" s="23">
        <f t="shared" ca="1" si="8"/>
        <v>1.3113891149706002E-6</v>
      </c>
      <c r="S29">
        <f t="shared" ca="1" si="9"/>
        <v>0</v>
      </c>
      <c r="T29">
        <f t="shared" ca="1" si="10"/>
        <v>9.0300320154224956E-2</v>
      </c>
      <c r="U29">
        <f t="shared" ca="1" si="11"/>
        <v>1</v>
      </c>
      <c r="V29">
        <f t="shared" ca="1" si="12"/>
        <v>7.7320767730652102</v>
      </c>
      <c r="W29">
        <f t="shared" ca="1" si="13"/>
        <v>40.283122444308603</v>
      </c>
      <c r="Y29">
        <f t="shared" ca="1" si="14"/>
        <v>0</v>
      </c>
      <c r="Z29">
        <f t="shared" ca="1" si="15"/>
        <v>4.8820696082621053E-2</v>
      </c>
      <c r="AA29">
        <f t="shared" ca="1" si="16"/>
        <v>0.54064809514783152</v>
      </c>
      <c r="AB29">
        <f t="shared" ca="1" si="17"/>
        <v>4.1803325788944976</v>
      </c>
      <c r="AC29">
        <f t="shared" ca="1" si="18"/>
        <v>21.778993416122304</v>
      </c>
      <c r="AE29" s="29" t="e">
        <f t="shared" ca="1" si="20"/>
        <v>#DIV/0!</v>
      </c>
      <c r="AF29" s="29">
        <f t="shared" ca="1" si="21"/>
        <v>0</v>
      </c>
      <c r="AG29" s="29">
        <f t="shared" ca="1" si="22"/>
        <v>-0.3529411764705882</v>
      </c>
      <c r="AH29" s="29">
        <f t="shared" ca="1" si="23"/>
        <v>-1.5873015873015928E-2</v>
      </c>
      <c r="AI29" s="29">
        <f t="shared" ca="1" si="24"/>
        <v>-0.22522522522522526</v>
      </c>
      <c r="AJ29" s="29">
        <f t="shared" ca="1" si="25"/>
        <v>-8.6419753086419804E-2</v>
      </c>
    </row>
    <row r="30" spans="1:36" x14ac:dyDescent="0.25">
      <c r="A30" s="24">
        <f ca="1">Data!W27</f>
        <v>44030</v>
      </c>
      <c r="B30">
        <f ca="1">Data!Z27</f>
        <v>0</v>
      </c>
      <c r="C30">
        <f ca="1">Data!AA27</f>
        <v>1</v>
      </c>
      <c r="D30">
        <f ca="1">Data!AB27</f>
        <v>8</v>
      </c>
      <c r="E30">
        <f ca="1">Data!AC27</f>
        <v>49</v>
      </c>
      <c r="F30">
        <f ca="1">Data!AD27</f>
        <v>52</v>
      </c>
      <c r="G30">
        <f ca="1">Data!AE27</f>
        <v>0</v>
      </c>
      <c r="H30">
        <f ca="1">Data!AF27</f>
        <v>58</v>
      </c>
      <c r="K30" s="23">
        <f t="shared" ca="1" si="3"/>
        <v>0</v>
      </c>
      <c r="L30" s="23">
        <f t="shared" ca="1" si="4"/>
        <v>6.4022929428037073E-8</v>
      </c>
      <c r="M30" s="23">
        <f t="shared" ca="1" si="5"/>
        <v>5.1563638327742228E-7</v>
      </c>
      <c r="N30" s="23">
        <f t="shared" ca="1" si="6"/>
        <v>4.3325820871780944E-6</v>
      </c>
      <c r="O30" s="23">
        <f t="shared" ca="1" si="7"/>
        <v>1.726928156799763E-5</v>
      </c>
      <c r="P30" s="23">
        <f t="shared" ca="1" si="8"/>
        <v>1.0278455225445245E-6</v>
      </c>
      <c r="S30">
        <f t="shared" ca="1" si="9"/>
        <v>0</v>
      </c>
      <c r="T30">
        <f t="shared" ca="1" si="10"/>
        <v>0.12416294021205929</v>
      </c>
      <c r="U30">
        <f t="shared" ca="1" si="11"/>
        <v>1</v>
      </c>
      <c r="V30">
        <f t="shared" ca="1" si="12"/>
        <v>8.4023979449236847</v>
      </c>
      <c r="W30">
        <f t="shared" ca="1" si="13"/>
        <v>33.491200636837966</v>
      </c>
      <c r="Y30">
        <f t="shared" ca="1" si="14"/>
        <v>0</v>
      </c>
      <c r="Z30">
        <f t="shared" ca="1" si="15"/>
        <v>6.2288474312309619E-2</v>
      </c>
      <c r="AA30">
        <f t="shared" ca="1" si="16"/>
        <v>0.50166719800551141</v>
      </c>
      <c r="AB30">
        <f t="shared" ca="1" si="17"/>
        <v>4.2152074335571319</v>
      </c>
      <c r="AC30">
        <f t="shared" ca="1" si="18"/>
        <v>16.801436781322899</v>
      </c>
      <c r="AE30" s="29" t="e">
        <f t="shared" ca="1" si="20"/>
        <v>#DIV/0!</v>
      </c>
      <c r="AF30" s="29">
        <f t="shared" ca="1" si="21"/>
        <v>0</v>
      </c>
      <c r="AG30" s="29">
        <f t="shared" ca="1" si="22"/>
        <v>-0.27272727272727271</v>
      </c>
      <c r="AH30" s="29">
        <f t="shared" ca="1" si="23"/>
        <v>-0.20967741935483875</v>
      </c>
      <c r="AI30" s="29">
        <f t="shared" ca="1" si="24"/>
        <v>-0.39534883720930236</v>
      </c>
      <c r="AJ30" s="29">
        <f t="shared" ca="1" si="25"/>
        <v>-0.21621621621621623</v>
      </c>
    </row>
    <row r="31" spans="1:36" x14ac:dyDescent="0.25">
      <c r="A31" s="24">
        <f ca="1">Data!W28</f>
        <v>44037</v>
      </c>
      <c r="B31">
        <f ca="1">Data!Z28</f>
        <v>0</v>
      </c>
      <c r="C31">
        <f ca="1">Data!AA28</f>
        <v>1</v>
      </c>
      <c r="D31">
        <f ca="1">Data!AB28</f>
        <v>8</v>
      </c>
      <c r="E31">
        <f ca="1">Data!AC28</f>
        <v>27</v>
      </c>
      <c r="F31">
        <f ca="1">Data!AD28</f>
        <v>43</v>
      </c>
      <c r="G31">
        <f ca="1">Data!AE28</f>
        <v>0</v>
      </c>
      <c r="H31">
        <f ca="1">Data!AF28</f>
        <v>36</v>
      </c>
      <c r="K31" s="23">
        <f t="shared" ca="1" si="3"/>
        <v>0</v>
      </c>
      <c r="L31" s="23">
        <f t="shared" ca="1" si="4"/>
        <v>6.4022929428037073E-8</v>
      </c>
      <c r="M31" s="23">
        <f t="shared" ca="1" si="5"/>
        <v>5.1563638327742228E-7</v>
      </c>
      <c r="N31" s="23">
        <f t="shared" ca="1" si="6"/>
        <v>2.3873411500777258E-6</v>
      </c>
      <c r="O31" s="23">
        <f t="shared" ca="1" si="7"/>
        <v>1.4280367450459578E-5</v>
      </c>
      <c r="P31" s="23">
        <f t="shared" ca="1" si="8"/>
        <v>6.3797308295867035E-7</v>
      </c>
      <c r="S31">
        <f t="shared" ca="1" si="9"/>
        <v>0</v>
      </c>
      <c r="T31">
        <f t="shared" ca="1" si="10"/>
        <v>0.12416294021205929</v>
      </c>
      <c r="U31">
        <f t="shared" ca="1" si="11"/>
        <v>1</v>
      </c>
      <c r="V31">
        <f t="shared" ca="1" si="12"/>
        <v>4.6298927451620306</v>
      </c>
      <c r="W31">
        <f t="shared" ca="1" si="13"/>
        <v>27.694646680462164</v>
      </c>
      <c r="Y31">
        <f t="shared" ca="1" si="14"/>
        <v>0</v>
      </c>
      <c r="Z31">
        <f t="shared" ca="1" si="15"/>
        <v>0.10035365305872106</v>
      </c>
      <c r="AA31">
        <f t="shared" ca="1" si="16"/>
        <v>0.8082415967866573</v>
      </c>
      <c r="AB31">
        <f t="shared" ca="1" si="17"/>
        <v>3.7420719053007199</v>
      </c>
      <c r="AC31">
        <f t="shared" ca="1" si="18"/>
        <v>22.383965455459034</v>
      </c>
      <c r="AE31" s="29" t="e">
        <f t="shared" ca="1" si="20"/>
        <v>#DIV/0!</v>
      </c>
      <c r="AF31" s="29">
        <f t="shared" ca="1" si="21"/>
        <v>0</v>
      </c>
      <c r="AG31" s="29">
        <f t="shared" ca="1" si="22"/>
        <v>0</v>
      </c>
      <c r="AH31" s="29">
        <f t="shared" ca="1" si="23"/>
        <v>-0.44897959183673475</v>
      </c>
      <c r="AI31" s="29">
        <f t="shared" ca="1" si="24"/>
        <v>-0.17307692307692313</v>
      </c>
      <c r="AJ31" s="29">
        <f t="shared" ca="1" si="25"/>
        <v>-0.37931034482758619</v>
      </c>
    </row>
    <row r="32" spans="1:36" x14ac:dyDescent="0.25">
      <c r="A32" s="24">
        <f ca="1">Data!W29</f>
        <v>44044</v>
      </c>
      <c r="B32">
        <f ca="1">Data!Z29</f>
        <v>0</v>
      </c>
      <c r="C32">
        <f ca="1">Data!AA29</f>
        <v>0</v>
      </c>
      <c r="D32">
        <f ca="1">Data!AB29</f>
        <v>8</v>
      </c>
      <c r="E32">
        <f ca="1">Data!AC29</f>
        <v>27</v>
      </c>
      <c r="F32">
        <f ca="1">Data!AD29</f>
        <v>21</v>
      </c>
      <c r="G32">
        <f ca="1">Data!AE29</f>
        <v>0</v>
      </c>
      <c r="H32">
        <f ca="1">Data!AF29</f>
        <v>35</v>
      </c>
      <c r="K32" s="23">
        <f t="shared" ca="1" si="3"/>
        <v>0</v>
      </c>
      <c r="L32" s="23">
        <f t="shared" ca="1" si="4"/>
        <v>0</v>
      </c>
      <c r="M32" s="23">
        <f t="shared" ca="1" si="5"/>
        <v>5.1563638327742228E-7</v>
      </c>
      <c r="N32" s="23">
        <f t="shared" ca="1" si="6"/>
        <v>2.3873411500777258E-6</v>
      </c>
      <c r="O32" s="23">
        <f t="shared" ca="1" si="7"/>
        <v>6.9741329409221202E-6</v>
      </c>
      <c r="P32" s="23">
        <f t="shared" ca="1" si="8"/>
        <v>6.2025160843204061E-7</v>
      </c>
      <c r="S32">
        <f t="shared" ca="1" si="9"/>
        <v>0</v>
      </c>
      <c r="T32">
        <f t="shared" ca="1" si="10"/>
        <v>0</v>
      </c>
      <c r="U32">
        <f t="shared" ca="1" si="11"/>
        <v>1</v>
      </c>
      <c r="V32">
        <f t="shared" ca="1" si="12"/>
        <v>4.6298927451620306</v>
      </c>
      <c r="W32">
        <f t="shared" ca="1" si="13"/>
        <v>13.525292564876871</v>
      </c>
      <c r="Y32">
        <f t="shared" ca="1" si="14"/>
        <v>0</v>
      </c>
      <c r="Z32">
        <f t="shared" ca="1" si="15"/>
        <v>0</v>
      </c>
      <c r="AA32">
        <f t="shared" ca="1" si="16"/>
        <v>0.83133421383770456</v>
      </c>
      <c r="AB32">
        <f t="shared" ca="1" si="17"/>
        <v>3.8489882454521691</v>
      </c>
      <c r="AC32">
        <f t="shared" ca="1" si="18"/>
        <v>11.244038461346864</v>
      </c>
      <c r="AE32" s="29" t="e">
        <f t="shared" ca="1" si="20"/>
        <v>#DIV/0!</v>
      </c>
      <c r="AF32" s="29">
        <f t="shared" ca="1" si="21"/>
        <v>-1</v>
      </c>
      <c r="AG32" s="29">
        <f t="shared" ca="1" si="22"/>
        <v>0</v>
      </c>
      <c r="AH32" s="29">
        <f t="shared" ca="1" si="23"/>
        <v>0</v>
      </c>
      <c r="AI32" s="29">
        <f t="shared" ca="1" si="24"/>
        <v>-0.51162790697674421</v>
      </c>
      <c r="AJ32" s="29">
        <f t="shared" ca="1" si="25"/>
        <v>-2.777777777777779E-2</v>
      </c>
    </row>
    <row r="33" spans="1:36" x14ac:dyDescent="0.25">
      <c r="A33" s="24">
        <f ca="1">Data!W30</f>
        <v>44051</v>
      </c>
      <c r="B33">
        <f ca="1">Data!Z30</f>
        <v>0</v>
      </c>
      <c r="C33">
        <f ca="1">Data!AA30</f>
        <v>0</v>
      </c>
      <c r="D33">
        <f ca="1">Data!AB30</f>
        <v>5</v>
      </c>
      <c r="E33">
        <f ca="1">Data!AC30</f>
        <v>23</v>
      </c>
      <c r="F33">
        <f ca="1">Data!AD30</f>
        <v>30</v>
      </c>
      <c r="G33">
        <f ca="1">Data!AE30</f>
        <v>0</v>
      </c>
      <c r="H33">
        <f ca="1">Data!AF30</f>
        <v>28</v>
      </c>
      <c r="K33" s="23">
        <f t="shared" ca="1" si="3"/>
        <v>0</v>
      </c>
      <c r="L33" s="23">
        <f t="shared" ca="1" si="4"/>
        <v>0</v>
      </c>
      <c r="M33" s="23">
        <f t="shared" ca="1" si="5"/>
        <v>3.222727395483889E-7</v>
      </c>
      <c r="N33" s="23">
        <f t="shared" ca="1" si="6"/>
        <v>2.0336609796958402E-6</v>
      </c>
      <c r="O33" s="23">
        <f t="shared" ca="1" si="7"/>
        <v>9.9630470584601705E-6</v>
      </c>
      <c r="P33" s="23">
        <f t="shared" ca="1" si="8"/>
        <v>4.9620128674563253E-7</v>
      </c>
      <c r="S33">
        <f t="shared" ca="1" si="9"/>
        <v>0</v>
      </c>
      <c r="T33">
        <f t="shared" ca="1" si="10"/>
        <v>0</v>
      </c>
      <c r="U33">
        <f t="shared" ca="1" si="11"/>
        <v>1</v>
      </c>
      <c r="V33">
        <f t="shared" ca="1" si="12"/>
        <v>6.3103723341467681</v>
      </c>
      <c r="W33">
        <f t="shared" ca="1" si="13"/>
        <v>30.914954434004276</v>
      </c>
      <c r="Y33">
        <f t="shared" ca="1" si="14"/>
        <v>0</v>
      </c>
      <c r="Z33">
        <f t="shared" ca="1" si="15"/>
        <v>0</v>
      </c>
      <c r="AA33">
        <f t="shared" ca="1" si="16"/>
        <v>0.64947985456070667</v>
      </c>
      <c r="AB33">
        <f t="shared" ca="1" si="17"/>
        <v>4.0984597058055492</v>
      </c>
      <c r="AC33">
        <f t="shared" ca="1" si="18"/>
        <v>20.078640109547969</v>
      </c>
      <c r="AE33" s="29" t="e">
        <f t="shared" ca="1" si="20"/>
        <v>#DIV/0!</v>
      </c>
      <c r="AF33" s="29" t="e">
        <f t="shared" ca="1" si="21"/>
        <v>#DIV/0!</v>
      </c>
      <c r="AG33" s="29">
        <f t="shared" ca="1" si="22"/>
        <v>-0.375</v>
      </c>
      <c r="AH33" s="29">
        <f t="shared" ca="1" si="23"/>
        <v>-0.14814814814814814</v>
      </c>
      <c r="AI33" s="29">
        <f t="shared" ca="1" si="24"/>
        <v>0.4285714285714286</v>
      </c>
      <c r="AJ33" s="29">
        <f t="shared" ca="1" si="25"/>
        <v>-0.19999999999999996</v>
      </c>
    </row>
    <row r="34" spans="1:36" x14ac:dyDescent="0.25">
      <c r="A34" s="24">
        <f ca="1">Data!W31</f>
        <v>44058</v>
      </c>
      <c r="B34">
        <f ca="1">Data!Z31</f>
        <v>0</v>
      </c>
      <c r="C34">
        <f ca="1">Data!AA31</f>
        <v>1</v>
      </c>
      <c r="D34">
        <f ca="1">Data!AB31</f>
        <v>2</v>
      </c>
      <c r="E34">
        <f ca="1">Data!AC31</f>
        <v>16</v>
      </c>
      <c r="F34">
        <f ca="1">Data!AD31</f>
        <v>30</v>
      </c>
      <c r="G34">
        <f ca="1">Data!AE31</f>
        <v>0</v>
      </c>
      <c r="H34">
        <f ca="1">Data!AF31</f>
        <v>19</v>
      </c>
      <c r="K34" s="23">
        <f t="shared" ca="1" si="3"/>
        <v>0</v>
      </c>
      <c r="L34" s="23">
        <f t="shared" ca="1" si="4"/>
        <v>6.4022929428037073E-8</v>
      </c>
      <c r="M34" s="23">
        <f t="shared" ca="1" si="5"/>
        <v>1.2890909581935557E-7</v>
      </c>
      <c r="N34" s="23">
        <f t="shared" ca="1" si="6"/>
        <v>1.4147206815275412E-6</v>
      </c>
      <c r="O34" s="23">
        <f t="shared" ca="1" si="7"/>
        <v>9.9630470584601705E-6</v>
      </c>
      <c r="P34" s="23">
        <f t="shared" ca="1" si="8"/>
        <v>3.3670801600596492E-7</v>
      </c>
      <c r="S34">
        <f t="shared" ca="1" si="9"/>
        <v>0</v>
      </c>
      <c r="T34">
        <f t="shared" ca="1" si="10"/>
        <v>0.49665176084823714</v>
      </c>
      <c r="U34">
        <f t="shared" ca="1" si="11"/>
        <v>1</v>
      </c>
      <c r="V34">
        <f t="shared" ca="1" si="12"/>
        <v>10.974560581124814</v>
      </c>
      <c r="W34">
        <f t="shared" ca="1" si="13"/>
        <v>77.287386085010681</v>
      </c>
      <c r="Y34">
        <f t="shared" ca="1" si="14"/>
        <v>0</v>
      </c>
      <c r="Z34">
        <f t="shared" ca="1" si="15"/>
        <v>0.19014376369020833</v>
      </c>
      <c r="AA34">
        <f t="shared" ca="1" si="16"/>
        <v>0.38285128268841656</v>
      </c>
      <c r="AB34">
        <f t="shared" ca="1" si="17"/>
        <v>4.2016245954253693</v>
      </c>
      <c r="AC34">
        <f t="shared" ca="1" si="18"/>
        <v>29.589574898281221</v>
      </c>
      <c r="AE34" s="29" t="e">
        <f t="shared" ca="1" si="20"/>
        <v>#DIV/0!</v>
      </c>
      <c r="AF34" s="29" t="e">
        <f t="shared" ca="1" si="21"/>
        <v>#DIV/0!</v>
      </c>
      <c r="AG34" s="29">
        <f t="shared" ca="1" si="22"/>
        <v>-0.6</v>
      </c>
      <c r="AH34" s="29">
        <f t="shared" ca="1" si="23"/>
        <v>-0.30434782608695654</v>
      </c>
      <c r="AI34" s="29">
        <f t="shared" ca="1" si="24"/>
        <v>0</v>
      </c>
      <c r="AJ34" s="29">
        <f t="shared" ca="1" si="25"/>
        <v>-0.3214285714285714</v>
      </c>
    </row>
    <row r="35" spans="1:36" x14ac:dyDescent="0.25">
      <c r="A35" s="24">
        <f ca="1">Data!W32</f>
        <v>44065</v>
      </c>
      <c r="B35">
        <f ca="1">Data!Z32</f>
        <v>0</v>
      </c>
      <c r="C35">
        <f ca="1">Data!AA32</f>
        <v>1</v>
      </c>
      <c r="D35">
        <f ca="1">Data!AB32</f>
        <v>6</v>
      </c>
      <c r="E35">
        <f ca="1">Data!AC32</f>
        <v>12</v>
      </c>
      <c r="F35">
        <f ca="1">Data!AD32</f>
        <v>19</v>
      </c>
      <c r="G35">
        <f ca="1">Data!AE32</f>
        <v>0</v>
      </c>
      <c r="H35">
        <f ca="1">Data!AF32</f>
        <v>19</v>
      </c>
      <c r="K35" s="23">
        <f t="shared" ca="1" si="3"/>
        <v>0</v>
      </c>
      <c r="L35" s="23">
        <f t="shared" ca="1" si="4"/>
        <v>6.4022929428037073E-8</v>
      </c>
      <c r="M35" s="23">
        <f t="shared" ca="1" si="5"/>
        <v>3.8672728745806666E-7</v>
      </c>
      <c r="N35" s="23">
        <f t="shared" ca="1" si="6"/>
        <v>1.0610405111456558E-6</v>
      </c>
      <c r="O35" s="23">
        <f t="shared" ca="1" si="7"/>
        <v>6.3099298036914416E-6</v>
      </c>
      <c r="P35" s="23">
        <f t="shared" ca="1" si="8"/>
        <v>3.3670801600596492E-7</v>
      </c>
      <c r="S35">
        <f t="shared" ca="1" si="9"/>
        <v>0</v>
      </c>
      <c r="T35">
        <f t="shared" ca="1" si="10"/>
        <v>0.16555058694941241</v>
      </c>
      <c r="U35">
        <f t="shared" ca="1" si="11"/>
        <v>1</v>
      </c>
      <c r="V35">
        <f t="shared" ca="1" si="12"/>
        <v>2.7436401452812036</v>
      </c>
      <c r="W35">
        <f t="shared" ca="1" si="13"/>
        <v>16.316225951280035</v>
      </c>
      <c r="Y35">
        <f t="shared" ca="1" si="14"/>
        <v>0</v>
      </c>
      <c r="Z35">
        <f t="shared" ca="1" si="15"/>
        <v>0.19014376369020833</v>
      </c>
      <c r="AA35">
        <f t="shared" ca="1" si="16"/>
        <v>1.1485538480652495</v>
      </c>
      <c r="AB35">
        <f t="shared" ca="1" si="17"/>
        <v>3.1512184465690267</v>
      </c>
      <c r="AC35">
        <f t="shared" ca="1" si="18"/>
        <v>18.740064102244773</v>
      </c>
      <c r="AE35" s="29" t="e">
        <f t="shared" ca="1" si="20"/>
        <v>#DIV/0!</v>
      </c>
      <c r="AF35" s="29">
        <f t="shared" ca="1" si="21"/>
        <v>0</v>
      </c>
      <c r="AG35" s="29">
        <f t="shared" ca="1" si="22"/>
        <v>2</v>
      </c>
      <c r="AH35" s="29">
        <f t="shared" ca="1" si="23"/>
        <v>-0.25</v>
      </c>
      <c r="AI35" s="29">
        <f t="shared" ca="1" si="24"/>
        <v>-0.3666666666666667</v>
      </c>
      <c r="AJ35" s="29">
        <f t="shared" ca="1" si="25"/>
        <v>0</v>
      </c>
    </row>
    <row r="36" spans="1:36" x14ac:dyDescent="0.25">
      <c r="A36" s="24">
        <f ca="1">Data!W33</f>
        <v>44072</v>
      </c>
      <c r="B36">
        <f ca="1">Data!Z33</f>
        <v>0</v>
      </c>
      <c r="C36">
        <f ca="1">Data!AA33</f>
        <v>1</v>
      </c>
      <c r="D36">
        <f ca="1">Data!AB33</f>
        <v>3</v>
      </c>
      <c r="E36">
        <f ca="1">Data!AC33</f>
        <v>16</v>
      </c>
      <c r="F36">
        <f ca="1">Data!AD33</f>
        <v>29</v>
      </c>
      <c r="G36">
        <f ca="1">Data!AE33</f>
        <v>0</v>
      </c>
      <c r="H36">
        <f ca="1">Data!AF33</f>
        <v>20</v>
      </c>
      <c r="K36" s="23">
        <f t="shared" ca="1" si="3"/>
        <v>0</v>
      </c>
      <c r="L36" s="23">
        <f t="shared" ca="1" si="4"/>
        <v>6.4022929428037073E-8</v>
      </c>
      <c r="M36" s="23">
        <f t="shared" ca="1" si="5"/>
        <v>1.9336364372903333E-7</v>
      </c>
      <c r="N36" s="23">
        <f t="shared" ca="1" si="6"/>
        <v>1.4147206815275412E-6</v>
      </c>
      <c r="O36" s="23">
        <f t="shared" ca="1" si="7"/>
        <v>9.6309454898448329E-6</v>
      </c>
      <c r="P36" s="23">
        <f t="shared" ca="1" si="8"/>
        <v>3.5442949053259466E-7</v>
      </c>
      <c r="S36">
        <f t="shared" ca="1" si="9"/>
        <v>0</v>
      </c>
      <c r="T36">
        <f t="shared" ca="1" si="10"/>
        <v>0.33110117389882482</v>
      </c>
      <c r="U36">
        <f t="shared" ca="1" si="11"/>
        <v>1</v>
      </c>
      <c r="V36">
        <f t="shared" ca="1" si="12"/>
        <v>7.3163737207498771</v>
      </c>
      <c r="W36">
        <f t="shared" ca="1" si="13"/>
        <v>49.807426588118012</v>
      </c>
      <c r="Y36">
        <f t="shared" ca="1" si="14"/>
        <v>0</v>
      </c>
      <c r="Z36">
        <f t="shared" ca="1" si="15"/>
        <v>0.18063657550569789</v>
      </c>
      <c r="AA36">
        <f t="shared" ca="1" si="16"/>
        <v>0.54556307783099356</v>
      </c>
      <c r="AB36">
        <f t="shared" ca="1" si="17"/>
        <v>3.9915433656541008</v>
      </c>
      <c r="AC36">
        <f t="shared" ca="1" si="18"/>
        <v>27.173092948254922</v>
      </c>
      <c r="AE36" s="29" t="e">
        <f t="shared" ca="1" si="20"/>
        <v>#DIV/0!</v>
      </c>
      <c r="AF36" s="29">
        <f t="shared" ca="1" si="21"/>
        <v>0</v>
      </c>
      <c r="AG36" s="29">
        <f t="shared" ca="1" si="22"/>
        <v>-0.5</v>
      </c>
      <c r="AH36" s="29">
        <f t="shared" ca="1" si="23"/>
        <v>0.33333333333333326</v>
      </c>
      <c r="AI36" s="29">
        <f t="shared" ca="1" si="24"/>
        <v>0.52631578947368429</v>
      </c>
      <c r="AJ36" s="29">
        <f t="shared" ca="1" si="25"/>
        <v>5.2631578947368363E-2</v>
      </c>
    </row>
    <row r="37" spans="1:36" x14ac:dyDescent="0.25">
      <c r="A37" s="24">
        <f ca="1">Data!W34</f>
        <v>44079</v>
      </c>
      <c r="B37">
        <f ca="1">Data!Z34</f>
        <v>0</v>
      </c>
      <c r="C37">
        <f ca="1">Data!AA34</f>
        <v>0</v>
      </c>
      <c r="D37">
        <f ca="1">Data!AB34</f>
        <v>6</v>
      </c>
      <c r="E37">
        <f ca="1">Data!AC34</f>
        <v>18</v>
      </c>
      <c r="F37">
        <f ca="1">Data!AD34</f>
        <v>17</v>
      </c>
      <c r="G37">
        <f ca="1">Data!AE34</f>
        <v>0</v>
      </c>
      <c r="H37">
        <f ca="1">Data!AF34</f>
        <v>24</v>
      </c>
      <c r="K37" s="23">
        <f t="shared" ca="1" si="3"/>
        <v>0</v>
      </c>
      <c r="L37" s="23">
        <f t="shared" ca="1" si="4"/>
        <v>0</v>
      </c>
      <c r="M37" s="23">
        <f t="shared" ca="1" si="5"/>
        <v>3.8672728745806666E-7</v>
      </c>
      <c r="N37" s="23">
        <f t="shared" ca="1" si="6"/>
        <v>1.5915607667184838E-6</v>
      </c>
      <c r="O37" s="23">
        <f t="shared" ca="1" si="7"/>
        <v>5.6457266664607639E-6</v>
      </c>
      <c r="P37" s="23">
        <f t="shared" ca="1" si="8"/>
        <v>4.2531538863911357E-7</v>
      </c>
      <c r="S37">
        <f t="shared" ca="1" si="9"/>
        <v>0</v>
      </c>
      <c r="T37">
        <f t="shared" ca="1" si="10"/>
        <v>0</v>
      </c>
      <c r="U37">
        <f t="shared" ca="1" si="11"/>
        <v>1</v>
      </c>
      <c r="V37">
        <f t="shared" ca="1" si="12"/>
        <v>4.1154602179218056</v>
      </c>
      <c r="W37">
        <f t="shared" ca="1" si="13"/>
        <v>14.598728482724244</v>
      </c>
      <c r="Y37">
        <f t="shared" ca="1" si="14"/>
        <v>0</v>
      </c>
      <c r="Z37">
        <f t="shared" ca="1" si="15"/>
        <v>0</v>
      </c>
      <c r="AA37">
        <f t="shared" ca="1" si="16"/>
        <v>0.90927179638498934</v>
      </c>
      <c r="AB37">
        <f t="shared" ca="1" si="17"/>
        <v>3.7420719053007194</v>
      </c>
      <c r="AC37">
        <f t="shared" ca="1" si="18"/>
        <v>13.274212072423381</v>
      </c>
      <c r="AE37" s="29" t="e">
        <f t="shared" ca="1" si="20"/>
        <v>#DIV/0!</v>
      </c>
      <c r="AF37" s="29">
        <f t="shared" ca="1" si="21"/>
        <v>-1</v>
      </c>
      <c r="AG37" s="29">
        <f t="shared" ca="1" si="22"/>
        <v>1</v>
      </c>
      <c r="AH37" s="29">
        <f t="shared" ca="1" si="23"/>
        <v>0.125</v>
      </c>
      <c r="AI37" s="29">
        <f t="shared" ca="1" si="24"/>
        <v>-0.41379310344827591</v>
      </c>
      <c r="AJ37" s="29">
        <f t="shared" ca="1" si="25"/>
        <v>0.19999999999999996</v>
      </c>
    </row>
    <row r="38" spans="1:36" x14ac:dyDescent="0.25">
      <c r="A38" s="24">
        <f ca="1">Data!W35</f>
        <v>44086</v>
      </c>
      <c r="B38">
        <f ca="1">Data!Z35</f>
        <v>0</v>
      </c>
      <c r="C38">
        <f ca="1">Data!AA35</f>
        <v>1</v>
      </c>
      <c r="D38">
        <f ca="1">Data!AB35</f>
        <v>1</v>
      </c>
      <c r="E38">
        <f ca="1">Data!AC35</f>
        <v>29</v>
      </c>
      <c r="F38">
        <f ca="1">Data!AD35</f>
        <v>27</v>
      </c>
      <c r="G38">
        <f ca="1">Data!AE35</f>
        <v>0</v>
      </c>
      <c r="H38">
        <f ca="1">Data!AF35</f>
        <v>31</v>
      </c>
      <c r="K38" s="23">
        <f t="shared" ca="1" si="3"/>
        <v>0</v>
      </c>
      <c r="L38" s="23">
        <f t="shared" ca="1" si="4"/>
        <v>6.4022929428037073E-8</v>
      </c>
      <c r="M38" s="23">
        <f t="shared" ca="1" si="5"/>
        <v>6.4454547909677785E-8</v>
      </c>
      <c r="N38" s="23">
        <f t="shared" ca="1" si="6"/>
        <v>2.5641812352686684E-6</v>
      </c>
      <c r="O38" s="23">
        <f t="shared" ca="1" si="7"/>
        <v>8.9667423526141543E-6</v>
      </c>
      <c r="P38" s="23">
        <f t="shared" ca="1" si="8"/>
        <v>5.4936571032552165E-7</v>
      </c>
      <c r="S38">
        <f t="shared" ca="1" si="9"/>
        <v>0</v>
      </c>
      <c r="T38">
        <f t="shared" ca="1" si="10"/>
        <v>0.99330352169647429</v>
      </c>
      <c r="U38">
        <f t="shared" ca="1" si="11"/>
        <v>1</v>
      </c>
      <c r="V38">
        <f t="shared" ca="1" si="12"/>
        <v>39.78278210657745</v>
      </c>
      <c r="W38">
        <f t="shared" ca="1" si="13"/>
        <v>139.11729495301924</v>
      </c>
      <c r="Y38">
        <f t="shared" ca="1" si="14"/>
        <v>0</v>
      </c>
      <c r="Z38">
        <f t="shared" ca="1" si="15"/>
        <v>0.11653972613270834</v>
      </c>
      <c r="AA38">
        <f t="shared" ca="1" si="16"/>
        <v>0.11732539308193413</v>
      </c>
      <c r="AB38">
        <f t="shared" ca="1" si="17"/>
        <v>4.667530548547135</v>
      </c>
      <c r="AC38">
        <f t="shared" ca="1" si="18"/>
        <v>16.321991314858352</v>
      </c>
      <c r="AE38" s="29" t="e">
        <f t="shared" ca="1" si="20"/>
        <v>#DIV/0!</v>
      </c>
      <c r="AF38" s="29" t="e">
        <f t="shared" ca="1" si="21"/>
        <v>#DIV/0!</v>
      </c>
      <c r="AG38" s="29">
        <f t="shared" ca="1" si="22"/>
        <v>-0.83333333333333337</v>
      </c>
      <c r="AH38" s="29">
        <f t="shared" ca="1" si="23"/>
        <v>0.61111111111111116</v>
      </c>
      <c r="AI38" s="29">
        <f t="shared" ca="1" si="24"/>
        <v>0.58823529411764697</v>
      </c>
      <c r="AJ38" s="29">
        <f t="shared" ca="1" si="25"/>
        <v>0.29166666666666674</v>
      </c>
    </row>
    <row r="39" spans="1:36" x14ac:dyDescent="0.25">
      <c r="A39" s="24">
        <f ca="1">Data!W36</f>
        <v>44093</v>
      </c>
      <c r="B39">
        <f ca="1">Data!Z36</f>
        <v>0</v>
      </c>
      <c r="C39">
        <f ca="1">Data!AA36</f>
        <v>0</v>
      </c>
      <c r="D39">
        <f ca="1">Data!AB36</f>
        <v>5</v>
      </c>
      <c r="E39">
        <f ca="1">Data!AC36</f>
        <v>34</v>
      </c>
      <c r="F39">
        <f ca="1">Data!AD36</f>
        <v>64</v>
      </c>
      <c r="G39">
        <f ca="1">Data!AE36</f>
        <v>0</v>
      </c>
      <c r="H39">
        <f ca="1">Data!AF36</f>
        <v>39</v>
      </c>
      <c r="K39" s="23">
        <f t="shared" ca="1" si="3"/>
        <v>0</v>
      </c>
      <c r="L39" s="23">
        <f t="shared" ca="1" si="4"/>
        <v>0</v>
      </c>
      <c r="M39" s="23">
        <f t="shared" ca="1" si="5"/>
        <v>3.222727395483889E-7</v>
      </c>
      <c r="N39" s="23">
        <f t="shared" ca="1" si="6"/>
        <v>3.0062814482460249E-6</v>
      </c>
      <c r="O39" s="23">
        <f t="shared" ca="1" si="7"/>
        <v>2.1254500391381698E-5</v>
      </c>
      <c r="P39" s="23">
        <f t="shared" ca="1" si="8"/>
        <v>6.9113750653855957E-7</v>
      </c>
      <c r="S39">
        <f t="shared" ca="1" si="9"/>
        <v>0</v>
      </c>
      <c r="T39">
        <f t="shared" ca="1" si="10"/>
        <v>0</v>
      </c>
      <c r="U39">
        <f t="shared" ca="1" si="11"/>
        <v>1</v>
      </c>
      <c r="V39">
        <f t="shared" ca="1" si="12"/>
        <v>9.3283764939560925</v>
      </c>
      <c r="W39">
        <f t="shared" ca="1" si="13"/>
        <v>65.951902792542455</v>
      </c>
      <c r="Y39">
        <f t="shared" ca="1" si="14"/>
        <v>0</v>
      </c>
      <c r="Z39">
        <f t="shared" ca="1" si="15"/>
        <v>0</v>
      </c>
      <c r="AA39">
        <f t="shared" ca="1" si="16"/>
        <v>0.46629322891537911</v>
      </c>
      <c r="AB39">
        <f t="shared" ca="1" si="17"/>
        <v>4.3497587959051103</v>
      </c>
      <c r="AC39">
        <f t="shared" ca="1" si="18"/>
        <v>30.752925706247833</v>
      </c>
      <c r="AE39" s="29" t="e">
        <f t="shared" ca="1" si="20"/>
        <v>#DIV/0!</v>
      </c>
      <c r="AF39" s="29">
        <f t="shared" ca="1" si="21"/>
        <v>-1</v>
      </c>
      <c r="AG39" s="29">
        <f t="shared" ca="1" si="22"/>
        <v>4</v>
      </c>
      <c r="AH39" s="29">
        <f t="shared" ca="1" si="23"/>
        <v>0.17241379310344818</v>
      </c>
      <c r="AI39" s="29">
        <f t="shared" ca="1" si="24"/>
        <v>1.3703703703703702</v>
      </c>
      <c r="AJ39" s="29">
        <f t="shared" ca="1" si="25"/>
        <v>0.25806451612903225</v>
      </c>
    </row>
    <row r="40" spans="1:36" x14ac:dyDescent="0.25">
      <c r="A40" s="24">
        <f ca="1">Data!W37</f>
        <v>44100</v>
      </c>
      <c r="B40">
        <f ca="1">Data!Z37</f>
        <v>1</v>
      </c>
      <c r="C40">
        <f ca="1">Data!AA37</f>
        <v>1</v>
      </c>
      <c r="D40">
        <f ca="1">Data!AB37</f>
        <v>11</v>
      </c>
      <c r="E40">
        <f ca="1">Data!AC37</f>
        <v>71</v>
      </c>
      <c r="F40">
        <f ca="1">Data!AD37</f>
        <v>98</v>
      </c>
      <c r="G40">
        <f ca="1">Data!AE37</f>
        <v>0</v>
      </c>
      <c r="H40">
        <f ca="1">Data!AF37</f>
        <v>84</v>
      </c>
      <c r="K40" s="23">
        <f t="shared" ca="1" si="3"/>
        <v>7.150596642208528E-8</v>
      </c>
      <c r="L40" s="23">
        <f t="shared" ca="1" si="4"/>
        <v>6.4022929428037073E-8</v>
      </c>
      <c r="M40" s="23">
        <f t="shared" ca="1" si="5"/>
        <v>7.0900002700645556E-7</v>
      </c>
      <c r="N40" s="23">
        <f t="shared" ca="1" si="6"/>
        <v>6.2778230242784637E-6</v>
      </c>
      <c r="O40" s="23">
        <f t="shared" ca="1" si="7"/>
        <v>3.2545953724303228E-5</v>
      </c>
      <c r="P40" s="23">
        <f t="shared" ca="1" si="8"/>
        <v>1.4886038602368974E-6</v>
      </c>
      <c r="S40">
        <f t="shared" ca="1" si="9"/>
        <v>0.10085467376355151</v>
      </c>
      <c r="T40">
        <f t="shared" ca="1" si="10"/>
        <v>9.0300320154224956E-2</v>
      </c>
      <c r="U40">
        <f t="shared" ca="1" si="11"/>
        <v>1</v>
      </c>
      <c r="V40">
        <f t="shared" ca="1" si="12"/>
        <v>8.8544750143166127</v>
      </c>
      <c r="W40">
        <f t="shared" ca="1" si="13"/>
        <v>45.904023250491207</v>
      </c>
      <c r="Y40">
        <f t="shared" ca="1" si="14"/>
        <v>4.8035591154993895E-2</v>
      </c>
      <c r="Z40">
        <f t="shared" ca="1" si="15"/>
        <v>4.3008708453737603E-2</v>
      </c>
      <c r="AA40">
        <f t="shared" ca="1" si="16"/>
        <v>0.47628522667785156</v>
      </c>
      <c r="AB40">
        <f t="shared" ca="1" si="17"/>
        <v>4.2172556393071607</v>
      </c>
      <c r="AC40">
        <f t="shared" ca="1" si="18"/>
        <v>21.863408119285573</v>
      </c>
      <c r="AE40" s="29" t="e">
        <f t="shared" ca="1" si="20"/>
        <v>#DIV/0!</v>
      </c>
      <c r="AF40" s="29" t="e">
        <f t="shared" ca="1" si="21"/>
        <v>#DIV/0!</v>
      </c>
      <c r="AG40" s="29">
        <f t="shared" ca="1" si="22"/>
        <v>1.2000000000000002</v>
      </c>
      <c r="AH40" s="29">
        <f t="shared" ca="1" si="23"/>
        <v>1.0882352941176472</v>
      </c>
      <c r="AI40" s="29">
        <f t="shared" ca="1" si="24"/>
        <v>0.53125</v>
      </c>
      <c r="AJ40" s="29">
        <f t="shared" ca="1" si="25"/>
        <v>1.1538461538461537</v>
      </c>
    </row>
    <row r="41" spans="1:36" x14ac:dyDescent="0.25">
      <c r="A41" s="24">
        <f ca="1">Data!W38</f>
        <v>44107</v>
      </c>
      <c r="B41">
        <f ca="1">Data!Z38</f>
        <v>0</v>
      </c>
      <c r="C41">
        <f ca="1">Data!AA38</f>
        <v>0</v>
      </c>
      <c r="D41">
        <f ca="1">Data!AB38</f>
        <v>15</v>
      </c>
      <c r="E41">
        <f ca="1">Data!AC38</f>
        <v>122</v>
      </c>
      <c r="F41">
        <f ca="1">Data!AD38</f>
        <v>140</v>
      </c>
      <c r="G41">
        <f ca="1">Data!AE38</f>
        <v>0</v>
      </c>
      <c r="H41">
        <f ca="1">Data!AF38</f>
        <v>137</v>
      </c>
      <c r="K41" s="23">
        <f t="shared" ca="1" si="3"/>
        <v>0</v>
      </c>
      <c r="L41" s="23">
        <f t="shared" ca="1" si="4"/>
        <v>0</v>
      </c>
      <c r="M41" s="23">
        <f t="shared" ca="1" si="5"/>
        <v>9.6681821864516659E-7</v>
      </c>
      <c r="N41" s="23">
        <f t="shared" ca="1" si="6"/>
        <v>1.0787245196647501E-5</v>
      </c>
      <c r="O41" s="23">
        <f t="shared" ca="1" si="7"/>
        <v>4.6494219606147468E-5</v>
      </c>
      <c r="P41" s="23">
        <f t="shared" ca="1" si="8"/>
        <v>2.4278420101482731E-6</v>
      </c>
      <c r="S41">
        <f t="shared" ca="1" si="9"/>
        <v>0</v>
      </c>
      <c r="T41">
        <f t="shared" ca="1" si="10"/>
        <v>0</v>
      </c>
      <c r="U41">
        <f t="shared" ca="1" si="11"/>
        <v>1</v>
      </c>
      <c r="V41">
        <f t="shared" ca="1" si="12"/>
        <v>11.157469924143562</v>
      </c>
      <c r="W41">
        <f t="shared" ca="1" si="13"/>
        <v>48.089929119562221</v>
      </c>
      <c r="Y41">
        <f t="shared" ca="1" si="14"/>
        <v>0</v>
      </c>
      <c r="Z41">
        <f t="shared" ca="1" si="15"/>
        <v>0</v>
      </c>
      <c r="AA41">
        <f t="shared" ca="1" si="16"/>
        <v>0.39822122469415588</v>
      </c>
      <c r="AB41">
        <f t="shared" ca="1" si="17"/>
        <v>4.4431413376806601</v>
      </c>
      <c r="AC41">
        <f t="shared" ca="1" si="18"/>
        <v>19.150430469447215</v>
      </c>
      <c r="AE41" s="29">
        <f t="shared" ca="1" si="20"/>
        <v>-1</v>
      </c>
      <c r="AF41" s="29">
        <f t="shared" ca="1" si="21"/>
        <v>-1</v>
      </c>
      <c r="AG41" s="29">
        <f t="shared" ca="1" si="22"/>
        <v>0.36363636363636354</v>
      </c>
      <c r="AH41" s="29">
        <f t="shared" ca="1" si="23"/>
        <v>0.71830985915492951</v>
      </c>
      <c r="AI41" s="29">
        <f t="shared" ca="1" si="24"/>
        <v>0.4285714285714286</v>
      </c>
      <c r="AJ41" s="29">
        <f t="shared" ca="1" si="25"/>
        <v>0.63095238095238093</v>
      </c>
    </row>
    <row r="42" spans="1:36" x14ac:dyDescent="0.25">
      <c r="A42" s="24">
        <f ca="1">Data!W39</f>
        <v>44114</v>
      </c>
      <c r="B42">
        <f ca="1">Data!Z39</f>
        <v>0</v>
      </c>
      <c r="C42">
        <f ca="1">Data!AA39</f>
        <v>2</v>
      </c>
      <c r="D42">
        <f ca="1">Data!AB39</f>
        <v>18</v>
      </c>
      <c r="E42">
        <f ca="1">Data!AC39</f>
        <v>146</v>
      </c>
      <c r="F42">
        <f ca="1">Data!AD39</f>
        <v>189</v>
      </c>
      <c r="G42">
        <f ca="1">Data!AE39</f>
        <v>0</v>
      </c>
      <c r="H42">
        <f ca="1">Data!AF39</f>
        <v>166</v>
      </c>
      <c r="K42" s="23">
        <f t="shared" ca="1" si="3"/>
        <v>0</v>
      </c>
      <c r="L42" s="23">
        <f t="shared" ca="1" si="4"/>
        <v>1.2804585885607415E-7</v>
      </c>
      <c r="M42" s="23">
        <f t="shared" ca="1" si="5"/>
        <v>1.1601818623742001E-6</v>
      </c>
      <c r="N42" s="23">
        <f t="shared" ca="1" si="6"/>
        <v>1.2909326218938813E-5</v>
      </c>
      <c r="O42" s="23">
        <f t="shared" ca="1" si="7"/>
        <v>6.2767196468299085E-5</v>
      </c>
      <c r="P42" s="23">
        <f t="shared" ca="1" si="8"/>
        <v>2.9417647714205355E-6</v>
      </c>
      <c r="S42">
        <f t="shared" ca="1" si="9"/>
        <v>0</v>
      </c>
      <c r="T42">
        <f t="shared" ca="1" si="10"/>
        <v>0.11036705796627493</v>
      </c>
      <c r="U42">
        <f t="shared" ca="1" si="11"/>
        <v>1</v>
      </c>
      <c r="V42">
        <f t="shared" ca="1" si="12"/>
        <v>11.126985033640436</v>
      </c>
      <c r="W42">
        <f t="shared" ca="1" si="13"/>
        <v>54.101170259507491</v>
      </c>
      <c r="Y42">
        <f t="shared" ca="1" si="14"/>
        <v>0</v>
      </c>
      <c r="Z42">
        <f t="shared" ca="1" si="15"/>
        <v>4.3526885664023594E-2</v>
      </c>
      <c r="AA42">
        <f t="shared" ca="1" si="16"/>
        <v>0.39438294782963396</v>
      </c>
      <c r="AB42">
        <f t="shared" ca="1" si="17"/>
        <v>4.388293158023334</v>
      </c>
      <c r="AC42">
        <f t="shared" ca="1" si="18"/>
        <v>21.336579007977488</v>
      </c>
      <c r="AE42" s="29" t="e">
        <f t="shared" ca="1" si="20"/>
        <v>#DIV/0!</v>
      </c>
      <c r="AF42" s="29" t="e">
        <f t="shared" ca="1" si="21"/>
        <v>#DIV/0!</v>
      </c>
      <c r="AG42" s="29">
        <f t="shared" ca="1" si="22"/>
        <v>0.19999999999999996</v>
      </c>
      <c r="AH42" s="29">
        <f t="shared" ca="1" si="23"/>
        <v>0.19672131147540983</v>
      </c>
      <c r="AI42" s="29">
        <f t="shared" ca="1" si="24"/>
        <v>0.35000000000000009</v>
      </c>
      <c r="AJ42" s="29">
        <f t="shared" ca="1" si="25"/>
        <v>0.2116788321167884</v>
      </c>
    </row>
    <row r="43" spans="1:36" x14ac:dyDescent="0.25">
      <c r="A43" s="24">
        <f ca="1">Data!W40</f>
        <v>44121</v>
      </c>
      <c r="B43">
        <f ca="1">Data!Z40</f>
        <v>0</v>
      </c>
      <c r="C43">
        <f ca="1">Data!AA40</f>
        <v>4</v>
      </c>
      <c r="D43">
        <f ca="1">Data!AB40</f>
        <v>36</v>
      </c>
      <c r="E43">
        <f ca="1">Data!AC40</f>
        <v>259</v>
      </c>
      <c r="F43">
        <f ca="1">Data!AD40</f>
        <v>312</v>
      </c>
      <c r="G43">
        <f ca="1">Data!AE40</f>
        <v>0</v>
      </c>
      <c r="H43">
        <f ca="1">Data!AF40</f>
        <v>299</v>
      </c>
      <c r="K43" s="23">
        <f t="shared" ca="1" si="3"/>
        <v>0</v>
      </c>
      <c r="L43" s="23">
        <f t="shared" ca="1" si="4"/>
        <v>2.5609171771214829E-7</v>
      </c>
      <c r="M43" s="23">
        <f t="shared" ca="1" si="5"/>
        <v>2.3203637247484002E-6</v>
      </c>
      <c r="N43" s="23">
        <f t="shared" ca="1" si="6"/>
        <v>2.2900791032227071E-5</v>
      </c>
      <c r="O43" s="23">
        <f t="shared" ca="1" si="7"/>
        <v>1.0361568940798578E-4</v>
      </c>
      <c r="P43" s="23">
        <f t="shared" ca="1" si="8"/>
        <v>5.2987208834622896E-6</v>
      </c>
      <c r="S43">
        <f t="shared" ca="1" si="9"/>
        <v>0</v>
      </c>
      <c r="T43">
        <f t="shared" ca="1" si="10"/>
        <v>0.11036705796627493</v>
      </c>
      <c r="U43">
        <f t="shared" ca="1" si="11"/>
        <v>1</v>
      </c>
      <c r="V43">
        <f t="shared" ca="1" si="12"/>
        <v>9.8694833003865501</v>
      </c>
      <c r="W43">
        <f t="shared" ca="1" si="13"/>
        <v>44.654934182450624</v>
      </c>
      <c r="Y43">
        <f t="shared" ca="1" si="14"/>
        <v>0</v>
      </c>
      <c r="Z43">
        <f t="shared" ca="1" si="15"/>
        <v>4.8330856322594762E-2</v>
      </c>
      <c r="AA43">
        <f t="shared" ca="1" si="16"/>
        <v>0.43791016280748651</v>
      </c>
      <c r="AB43">
        <f t="shared" ca="1" si="17"/>
        <v>4.3219470388980437</v>
      </c>
      <c r="AC43">
        <f t="shared" ca="1" si="18"/>
        <v>19.554849497994546</v>
      </c>
      <c r="AE43" s="29" t="e">
        <f t="shared" ca="1" si="20"/>
        <v>#DIV/0!</v>
      </c>
      <c r="AF43" s="29">
        <f t="shared" ca="1" si="21"/>
        <v>1</v>
      </c>
      <c r="AG43" s="29">
        <f t="shared" ca="1" si="22"/>
        <v>1</v>
      </c>
      <c r="AH43" s="29">
        <f t="shared" ca="1" si="23"/>
        <v>0.77397260273972601</v>
      </c>
      <c r="AI43" s="29">
        <f t="shared" ca="1" si="24"/>
        <v>0.6507936507936507</v>
      </c>
      <c r="AJ43" s="29">
        <f t="shared" ca="1" si="25"/>
        <v>0.8012048192771084</v>
      </c>
    </row>
    <row r="44" spans="1:36" x14ac:dyDescent="0.25">
      <c r="A44" s="24">
        <f ca="1">Data!W41</f>
        <v>44128</v>
      </c>
      <c r="B44">
        <f ca="1">Data!Z41</f>
        <v>0</v>
      </c>
      <c r="C44">
        <f ca="1">Data!AA41</f>
        <v>3</v>
      </c>
      <c r="D44">
        <f ca="1">Data!AB41</f>
        <v>50</v>
      </c>
      <c r="E44">
        <f ca="1">Data!AC41</f>
        <v>367</v>
      </c>
      <c r="F44">
        <f ca="1">Data!AD41</f>
        <v>496</v>
      </c>
      <c r="G44">
        <f ca="1">Data!AE41</f>
        <v>0</v>
      </c>
      <c r="H44">
        <f ca="1">Data!AF41</f>
        <v>420</v>
      </c>
      <c r="K44" s="23">
        <f t="shared" ca="1" si="3"/>
        <v>0</v>
      </c>
      <c r="L44" s="23">
        <f t="shared" ca="1" si="4"/>
        <v>1.9206878828411123E-7</v>
      </c>
      <c r="M44" s="23">
        <f t="shared" ca="1" si="5"/>
        <v>3.2227273954838888E-6</v>
      </c>
      <c r="N44" s="23">
        <f t="shared" ca="1" si="6"/>
        <v>3.2450155632537974E-5</v>
      </c>
      <c r="O44" s="23">
        <f t="shared" ca="1" si="7"/>
        <v>1.6472237803320816E-4</v>
      </c>
      <c r="P44" s="23">
        <f t="shared" ca="1" si="8"/>
        <v>7.4430193011844873E-6</v>
      </c>
      <c r="S44">
        <f t="shared" ca="1" si="9"/>
        <v>0</v>
      </c>
      <c r="T44">
        <f t="shared" ca="1" si="10"/>
        <v>5.9598211301788474E-2</v>
      </c>
      <c r="U44">
        <f t="shared" ca="1" si="11"/>
        <v>1</v>
      </c>
      <c r="V44">
        <f t="shared" ca="1" si="12"/>
        <v>10.069159333182018</v>
      </c>
      <c r="W44">
        <f t="shared" ca="1" si="13"/>
        <v>51.112724664220408</v>
      </c>
      <c r="Y44">
        <f t="shared" ca="1" si="14"/>
        <v>0</v>
      </c>
      <c r="Z44">
        <f t="shared" ca="1" si="15"/>
        <v>2.580522507224256E-2</v>
      </c>
      <c r="AA44">
        <f t="shared" ca="1" si="16"/>
        <v>0.43298656970713778</v>
      </c>
      <c r="AB44">
        <f t="shared" ca="1" si="17"/>
        <v>4.3598107595090925</v>
      </c>
      <c r="AC44">
        <f t="shared" ca="1" si="18"/>
        <v>22.131123320746209</v>
      </c>
      <c r="AE44" s="29" t="e">
        <f t="shared" ca="1" si="20"/>
        <v>#DIV/0!</v>
      </c>
      <c r="AF44" s="29">
        <f t="shared" ca="1" si="21"/>
        <v>-0.25</v>
      </c>
      <c r="AG44" s="29">
        <f t="shared" ca="1" si="22"/>
        <v>0.38888888888888884</v>
      </c>
      <c r="AH44" s="29">
        <f t="shared" ca="1" si="23"/>
        <v>0.41698841698841704</v>
      </c>
      <c r="AI44" s="29">
        <f t="shared" ca="1" si="24"/>
        <v>0.58974358974358965</v>
      </c>
      <c r="AJ44" s="29">
        <f t="shared" ca="1" si="25"/>
        <v>0.40468227424749159</v>
      </c>
    </row>
    <row r="45" spans="1:36" x14ac:dyDescent="0.25">
      <c r="A45" s="24">
        <f ca="1">Data!W42</f>
        <v>44135</v>
      </c>
      <c r="B45">
        <f ca="1">Data!Z42</f>
        <v>1</v>
      </c>
      <c r="C45">
        <f ca="1">Data!AA42</f>
        <v>6</v>
      </c>
      <c r="D45">
        <f ca="1">Data!AB42</f>
        <v>75</v>
      </c>
      <c r="E45">
        <f ca="1">Data!AC42</f>
        <v>489</v>
      </c>
      <c r="F45">
        <f ca="1">Data!AD42</f>
        <v>738</v>
      </c>
      <c r="G45">
        <f ca="1">Data!AE42</f>
        <v>0</v>
      </c>
      <c r="H45">
        <f ca="1">Data!AF42</f>
        <v>571</v>
      </c>
      <c r="K45" s="23">
        <f t="shared" ca="1" si="3"/>
        <v>7.150596642208528E-8</v>
      </c>
      <c r="L45" s="23">
        <f t="shared" ca="1" si="4"/>
        <v>3.8413757656822246E-7</v>
      </c>
      <c r="M45" s="23">
        <f t="shared" ca="1" si="5"/>
        <v>4.8340910932258332E-6</v>
      </c>
      <c r="N45" s="23">
        <f t="shared" ca="1" si="6"/>
        <v>4.3237400829185476E-5</v>
      </c>
      <c r="O45" s="23">
        <f t="shared" ca="1" si="7"/>
        <v>2.4509095763812022E-4</v>
      </c>
      <c r="P45" s="23">
        <f t="shared" ca="1" si="8"/>
        <v>1.0118961954705577E-5</v>
      </c>
      <c r="S45">
        <f t="shared" ca="1" si="9"/>
        <v>1.4792018818654221E-2</v>
      </c>
      <c r="T45">
        <f t="shared" ca="1" si="10"/>
        <v>7.946428173571797E-2</v>
      </c>
      <c r="U45">
        <f t="shared" ca="1" si="11"/>
        <v>1</v>
      </c>
      <c r="V45">
        <f t="shared" ca="1" si="12"/>
        <v>8.9442668736167246</v>
      </c>
      <c r="W45">
        <f t="shared" ca="1" si="13"/>
        <v>50.70052527176702</v>
      </c>
      <c r="Y45">
        <f t="shared" ca="1" si="14"/>
        <v>7.0665317986330772E-3</v>
      </c>
      <c r="Z45">
        <f t="shared" ca="1" si="15"/>
        <v>3.7962152470549473E-2</v>
      </c>
      <c r="AA45">
        <f t="shared" ca="1" si="16"/>
        <v>0.47772598759281398</v>
      </c>
      <c r="AB45">
        <f t="shared" ca="1" si="17"/>
        <v>4.2729087254922398</v>
      </c>
      <c r="AC45">
        <f t="shared" ca="1" si="18"/>
        <v>24.220958506929321</v>
      </c>
      <c r="AE45" s="29" t="e">
        <f t="shared" ca="1" si="20"/>
        <v>#DIV/0!</v>
      </c>
      <c r="AF45" s="29">
        <f t="shared" ca="1" si="21"/>
        <v>1</v>
      </c>
      <c r="AG45" s="29">
        <f t="shared" ca="1" si="22"/>
        <v>0.5</v>
      </c>
      <c r="AH45" s="29">
        <f t="shared" ca="1" si="23"/>
        <v>0.33242506811989103</v>
      </c>
      <c r="AI45" s="29">
        <f t="shared" ca="1" si="24"/>
        <v>0.48790322580645151</v>
      </c>
      <c r="AJ45" s="29">
        <f t="shared" ca="1" si="25"/>
        <v>0.35952380952380958</v>
      </c>
    </row>
    <row r="46" spans="1:36" s="40" customFormat="1" x14ac:dyDescent="0.25">
      <c r="A46" s="62">
        <f ca="1">Data!W43</f>
        <v>44142</v>
      </c>
      <c r="B46" s="40">
        <f ca="1">Data!Z43</f>
        <v>0</v>
      </c>
      <c r="C46" s="40">
        <f ca="1">Data!AA43</f>
        <v>6</v>
      </c>
      <c r="D46" s="40">
        <f ca="1">Data!AB43</f>
        <v>89</v>
      </c>
      <c r="E46" s="40">
        <f ca="1">Data!AC43</f>
        <v>600</v>
      </c>
      <c r="F46" s="40">
        <f ca="1">Data!AD43</f>
        <v>917</v>
      </c>
      <c r="G46" s="40">
        <f ca="1">Data!AE43</f>
        <v>0</v>
      </c>
      <c r="H46" s="40">
        <f ca="1">Data!AF43</f>
        <v>695</v>
      </c>
      <c r="K46" s="63">
        <f t="shared" ca="1" si="3"/>
        <v>0</v>
      </c>
      <c r="L46" s="63">
        <f t="shared" ca="1" si="4"/>
        <v>3.8413757656822246E-7</v>
      </c>
      <c r="M46" s="63">
        <f t="shared" ca="1" si="5"/>
        <v>5.7364547639613226E-6</v>
      </c>
      <c r="N46" s="63">
        <f t="shared" ca="1" si="6"/>
        <v>5.3052025557282791E-5</v>
      </c>
      <c r="O46" s="63">
        <f t="shared" ca="1" si="7"/>
        <v>3.0453713842026588E-4</v>
      </c>
      <c r="P46" s="63">
        <f t="shared" ca="1" si="8"/>
        <v>1.2316424796007664E-5</v>
      </c>
      <c r="S46" s="40">
        <f t="shared" ca="1" si="9"/>
        <v>0</v>
      </c>
      <c r="T46" s="40">
        <f t="shared" ca="1" si="10"/>
        <v>6.6964282361560074E-2</v>
      </c>
      <c r="U46" s="40">
        <f t="shared" ca="1" si="11"/>
        <v>1</v>
      </c>
      <c r="V46" s="40">
        <f t="shared" ca="1" si="12"/>
        <v>9.2482252088130448</v>
      </c>
      <c r="W46" s="40">
        <f t="shared" ca="1" si="13"/>
        <v>53.088039730303223</v>
      </c>
      <c r="Y46" s="40">
        <f t="shared" ca="1" si="14"/>
        <v>0</v>
      </c>
      <c r="Z46" s="40">
        <f t="shared" ca="1" si="15"/>
        <v>3.1189049008178055E-2</v>
      </c>
      <c r="AA46" s="40">
        <f t="shared" ca="1" si="16"/>
        <v>0.46575648850799456</v>
      </c>
      <c r="AB46" s="40">
        <f t="shared" ca="1" si="17"/>
        <v>4.3074208981878783</v>
      </c>
      <c r="AC46" s="40">
        <f t="shared" ca="1" si="18"/>
        <v>24.726098966558929</v>
      </c>
      <c r="AE46" s="64">
        <f t="shared" ca="1" si="20"/>
        <v>-1</v>
      </c>
      <c r="AF46" s="64">
        <f t="shared" ca="1" si="21"/>
        <v>0</v>
      </c>
      <c r="AG46" s="64">
        <f t="shared" ca="1" si="22"/>
        <v>0.18666666666666676</v>
      </c>
      <c r="AH46" s="64">
        <f t="shared" ca="1" si="23"/>
        <v>0.22699386503067487</v>
      </c>
      <c r="AI46" s="64">
        <f t="shared" ca="1" si="24"/>
        <v>0.24254742547425479</v>
      </c>
      <c r="AJ46" s="64">
        <f t="shared" ca="1" si="25"/>
        <v>0.21716287215411567</v>
      </c>
    </row>
    <row r="47" spans="1:36" x14ac:dyDescent="0.25">
      <c r="A47" s="24">
        <f ca="1">Data!W44</f>
        <v>44149</v>
      </c>
      <c r="B47">
        <f ca="1">Data!Z44</f>
        <v>0</v>
      </c>
      <c r="C47">
        <f ca="1">Data!AA44</f>
        <v>12</v>
      </c>
      <c r="D47">
        <f ca="1">Data!AB44</f>
        <v>104</v>
      </c>
      <c r="E47">
        <f ca="1">Data!AC44</f>
        <v>730</v>
      </c>
      <c r="F47">
        <f ca="1">Data!AD44</f>
        <v>1034</v>
      </c>
      <c r="G47">
        <f ca="1">Data!AE44</f>
        <v>0</v>
      </c>
      <c r="H47">
        <f ca="1">Data!AF44</f>
        <v>846</v>
      </c>
      <c r="K47" s="23">
        <f t="shared" ca="1" si="3"/>
        <v>0</v>
      </c>
      <c r="L47" s="23">
        <f t="shared" ca="1" si="4"/>
        <v>7.6827515313644493E-7</v>
      </c>
      <c r="M47" s="23">
        <f t="shared" ca="1" si="5"/>
        <v>6.7032729826064894E-6</v>
      </c>
      <c r="N47" s="23">
        <f t="shared" ca="1" si="6"/>
        <v>6.454663109469407E-5</v>
      </c>
      <c r="O47" s="23">
        <f t="shared" ca="1" si="7"/>
        <v>3.4339302194826059E-4</v>
      </c>
      <c r="P47" s="23">
        <f t="shared" ca="1" si="8"/>
        <v>1.4992367449528752E-5</v>
      </c>
      <c r="S47">
        <f t="shared" ca="1" si="9"/>
        <v>0</v>
      </c>
      <c r="T47">
        <f t="shared" ca="1" si="10"/>
        <v>0.11461194481113167</v>
      </c>
      <c r="U47">
        <f t="shared" ca="1" si="11"/>
        <v>1</v>
      </c>
      <c r="V47">
        <f t="shared" ca="1" si="12"/>
        <v>9.629121663727302</v>
      </c>
      <c r="W47">
        <f t="shared" ca="1" si="13"/>
        <v>51.227664879423756</v>
      </c>
      <c r="Y47">
        <f t="shared" ca="1" si="14"/>
        <v>0</v>
      </c>
      <c r="Z47">
        <f t="shared" ca="1" si="15"/>
        <v>5.1244418583176715E-2</v>
      </c>
      <c r="AA47">
        <f t="shared" ca="1" si="16"/>
        <v>0.44711237269049126</v>
      </c>
      <c r="AB47">
        <f t="shared" ca="1" si="17"/>
        <v>4.3052994339945245</v>
      </c>
      <c r="AC47">
        <f t="shared" ca="1" si="18"/>
        <v>22.904522791632505</v>
      </c>
      <c r="AE47" s="29" t="e">
        <f t="shared" ca="1" si="20"/>
        <v>#DIV/0!</v>
      </c>
      <c r="AF47" s="29">
        <f t="shared" ca="1" si="21"/>
        <v>1</v>
      </c>
      <c r="AG47" s="29">
        <f t="shared" ca="1" si="22"/>
        <v>0.1685393258426966</v>
      </c>
      <c r="AH47" s="29">
        <f t="shared" ca="1" si="23"/>
        <v>0.21666666666666656</v>
      </c>
      <c r="AI47" s="29">
        <f t="shared" ca="1" si="24"/>
        <v>0.12758996728462368</v>
      </c>
      <c r="AJ47" s="29">
        <f t="shared" ca="1" si="25"/>
        <v>0.2172661870503596</v>
      </c>
    </row>
    <row r="48" spans="1:36" x14ac:dyDescent="0.25">
      <c r="A48" s="24">
        <f ca="1">Data!W45</f>
        <v>44156</v>
      </c>
      <c r="B48">
        <f ca="1">Data!Z45</f>
        <v>1</v>
      </c>
      <c r="C48">
        <f ca="1">Data!AA45</f>
        <v>18</v>
      </c>
      <c r="D48">
        <f ca="1">Data!AB45</f>
        <v>100</v>
      </c>
      <c r="E48">
        <f ca="1">Data!AC45</f>
        <v>784</v>
      </c>
      <c r="F48">
        <f ca="1">Data!AD45</f>
        <v>1151</v>
      </c>
      <c r="G48">
        <f ca="1">Data!AE45</f>
        <v>0</v>
      </c>
      <c r="H48">
        <f ca="1">Data!AF45</f>
        <v>903</v>
      </c>
      <c r="K48" s="23">
        <f t="shared" ca="1" si="3"/>
        <v>7.150596642208528E-8</v>
      </c>
      <c r="L48" s="23">
        <f t="shared" ca="1" si="4"/>
        <v>1.1524127297046673E-6</v>
      </c>
      <c r="M48" s="23">
        <f t="shared" ca="1" si="5"/>
        <v>6.4454547909677776E-6</v>
      </c>
      <c r="N48" s="23">
        <f t="shared" ca="1" si="6"/>
        <v>6.932131339484951E-5</v>
      </c>
      <c r="O48" s="23">
        <f t="shared" ca="1" si="7"/>
        <v>3.8224890547625524E-4</v>
      </c>
      <c r="P48" s="23">
        <f t="shared" ca="1" si="8"/>
        <v>1.6002491497546648E-5</v>
      </c>
      <c r="S48">
        <f t="shared" ca="1" si="9"/>
        <v>1.1094014113990665E-2</v>
      </c>
      <c r="T48">
        <f t="shared" ca="1" si="10"/>
        <v>0.1787946339053654</v>
      </c>
      <c r="U48">
        <f t="shared" ca="1" si="11"/>
        <v>1</v>
      </c>
      <c r="V48">
        <f t="shared" ca="1" si="12"/>
        <v>10.755069369502317</v>
      </c>
      <c r="W48">
        <f t="shared" ca="1" si="13"/>
        <v>59.305187589231544</v>
      </c>
      <c r="Y48">
        <f t="shared" ca="1" si="14"/>
        <v>4.4684270841854785E-3</v>
      </c>
      <c r="Z48">
        <f t="shared" ca="1" si="15"/>
        <v>7.2014581596955979E-2</v>
      </c>
      <c r="AA48">
        <f t="shared" ca="1" si="16"/>
        <v>0.4027782043787328</v>
      </c>
      <c r="AB48">
        <f t="shared" ca="1" si="17"/>
        <v>4.3319075286168536</v>
      </c>
      <c r="AC48">
        <f t="shared" ca="1" si="18"/>
        <v>23.886836967534592</v>
      </c>
      <c r="AE48" s="29" t="e">
        <f t="shared" ca="1" si="20"/>
        <v>#DIV/0!</v>
      </c>
      <c r="AF48" s="29">
        <f t="shared" ca="1" si="21"/>
        <v>0.5</v>
      </c>
      <c r="AG48" s="29">
        <f t="shared" ca="1" si="22"/>
        <v>-3.8461538461538436E-2</v>
      </c>
      <c r="AH48" s="29">
        <f t="shared" ca="1" si="23"/>
        <v>7.3972602739726057E-2</v>
      </c>
      <c r="AI48" s="29">
        <f t="shared" ca="1" si="24"/>
        <v>0.11315280464216637</v>
      </c>
      <c r="AJ48" s="29">
        <f t="shared" ca="1" si="25"/>
        <v>6.7375886524822626E-2</v>
      </c>
    </row>
    <row r="49" spans="1:36" x14ac:dyDescent="0.25">
      <c r="A49" s="24">
        <f ca="1">Data!W46</f>
        <v>44163</v>
      </c>
      <c r="B49">
        <f ca="1">Data!Z46</f>
        <v>2</v>
      </c>
      <c r="C49">
        <f ca="1">Data!AA46</f>
        <v>11</v>
      </c>
      <c r="D49">
        <f ca="1">Data!AB46</f>
        <v>111</v>
      </c>
      <c r="E49">
        <f ca="1">Data!AC46</f>
        <v>827</v>
      </c>
      <c r="F49">
        <f ca="1">Data!AD46</f>
        <v>1186</v>
      </c>
      <c r="G49">
        <f ca="1">Data!AE46</f>
        <v>0</v>
      </c>
      <c r="H49">
        <f ca="1">Data!AF46</f>
        <v>951</v>
      </c>
      <c r="K49" s="23">
        <f t="shared" ca="1" si="3"/>
        <v>1.4301193284417056E-7</v>
      </c>
      <c r="L49" s="23">
        <f t="shared" ca="1" si="4"/>
        <v>7.0425222370840784E-7</v>
      </c>
      <c r="M49" s="23">
        <f t="shared" ca="1" si="5"/>
        <v>7.1544548179742333E-6</v>
      </c>
      <c r="N49" s="23">
        <f t="shared" ca="1" si="6"/>
        <v>7.3123375226454777E-5</v>
      </c>
      <c r="O49" s="23">
        <f t="shared" ca="1" si="7"/>
        <v>3.9387246037779212E-4</v>
      </c>
      <c r="P49" s="23">
        <f t="shared" ca="1" si="8"/>
        <v>1.6853122274824874E-5</v>
      </c>
      <c r="S49">
        <f t="shared" ca="1" si="9"/>
        <v>1.9989214619803002E-2</v>
      </c>
      <c r="T49">
        <f t="shared" ca="1" si="10"/>
        <v>9.8435484132083056E-2</v>
      </c>
      <c r="U49">
        <f t="shared" ca="1" si="11"/>
        <v>1</v>
      </c>
      <c r="V49">
        <f t="shared" ca="1" si="12"/>
        <v>10.220677478142141</v>
      </c>
      <c r="W49">
        <f t="shared" ca="1" si="13"/>
        <v>55.052756694788407</v>
      </c>
      <c r="Y49">
        <f t="shared" ca="1" si="14"/>
        <v>8.4857826646045995E-3</v>
      </c>
      <c r="Z49">
        <f t="shared" ca="1" si="15"/>
        <v>4.1787641021297103E-2</v>
      </c>
      <c r="AA49">
        <f t="shared" ca="1" si="16"/>
        <v>0.42451806266554709</v>
      </c>
      <c r="AB49">
        <f t="shared" ca="1" si="17"/>
        <v>4.3388622021502909</v>
      </c>
      <c r="AC49">
        <f t="shared" ca="1" si="18"/>
        <v>23.370889616469299</v>
      </c>
      <c r="AE49" s="29">
        <f t="shared" ca="1" si="20"/>
        <v>1</v>
      </c>
      <c r="AF49" s="29">
        <f t="shared" ca="1" si="21"/>
        <v>-0.38888888888888884</v>
      </c>
      <c r="AG49" s="29">
        <f t="shared" ca="1" si="22"/>
        <v>0.1100000000000001</v>
      </c>
      <c r="AH49" s="29">
        <f t="shared" ca="1" si="23"/>
        <v>5.4846938775510168E-2</v>
      </c>
      <c r="AI49" s="29">
        <f t="shared" ca="1" si="24"/>
        <v>3.040834057341435E-2</v>
      </c>
      <c r="AJ49" s="29">
        <f t="shared" ca="1" si="25"/>
        <v>5.3156146179401897E-2</v>
      </c>
    </row>
    <row r="50" spans="1:36" x14ac:dyDescent="0.25">
      <c r="A50" s="24">
        <f ca="1">Data!W47</f>
        <v>44170</v>
      </c>
      <c r="B50">
        <f ca="1">Data!Z47</f>
        <v>2</v>
      </c>
      <c r="C50">
        <f ca="1">Data!AA47</f>
        <v>12</v>
      </c>
      <c r="D50">
        <f ca="1">Data!AB47</f>
        <v>97</v>
      </c>
      <c r="E50">
        <f ca="1">Data!AC47</f>
        <v>765</v>
      </c>
      <c r="F50">
        <f ca="1">Data!AD47</f>
        <v>1103</v>
      </c>
      <c r="G50">
        <f ca="1">Data!AE47</f>
        <v>0</v>
      </c>
      <c r="H50">
        <f ca="1">Data!AF47</f>
        <v>876</v>
      </c>
      <c r="K50" s="23">
        <f t="shared" ca="1" si="3"/>
        <v>1.4301193284417056E-7</v>
      </c>
      <c r="L50" s="23">
        <f t="shared" ca="1" si="4"/>
        <v>7.6827515313644493E-7</v>
      </c>
      <c r="M50" s="23">
        <f t="shared" ca="1" si="5"/>
        <v>6.2520911472387447E-6</v>
      </c>
      <c r="N50" s="23">
        <f t="shared" ca="1" si="6"/>
        <v>6.7641332585535553E-5</v>
      </c>
      <c r="O50" s="23">
        <f t="shared" ca="1" si="7"/>
        <v>3.6630803018271899E-4</v>
      </c>
      <c r="P50" s="23">
        <f t="shared" ca="1" si="8"/>
        <v>1.5524011685327645E-5</v>
      </c>
      <c r="S50">
        <f t="shared" ca="1" si="9"/>
        <v>2.287425590513539E-2</v>
      </c>
      <c r="T50">
        <f t="shared" ca="1" si="10"/>
        <v>0.12288290990059478</v>
      </c>
      <c r="U50">
        <f t="shared" ca="1" si="11"/>
        <v>1</v>
      </c>
      <c r="V50">
        <f t="shared" ca="1" si="12"/>
        <v>10.818993356392374</v>
      </c>
      <c r="W50">
        <f t="shared" ca="1" si="13"/>
        <v>58.589681685063091</v>
      </c>
      <c r="Y50">
        <f t="shared" ca="1" si="14"/>
        <v>9.2123051530125285E-3</v>
      </c>
      <c r="Z50">
        <f t="shared" ca="1" si="15"/>
        <v>4.9489472741287101E-2</v>
      </c>
      <c r="AA50">
        <f t="shared" ca="1" si="16"/>
        <v>0.40273682305636516</v>
      </c>
      <c r="AB50">
        <f t="shared" ca="1" si="17"/>
        <v>4.3572070130213856</v>
      </c>
      <c r="AC50">
        <f t="shared" ca="1" si="18"/>
        <v>23.596222265726013</v>
      </c>
      <c r="AE50" s="29">
        <f t="shared" ca="1" si="20"/>
        <v>0</v>
      </c>
      <c r="AF50" s="29">
        <f t="shared" ca="1" si="21"/>
        <v>9.0909090909090828E-2</v>
      </c>
      <c r="AG50" s="29">
        <f t="shared" ca="1" si="22"/>
        <v>-0.12612612612612617</v>
      </c>
      <c r="AH50" s="29">
        <f t="shared" ca="1" si="23"/>
        <v>-7.4969770253929813E-2</v>
      </c>
      <c r="AI50" s="29">
        <f t="shared" ca="1" si="24"/>
        <v>-6.9983136593591899E-2</v>
      </c>
      <c r="AJ50" s="29">
        <f t="shared" ca="1" si="25"/>
        <v>-7.8864353312302793E-2</v>
      </c>
    </row>
    <row r="51" spans="1:36" x14ac:dyDescent="0.25">
      <c r="A51" s="24">
        <f ca="1">Data!W48</f>
        <v>44177</v>
      </c>
      <c r="B51">
        <f ca="1">Data!Z48</f>
        <v>2</v>
      </c>
      <c r="C51">
        <f ca="1">Data!AA48</f>
        <v>9</v>
      </c>
      <c r="D51">
        <f ca="1">Data!AB48</f>
        <v>108</v>
      </c>
      <c r="E51">
        <f ca="1">Data!AC48</f>
        <v>722</v>
      </c>
      <c r="F51">
        <f ca="1">Data!AD48</f>
        <v>1147</v>
      </c>
      <c r="G51">
        <f ca="1">Data!AE48</f>
        <v>0</v>
      </c>
      <c r="H51">
        <f ca="1">Data!AF48</f>
        <v>841</v>
      </c>
      <c r="K51" s="23">
        <f t="shared" ca="1" si="3"/>
        <v>1.4301193284417056E-7</v>
      </c>
      <c r="L51" s="23">
        <f t="shared" ca="1" si="4"/>
        <v>5.7620636485233367E-7</v>
      </c>
      <c r="M51" s="23">
        <f t="shared" ca="1" si="5"/>
        <v>6.9610911742452005E-6</v>
      </c>
      <c r="N51" s="23">
        <f t="shared" ca="1" si="6"/>
        <v>6.3839270753930299E-5</v>
      </c>
      <c r="O51" s="23">
        <f t="shared" ca="1" si="7"/>
        <v>3.8092049920179387E-4</v>
      </c>
      <c r="P51" s="23">
        <f t="shared" ca="1" si="8"/>
        <v>1.4903760076895604E-5</v>
      </c>
      <c r="S51">
        <f t="shared" ca="1" si="9"/>
        <v>2.0544470581464195E-2</v>
      </c>
      <c r="T51">
        <f t="shared" ca="1" si="10"/>
        <v>8.2775293474706205E-2</v>
      </c>
      <c r="U51">
        <f t="shared" ca="1" si="11"/>
        <v>1</v>
      </c>
      <c r="V51">
        <f t="shared" ca="1" si="12"/>
        <v>9.170871226356617</v>
      </c>
      <c r="W51">
        <f t="shared" ca="1" si="13"/>
        <v>54.721377678708187</v>
      </c>
      <c r="Y51">
        <f t="shared" ca="1" si="14"/>
        <v>9.5956947848263672E-3</v>
      </c>
      <c r="Z51">
        <f t="shared" ca="1" si="15"/>
        <v>3.8661811642123213E-2</v>
      </c>
      <c r="AA51">
        <f t="shared" ca="1" si="16"/>
        <v>0.46706946021202783</v>
      </c>
      <c r="AB51">
        <f t="shared" ca="1" si="17"/>
        <v>4.283433873368403</v>
      </c>
      <c r="AC51">
        <f t="shared" ca="1" si="18"/>
        <v>25.558684334452742</v>
      </c>
      <c r="AE51" s="29">
        <f t="shared" ca="1" si="20"/>
        <v>0</v>
      </c>
      <c r="AF51" s="29">
        <f t="shared" ca="1" si="21"/>
        <v>-0.25</v>
      </c>
      <c r="AG51" s="29">
        <f t="shared" ca="1" si="22"/>
        <v>0.11340206185567014</v>
      </c>
      <c r="AH51" s="29">
        <f t="shared" ca="1" si="23"/>
        <v>-5.6209150326797408E-2</v>
      </c>
      <c r="AI51" s="29">
        <f t="shared" ca="1" si="24"/>
        <v>3.9891205802357277E-2</v>
      </c>
      <c r="AJ51" s="29">
        <f t="shared" ca="1" si="25"/>
        <v>-3.9954337899543391E-2</v>
      </c>
    </row>
    <row r="52" spans="1:36" x14ac:dyDescent="0.25">
      <c r="A52" s="24">
        <f ca="1">Data!W49</f>
        <v>44184</v>
      </c>
      <c r="B52">
        <f ca="1">Data!Z49</f>
        <v>0</v>
      </c>
      <c r="C52">
        <f ca="1">Data!AA49</f>
        <v>5</v>
      </c>
      <c r="D52">
        <f ca="1">Data!AB49</f>
        <v>112</v>
      </c>
      <c r="E52">
        <f ca="1">Data!AC49</f>
        <v>752</v>
      </c>
      <c r="F52">
        <f ca="1">Data!AD49</f>
        <v>1305</v>
      </c>
      <c r="G52">
        <f ca="1">Data!AE49</f>
        <v>0</v>
      </c>
      <c r="H52">
        <f ca="1">Data!AF49</f>
        <v>869</v>
      </c>
      <c r="K52" s="23">
        <f t="shared" ca="1" si="3"/>
        <v>0</v>
      </c>
      <c r="L52" s="23">
        <f t="shared" ca="1" si="4"/>
        <v>3.2011464714018538E-7</v>
      </c>
      <c r="M52" s="23">
        <f t="shared" ca="1" si="5"/>
        <v>7.2189093658839115E-6</v>
      </c>
      <c r="N52" s="23">
        <f t="shared" ca="1" si="6"/>
        <v>6.6491872031794428E-5</v>
      </c>
      <c r="O52" s="23">
        <f t="shared" ca="1" si="7"/>
        <v>4.3339254704301744E-4</v>
      </c>
      <c r="P52" s="23">
        <f t="shared" ca="1" si="8"/>
        <v>1.5399961363641237E-5</v>
      </c>
      <c r="S52">
        <f t="shared" ca="1" si="9"/>
        <v>0</v>
      </c>
      <c r="T52">
        <f t="shared" ca="1" si="10"/>
        <v>4.4343907218592611E-2</v>
      </c>
      <c r="U52">
        <f t="shared" ca="1" si="11"/>
        <v>1</v>
      </c>
      <c r="V52">
        <f t="shared" ca="1" si="12"/>
        <v>9.2107919163011829</v>
      </c>
      <c r="W52">
        <f t="shared" ca="1" si="13"/>
        <v>60.035737405320802</v>
      </c>
      <c r="Y52">
        <f t="shared" ca="1" si="14"/>
        <v>0</v>
      </c>
      <c r="Z52">
        <f t="shared" ca="1" si="15"/>
        <v>2.0786717549562475E-2</v>
      </c>
      <c r="AA52">
        <f t="shared" ca="1" si="16"/>
        <v>0.46876152448846403</v>
      </c>
      <c r="AB52">
        <f t="shared" ca="1" si="17"/>
        <v>4.3176648604313632</v>
      </c>
      <c r="AC52">
        <f t="shared" ca="1" si="18"/>
        <v>28.142443789907283</v>
      </c>
      <c r="AE52" s="29">
        <f t="shared" ca="1" si="20"/>
        <v>-1</v>
      </c>
      <c r="AF52" s="29">
        <f t="shared" ca="1" si="21"/>
        <v>-0.44444444444444442</v>
      </c>
      <c r="AG52" s="29">
        <f t="shared" ca="1" si="22"/>
        <v>3.7037037037036979E-2</v>
      </c>
      <c r="AH52" s="29">
        <f t="shared" ca="1" si="23"/>
        <v>4.1551246537396169E-2</v>
      </c>
      <c r="AI52" s="29">
        <f t="shared" ca="1" si="24"/>
        <v>0.13775065387968621</v>
      </c>
      <c r="AJ52" s="29">
        <f t="shared" ca="1" si="25"/>
        <v>3.3293697978596937E-2</v>
      </c>
    </row>
    <row r="53" spans="1:36" x14ac:dyDescent="0.25">
      <c r="A53" s="24">
        <f ca="1">Data!W50</f>
        <v>44191</v>
      </c>
      <c r="B53">
        <f ca="1">Data!Z50</f>
        <v>0</v>
      </c>
      <c r="C53">
        <f ca="1">Data!AA50</f>
        <v>15</v>
      </c>
      <c r="D53">
        <f ca="1">Data!AB50</f>
        <v>139</v>
      </c>
      <c r="E53">
        <f ca="1">Data!AC50</f>
        <v>980</v>
      </c>
      <c r="F53">
        <f ca="1">Data!AD50</f>
        <v>1569</v>
      </c>
      <c r="G53">
        <f ca="1">Data!AE50</f>
        <v>0</v>
      </c>
      <c r="H53">
        <f ca="1">Data!AF50</f>
        <v>1134</v>
      </c>
      <c r="K53" s="23">
        <f t="shared" ca="1" si="3"/>
        <v>0</v>
      </c>
      <c r="L53" s="23">
        <f t="shared" ca="1" si="4"/>
        <v>9.6034394142055608E-7</v>
      </c>
      <c r="M53" s="23">
        <f t="shared" ca="1" si="5"/>
        <v>8.9591821594452106E-6</v>
      </c>
      <c r="N53" s="23">
        <f t="shared" ca="1" si="6"/>
        <v>8.665164174356189E-5</v>
      </c>
      <c r="O53" s="23">
        <f t="shared" ca="1" si="7"/>
        <v>5.2106736115746695E-4</v>
      </c>
      <c r="P53" s="23">
        <f t="shared" ca="1" si="8"/>
        <v>2.0096152113198114E-5</v>
      </c>
      <c r="S53">
        <f t="shared" ca="1" si="9"/>
        <v>0</v>
      </c>
      <c r="T53">
        <f t="shared" ca="1" si="10"/>
        <v>0.10719102752120228</v>
      </c>
      <c r="U53">
        <f t="shared" ca="1" si="11"/>
        <v>1</v>
      </c>
      <c r="V53">
        <f t="shared" ca="1" si="12"/>
        <v>9.6718249725740275</v>
      </c>
      <c r="W53">
        <f t="shared" ca="1" si="13"/>
        <v>58.160148089871363</v>
      </c>
      <c r="Y53">
        <f t="shared" ca="1" si="14"/>
        <v>0</v>
      </c>
      <c r="Z53">
        <f t="shared" ca="1" si="15"/>
        <v>4.778745383748622E-2</v>
      </c>
      <c r="AA53">
        <f t="shared" ca="1" si="16"/>
        <v>0.44581580140216409</v>
      </c>
      <c r="AB53">
        <f t="shared" ca="1" si="17"/>
        <v>4.3118524011695536</v>
      </c>
      <c r="AC53">
        <f t="shared" ca="1" si="18"/>
        <v>25.928713030354544</v>
      </c>
      <c r="AE53" s="29" t="e">
        <f t="shared" ca="1" si="20"/>
        <v>#DIV/0!</v>
      </c>
      <c r="AF53" s="29">
        <f t="shared" ca="1" si="21"/>
        <v>2</v>
      </c>
      <c r="AG53" s="29">
        <f t="shared" ca="1" si="22"/>
        <v>0.2410714285714286</v>
      </c>
      <c r="AH53" s="29">
        <f t="shared" ca="1" si="23"/>
        <v>0.30319148936170204</v>
      </c>
      <c r="AI53" s="29">
        <f t="shared" ca="1" si="24"/>
        <v>0.20229885057471275</v>
      </c>
      <c r="AJ53" s="29">
        <f t="shared" ca="1" si="25"/>
        <v>0.30494821634062141</v>
      </c>
    </row>
    <row r="54" spans="1:36" x14ac:dyDescent="0.25">
      <c r="A54" s="24">
        <f ca="1">Data!W51</f>
        <v>44198</v>
      </c>
      <c r="B54">
        <f ca="1">Data!Z51</f>
        <v>1</v>
      </c>
      <c r="C54">
        <f ca="1">Data!AA51</f>
        <v>21</v>
      </c>
      <c r="D54">
        <f ca="1">Data!AB51</f>
        <v>193</v>
      </c>
      <c r="E54">
        <f ca="1">Data!AC51</f>
        <v>1174</v>
      </c>
      <c r="F54">
        <f ca="1">Data!AD51</f>
        <v>1944</v>
      </c>
      <c r="G54">
        <f ca="1">Data!AE51</f>
        <v>0</v>
      </c>
      <c r="H54">
        <f ca="1">Data!AF51</f>
        <v>1389</v>
      </c>
      <c r="K54" s="23">
        <f t="shared" ca="1" si="3"/>
        <v>7.150596642208528E-8</v>
      </c>
      <c r="L54" s="23">
        <f t="shared" ca="1" si="4"/>
        <v>1.3444815179887786E-6</v>
      </c>
      <c r="M54" s="23">
        <f t="shared" ca="1" si="5"/>
        <v>1.2439727746567812E-5</v>
      </c>
      <c r="N54" s="23">
        <f t="shared" ca="1" si="6"/>
        <v>1.0380513000708333E-4</v>
      </c>
      <c r="O54" s="23">
        <f t="shared" ca="1" si="7"/>
        <v>6.4560544938821907E-4</v>
      </c>
      <c r="P54" s="23">
        <f t="shared" ca="1" si="8"/>
        <v>2.4615128117488698E-5</v>
      </c>
      <c r="S54">
        <f t="shared" ca="1" si="9"/>
        <v>5.7481938414459402E-3</v>
      </c>
      <c r="T54">
        <f t="shared" ca="1" si="10"/>
        <v>0.10807965780117079</v>
      </c>
      <c r="U54">
        <f t="shared" ca="1" si="11"/>
        <v>1</v>
      </c>
      <c r="V54">
        <f t="shared" ca="1" si="12"/>
        <v>8.3446464522283232</v>
      </c>
      <c r="W54">
        <f t="shared" ca="1" si="13"/>
        <v>51.898679982473496</v>
      </c>
      <c r="Y54">
        <f t="shared" ca="1" si="14"/>
        <v>2.9049601562415313E-3</v>
      </c>
      <c r="Z54">
        <f t="shared" ca="1" si="15"/>
        <v>5.4620130822457251E-2</v>
      </c>
      <c r="AA54">
        <f t="shared" ca="1" si="16"/>
        <v>0.50536920576617117</v>
      </c>
      <c r="AB54">
        <f t="shared" ca="1" si="17"/>
        <v>4.2171273499621265</v>
      </c>
      <c r="AC54">
        <f t="shared" ca="1" si="18"/>
        <v>26.227994683055318</v>
      </c>
      <c r="AE54" s="29" t="e">
        <f t="shared" ca="1" si="20"/>
        <v>#DIV/0!</v>
      </c>
      <c r="AF54" s="29">
        <f t="shared" ca="1" si="21"/>
        <v>0.39999999999999991</v>
      </c>
      <c r="AG54" s="29">
        <f t="shared" ca="1" si="22"/>
        <v>0.38848920863309355</v>
      </c>
      <c r="AH54" s="29">
        <f t="shared" ca="1" si="23"/>
        <v>0.19795918367346932</v>
      </c>
      <c r="AI54" s="29">
        <f t="shared" ca="1" si="24"/>
        <v>0.2390057361376674</v>
      </c>
      <c r="AJ54" s="29">
        <f t="shared" ca="1" si="25"/>
        <v>0.22486772486772488</v>
      </c>
    </row>
    <row r="55" spans="1:36" x14ac:dyDescent="0.25">
      <c r="A55" s="24">
        <f ca="1">Data!W52</f>
        <v>44205</v>
      </c>
      <c r="B55">
        <f ca="1">Data!Z52</f>
        <v>0</v>
      </c>
      <c r="C55">
        <f ca="1">Data!AA52</f>
        <v>36</v>
      </c>
      <c r="D55">
        <f ca="1">Data!AB52</f>
        <v>292</v>
      </c>
      <c r="E55">
        <f ca="1">Data!AC52</f>
        <v>1593</v>
      </c>
      <c r="F55">
        <f ca="1">Data!AD52</f>
        <v>2402</v>
      </c>
      <c r="G55">
        <f ca="1">Data!AE52</f>
        <v>0</v>
      </c>
      <c r="H55">
        <f ca="1">Data!AF52</f>
        <v>1921</v>
      </c>
      <c r="K55" s="23">
        <f t="shared" ca="1" si="3"/>
        <v>0</v>
      </c>
      <c r="L55" s="23">
        <f t="shared" ca="1" si="4"/>
        <v>2.3048254594093347E-6</v>
      </c>
      <c r="M55" s="23">
        <f t="shared" ca="1" si="5"/>
        <v>1.8820727989625911E-5</v>
      </c>
      <c r="N55" s="23">
        <f t="shared" ca="1" si="6"/>
        <v>1.4085312785458581E-4</v>
      </c>
      <c r="O55" s="23">
        <f t="shared" ca="1" si="7"/>
        <v>7.9770796781404433E-4</v>
      </c>
      <c r="P55" s="23">
        <f t="shared" ca="1" si="8"/>
        <v>3.4042952565655712E-5</v>
      </c>
      <c r="S55">
        <f t="shared" ca="1" si="9"/>
        <v>0</v>
      </c>
      <c r="T55">
        <f t="shared" ca="1" si="10"/>
        <v>0.12246207801737356</v>
      </c>
      <c r="U55">
        <f t="shared" ca="1" si="11"/>
        <v>1</v>
      </c>
      <c r="V55">
        <f t="shared" ca="1" si="12"/>
        <v>7.483936218207119</v>
      </c>
      <c r="W55">
        <f t="shared" ca="1" si="13"/>
        <v>42.384543693195361</v>
      </c>
      <c r="Y55">
        <f t="shared" ca="1" si="14"/>
        <v>0</v>
      </c>
      <c r="Z55">
        <f t="shared" ca="1" si="15"/>
        <v>6.7703453599220462E-2</v>
      </c>
      <c r="AA55">
        <f t="shared" ca="1" si="16"/>
        <v>0.55285239884313775</v>
      </c>
      <c r="AB55">
        <f t="shared" ca="1" si="17"/>
        <v>4.1375120910248455</v>
      </c>
      <c r="AC55">
        <f t="shared" ca="1" si="18"/>
        <v>23.432396654654841</v>
      </c>
      <c r="AE55" s="29">
        <f t="shared" ca="1" si="20"/>
        <v>-1</v>
      </c>
      <c r="AF55" s="29">
        <f t="shared" ca="1" si="21"/>
        <v>0.71428571428571419</v>
      </c>
      <c r="AG55" s="29">
        <f t="shared" ca="1" si="22"/>
        <v>0.51295336787564771</v>
      </c>
      <c r="AH55" s="29">
        <f t="shared" ca="1" si="23"/>
        <v>0.35689948892674628</v>
      </c>
      <c r="AI55" s="29">
        <f t="shared" ca="1" si="24"/>
        <v>0.23559670781893005</v>
      </c>
      <c r="AJ55" s="29">
        <f t="shared" ca="1" si="25"/>
        <v>0.38300935925126001</v>
      </c>
    </row>
    <row r="56" spans="1:36" x14ac:dyDescent="0.25">
      <c r="A56" s="24">
        <f ca="1">Data!W53</f>
        <v>44212</v>
      </c>
      <c r="B56">
        <f ca="1">Data!Z53</f>
        <v>0</v>
      </c>
      <c r="C56">
        <f ca="1">Data!AA53</f>
        <v>32</v>
      </c>
      <c r="D56">
        <f ca="1">Data!AB53</f>
        <v>373</v>
      </c>
      <c r="E56">
        <f ca="1">Data!AC53</f>
        <v>2061</v>
      </c>
      <c r="F56">
        <f ca="1">Data!AD53</f>
        <v>2992</v>
      </c>
      <c r="G56">
        <f ca="1">Data!AE53</f>
        <v>0</v>
      </c>
      <c r="H56">
        <f ca="1">Data!AF53</f>
        <v>2466</v>
      </c>
      <c r="K56" s="23">
        <f t="shared" ca="1" si="3"/>
        <v>0</v>
      </c>
      <c r="L56" s="23">
        <f t="shared" ca="1" si="4"/>
        <v>2.0487337416971863E-6</v>
      </c>
      <c r="M56" s="23">
        <f t="shared" ca="1" si="5"/>
        <v>2.404154637030981E-5</v>
      </c>
      <c r="N56" s="23">
        <f t="shared" ca="1" si="6"/>
        <v>1.8223370778926639E-4</v>
      </c>
      <c r="O56" s="23">
        <f t="shared" ca="1" si="7"/>
        <v>9.9364789329709434E-4</v>
      </c>
      <c r="P56" s="23">
        <f t="shared" ca="1" si="8"/>
        <v>4.3701156182668917E-5</v>
      </c>
      <c r="S56">
        <f t="shared" ca="1" si="9"/>
        <v>0</v>
      </c>
      <c r="T56">
        <f t="shared" ca="1" si="10"/>
        <v>8.5216387920340975E-2</v>
      </c>
      <c r="U56">
        <f t="shared" ca="1" si="11"/>
        <v>1</v>
      </c>
      <c r="V56">
        <f t="shared" ca="1" si="12"/>
        <v>7.5799495166549073</v>
      </c>
      <c r="W56">
        <f t="shared" ca="1" si="13"/>
        <v>41.330448465835921</v>
      </c>
      <c r="Y56">
        <f t="shared" ca="1" si="14"/>
        <v>0</v>
      </c>
      <c r="Z56">
        <f t="shared" ca="1" si="15"/>
        <v>4.6880538655168967E-2</v>
      </c>
      <c r="AA56">
        <f t="shared" ca="1" si="16"/>
        <v>0.55013524744785247</v>
      </c>
      <c r="AB56">
        <f t="shared" ca="1" si="17"/>
        <v>4.1699974029871765</v>
      </c>
      <c r="AC56">
        <f t="shared" ca="1" si="18"/>
        <v>22.737336493883358</v>
      </c>
      <c r="AE56" s="29" t="e">
        <f t="shared" ca="1" si="20"/>
        <v>#DIV/0!</v>
      </c>
      <c r="AF56" s="29">
        <f t="shared" ca="1" si="21"/>
        <v>-0.11111111111111116</v>
      </c>
      <c r="AG56" s="29">
        <f t="shared" ca="1" si="22"/>
        <v>0.27739726027397271</v>
      </c>
      <c r="AH56" s="29">
        <f t="shared" ca="1" si="23"/>
        <v>0.29378531073446323</v>
      </c>
      <c r="AI56" s="29">
        <f t="shared" ca="1" si="24"/>
        <v>0.24562864279766861</v>
      </c>
      <c r="AJ56" s="29">
        <f t="shared" ca="1" si="25"/>
        <v>0.28370640291514837</v>
      </c>
    </row>
    <row r="57" spans="1:36" x14ac:dyDescent="0.25">
      <c r="A57" s="24">
        <f ca="1">Data!W54</f>
        <v>44219</v>
      </c>
      <c r="B57">
        <f ca="1">Data!Z54</f>
        <v>1</v>
      </c>
      <c r="C57">
        <f ca="1">Data!AA54</f>
        <v>37</v>
      </c>
      <c r="D57">
        <f ca="1">Data!AB54</f>
        <v>411</v>
      </c>
      <c r="E57">
        <f ca="1">Data!AC54</f>
        <v>2220</v>
      </c>
      <c r="F57">
        <f ca="1">Data!AD54</f>
        <v>3085</v>
      </c>
      <c r="G57">
        <f ca="1">Data!AE54</f>
        <v>0</v>
      </c>
      <c r="H57">
        <f ca="1">Data!AF54</f>
        <v>2669</v>
      </c>
      <c r="K57" s="23">
        <f t="shared" ca="1" si="3"/>
        <v>7.150596642208528E-8</v>
      </c>
      <c r="L57" s="23">
        <f t="shared" ca="1" si="4"/>
        <v>2.368848388837372E-6</v>
      </c>
      <c r="M57" s="23">
        <f t="shared" ca="1" si="5"/>
        <v>2.6490819190877566E-5</v>
      </c>
      <c r="N57" s="23">
        <f t="shared" ca="1" si="6"/>
        <v>1.9629249456194634E-4</v>
      </c>
      <c r="O57" s="23">
        <f t="shared" ca="1" si="7"/>
        <v>1.0245333391783208E-3</v>
      </c>
      <c r="P57" s="23">
        <f t="shared" ca="1" si="8"/>
        <v>4.7298615511574753E-5</v>
      </c>
      <c r="S57">
        <f t="shared" ca="1" si="9"/>
        <v>2.6992735070536901E-3</v>
      </c>
      <c r="T57">
        <f t="shared" ca="1" si="10"/>
        <v>8.9421484921580432E-2</v>
      </c>
      <c r="U57">
        <f t="shared" ca="1" si="11"/>
        <v>1</v>
      </c>
      <c r="V57">
        <f t="shared" ca="1" si="12"/>
        <v>7.4098310492996013</v>
      </c>
      <c r="W57">
        <f t="shared" ca="1" si="13"/>
        <v>38.67503423718702</v>
      </c>
      <c r="Y57">
        <f t="shared" ca="1" si="14"/>
        <v>1.51179829787167E-3</v>
      </c>
      <c r="Z57">
        <f t="shared" ca="1" si="15"/>
        <v>5.0082827229005797E-2</v>
      </c>
      <c r="AA57">
        <f t="shared" ca="1" si="16"/>
        <v>0.5600759959748679</v>
      </c>
      <c r="AB57">
        <f t="shared" ca="1" si="17"/>
        <v>4.1500685049419745</v>
      </c>
      <c r="AC57">
        <f t="shared" ca="1" si="18"/>
        <v>21.660958319754638</v>
      </c>
      <c r="AE57" s="29" t="e">
        <f t="shared" ca="1" si="20"/>
        <v>#DIV/0!</v>
      </c>
      <c r="AF57" s="29">
        <f t="shared" ca="1" si="21"/>
        <v>0.15625</v>
      </c>
      <c r="AG57" s="29">
        <f t="shared" ca="1" si="22"/>
        <v>0.10187667560321723</v>
      </c>
      <c r="AH57" s="29">
        <f t="shared" ca="1" si="23"/>
        <v>7.7147016011644753E-2</v>
      </c>
      <c r="AI57" s="29">
        <f t="shared" ca="1" si="24"/>
        <v>3.1082887700534689E-2</v>
      </c>
      <c r="AJ57" s="29">
        <f t="shared" ca="1" si="25"/>
        <v>8.2319545823195561E-2</v>
      </c>
    </row>
    <row r="58" spans="1:36" x14ac:dyDescent="0.25">
      <c r="A58" s="24">
        <f ca="1">Data!W55</f>
        <v>44226</v>
      </c>
      <c r="B58">
        <f ca="1">Data!Z55</f>
        <v>0</v>
      </c>
      <c r="C58">
        <f ca="1">Data!AA55</f>
        <v>38</v>
      </c>
      <c r="D58">
        <f ca="1">Data!AB55</f>
        <v>377</v>
      </c>
      <c r="E58">
        <f ca="1">Data!AC55</f>
        <v>1829</v>
      </c>
      <c r="F58">
        <f ca="1">Data!AD55</f>
        <v>2580</v>
      </c>
      <c r="G58">
        <f ca="1">Data!AE55</f>
        <v>0</v>
      </c>
      <c r="H58">
        <f ca="1">Data!AF55</f>
        <v>2244</v>
      </c>
      <c r="K58" s="23">
        <f t="shared" ca="1" si="3"/>
        <v>0</v>
      </c>
      <c r="L58" s="23">
        <f t="shared" ca="1" si="4"/>
        <v>2.4328713182654088E-6</v>
      </c>
      <c r="M58" s="23">
        <f t="shared" ca="1" si="5"/>
        <v>2.4299364561948523E-5</v>
      </c>
      <c r="N58" s="23">
        <f t="shared" ca="1" si="6"/>
        <v>1.6172025790711704E-4</v>
      </c>
      <c r="O58" s="23">
        <f t="shared" ca="1" si="7"/>
        <v>8.5682204702757468E-4</v>
      </c>
      <c r="P58" s="23">
        <f t="shared" ca="1" si="8"/>
        <v>3.9766988837757118E-5</v>
      </c>
      <c r="S58">
        <f t="shared" ca="1" si="9"/>
        <v>0</v>
      </c>
      <c r="T58">
        <f t="shared" ca="1" si="10"/>
        <v>0.10012077937524146</v>
      </c>
      <c r="U58">
        <f t="shared" ca="1" si="11"/>
        <v>1</v>
      </c>
      <c r="V58">
        <f t="shared" ca="1" si="12"/>
        <v>6.6553286813253596</v>
      </c>
      <c r="W58">
        <f t="shared" ca="1" si="13"/>
        <v>35.261088611729015</v>
      </c>
      <c r="Y58">
        <f t="shared" ca="1" si="14"/>
        <v>0</v>
      </c>
      <c r="Z58">
        <f t="shared" ca="1" si="15"/>
        <v>6.1178162827241721E-2</v>
      </c>
      <c r="AA58">
        <f t="shared" ca="1" si="16"/>
        <v>0.61104361361344206</v>
      </c>
      <c r="AB58">
        <f t="shared" ca="1" si="17"/>
        <v>4.0666960872222315</v>
      </c>
      <c r="AC58">
        <f t="shared" ca="1" si="18"/>
        <v>21.546063005254688</v>
      </c>
      <c r="AE58" s="29">
        <f t="shared" ca="1" si="20"/>
        <v>-1</v>
      </c>
      <c r="AF58" s="29">
        <f t="shared" ca="1" si="21"/>
        <v>2.7027027027026973E-2</v>
      </c>
      <c r="AG58" s="29">
        <f t="shared" ca="1" si="22"/>
        <v>-8.2725060827250618E-2</v>
      </c>
      <c r="AH58" s="29">
        <f t="shared" ca="1" si="23"/>
        <v>-0.1761261261261261</v>
      </c>
      <c r="AI58" s="29">
        <f t="shared" ca="1" si="24"/>
        <v>-0.16369529983792541</v>
      </c>
      <c r="AJ58" s="29">
        <f t="shared" ca="1" si="25"/>
        <v>-0.15923566878980888</v>
      </c>
    </row>
    <row r="59" spans="1:36" x14ac:dyDescent="0.25">
      <c r="A59" s="24">
        <f ca="1">Data!W56</f>
        <v>44233</v>
      </c>
      <c r="B59">
        <f ca="1">Data!Z56</f>
        <v>4</v>
      </c>
      <c r="C59">
        <f ca="1">Data!AA56</f>
        <v>33</v>
      </c>
      <c r="D59">
        <f ca="1">Data!AB56</f>
        <v>320</v>
      </c>
      <c r="E59">
        <f ca="1">Data!AC56</f>
        <v>1495</v>
      </c>
      <c r="F59">
        <f ca="1">Data!AD56</f>
        <v>1937</v>
      </c>
      <c r="G59">
        <f ca="1">Data!AE56</f>
        <v>0</v>
      </c>
      <c r="H59">
        <f ca="1">Data!AF56</f>
        <v>1852</v>
      </c>
      <c r="K59" s="23">
        <f t="shared" ca="1" si="3"/>
        <v>2.8602386568834112E-7</v>
      </c>
      <c r="L59" s="23">
        <f t="shared" ca="1" si="4"/>
        <v>2.1127566711252236E-6</v>
      </c>
      <c r="M59" s="23">
        <f t="shared" ca="1" si="5"/>
        <v>2.062545533109689E-5</v>
      </c>
      <c r="N59" s="23">
        <f t="shared" ca="1" si="6"/>
        <v>1.3218796368022964E-4</v>
      </c>
      <c r="O59" s="23">
        <f t="shared" ca="1" si="7"/>
        <v>6.4328073840791173E-4</v>
      </c>
      <c r="P59" s="23">
        <f t="shared" ca="1" si="8"/>
        <v>3.2820170823318267E-5</v>
      </c>
      <c r="S59">
        <f t="shared" ca="1" si="9"/>
        <v>1.3867517642488331E-2</v>
      </c>
      <c r="T59">
        <f t="shared" ca="1" si="10"/>
        <v>0.10243442567494894</v>
      </c>
      <c r="U59">
        <f t="shared" ca="1" si="11"/>
        <v>1</v>
      </c>
      <c r="V59">
        <f t="shared" ca="1" si="12"/>
        <v>6.4089719018678117</v>
      </c>
      <c r="W59">
        <f t="shared" ca="1" si="13"/>
        <v>31.188680593055359</v>
      </c>
      <c r="Y59">
        <f t="shared" ca="1" si="14"/>
        <v>8.7148804687245934E-3</v>
      </c>
      <c r="Z59">
        <f t="shared" ca="1" si="15"/>
        <v>6.4373725612181756E-2</v>
      </c>
      <c r="AA59">
        <f t="shared" ca="1" si="16"/>
        <v>0.62843839059005735</v>
      </c>
      <c r="AB59">
        <f t="shared" ca="1" si="17"/>
        <v>4.0276439873467069</v>
      </c>
      <c r="AC59">
        <f t="shared" ca="1" si="18"/>
        <v>19.600164236527064</v>
      </c>
      <c r="AE59" s="29" t="e">
        <f t="shared" ca="1" si="20"/>
        <v>#DIV/0!</v>
      </c>
      <c r="AF59" s="29">
        <f t="shared" ca="1" si="21"/>
        <v>-0.13157894736842102</v>
      </c>
      <c r="AG59" s="29">
        <f t="shared" ca="1" si="22"/>
        <v>-0.1511936339522546</v>
      </c>
      <c r="AH59" s="29">
        <f t="shared" ca="1" si="23"/>
        <v>-0.18261344997266271</v>
      </c>
      <c r="AI59" s="29">
        <f t="shared" ca="1" si="24"/>
        <v>-0.24922480620155041</v>
      </c>
      <c r="AJ59" s="29">
        <f t="shared" ca="1" si="25"/>
        <v>-0.17468805704099821</v>
      </c>
    </row>
    <row r="60" spans="1:36" x14ac:dyDescent="0.25">
      <c r="A60" s="24">
        <f ca="1">Data!W57</f>
        <v>44240</v>
      </c>
      <c r="B60">
        <f ca="1">Data!Z57</f>
        <v>0</v>
      </c>
      <c r="C60">
        <f ca="1">Data!AA57</f>
        <v>20</v>
      </c>
      <c r="D60">
        <f ca="1">Data!AB57</f>
        <v>241</v>
      </c>
      <c r="E60">
        <f ca="1">Data!AC57</f>
        <v>1185</v>
      </c>
      <c r="F60">
        <f ca="1">Data!AD57</f>
        <v>1424</v>
      </c>
      <c r="G60">
        <f ca="1">Data!AE57</f>
        <v>0</v>
      </c>
      <c r="H60">
        <f ca="1">Data!AF57</f>
        <v>1446</v>
      </c>
      <c r="K60" s="23">
        <f t="shared" ca="1" si="3"/>
        <v>0</v>
      </c>
      <c r="L60" s="23">
        <f t="shared" ca="1" si="4"/>
        <v>1.2804585885607415E-6</v>
      </c>
      <c r="M60" s="23">
        <f t="shared" ca="1" si="5"/>
        <v>1.5533546046232344E-5</v>
      </c>
      <c r="N60" s="23">
        <f t="shared" ca="1" si="6"/>
        <v>1.0477775047563352E-4</v>
      </c>
      <c r="O60" s="23">
        <f t="shared" ca="1" si="7"/>
        <v>4.7291263370824281E-4</v>
      </c>
      <c r="P60" s="23">
        <f t="shared" ca="1" si="8"/>
        <v>2.5625252165506591E-5</v>
      </c>
      <c r="S60">
        <f t="shared" ca="1" si="9"/>
        <v>0</v>
      </c>
      <c r="T60">
        <f t="shared" ca="1" si="10"/>
        <v>8.2431827526678381E-2</v>
      </c>
      <c r="U60">
        <f t="shared" ca="1" si="11"/>
        <v>1</v>
      </c>
      <c r="V60">
        <f t="shared" ca="1" si="12"/>
        <v>6.7452563737722544</v>
      </c>
      <c r="W60">
        <f t="shared" ca="1" si="13"/>
        <v>30.444602430167425</v>
      </c>
      <c r="Y60">
        <f t="shared" ca="1" si="14"/>
        <v>0</v>
      </c>
      <c r="Z60">
        <f t="shared" ca="1" si="15"/>
        <v>4.9968623929653642E-2</v>
      </c>
      <c r="AA60">
        <f t="shared" ca="1" si="16"/>
        <v>0.60618119758999289</v>
      </c>
      <c r="AB60">
        <f t="shared" ca="1" si="17"/>
        <v>4.088847586704798</v>
      </c>
      <c r="AC60">
        <f t="shared" ca="1" si="18"/>
        <v>18.454945561270097</v>
      </c>
      <c r="AE60" s="29">
        <f t="shared" ca="1" si="20"/>
        <v>-1</v>
      </c>
      <c r="AF60" s="29">
        <f t="shared" ca="1" si="21"/>
        <v>-0.39393939393939392</v>
      </c>
      <c r="AG60" s="29">
        <f t="shared" ca="1" si="22"/>
        <v>-0.24687499999999996</v>
      </c>
      <c r="AH60" s="29">
        <f t="shared" ca="1" si="23"/>
        <v>-0.20735785953177255</v>
      </c>
      <c r="AI60" s="29">
        <f t="shared" ca="1" si="24"/>
        <v>-0.26484254001032526</v>
      </c>
      <c r="AJ60" s="29">
        <f t="shared" ca="1" si="25"/>
        <v>-0.21922246220302377</v>
      </c>
    </row>
    <row r="61" spans="1:36" x14ac:dyDescent="0.25">
      <c r="A61" s="24">
        <f ca="1">Data!W58</f>
        <v>44247</v>
      </c>
      <c r="B61">
        <f ca="1">Data!Z58</f>
        <v>2</v>
      </c>
      <c r="C61">
        <f ca="1">Data!AA58</f>
        <v>22</v>
      </c>
      <c r="D61">
        <f ca="1">Data!AB58</f>
        <v>186</v>
      </c>
      <c r="E61">
        <f ca="1">Data!AC58</f>
        <v>909</v>
      </c>
      <c r="F61">
        <f ca="1">Data!AD58</f>
        <v>1018</v>
      </c>
      <c r="G61">
        <f ca="1">Data!AE58</f>
        <v>0</v>
      </c>
      <c r="H61">
        <f ca="1">Data!AF58</f>
        <v>1119</v>
      </c>
      <c r="K61" s="23">
        <f t="shared" ca="1" si="3"/>
        <v>1.4301193284417056E-7</v>
      </c>
      <c r="L61" s="23">
        <f t="shared" ca="1" si="4"/>
        <v>1.4085044474168157E-6</v>
      </c>
      <c r="M61" s="23">
        <f t="shared" ca="1" si="5"/>
        <v>1.1988545911200067E-5</v>
      </c>
      <c r="N61" s="23">
        <f t="shared" ca="1" si="6"/>
        <v>8.0373818719283433E-5</v>
      </c>
      <c r="O61" s="23">
        <f t="shared" ca="1" si="7"/>
        <v>3.3807939685041513E-4</v>
      </c>
      <c r="P61" s="23">
        <f t="shared" ca="1" si="8"/>
        <v>1.983032999529867E-5</v>
      </c>
      <c r="S61">
        <f t="shared" ca="1" si="9"/>
        <v>1.1929047434398564E-2</v>
      </c>
      <c r="T61">
        <f t="shared" ca="1" si="10"/>
        <v>0.11748751331893784</v>
      </c>
      <c r="U61">
        <f t="shared" ca="1" si="11"/>
        <v>1</v>
      </c>
      <c r="V61">
        <f t="shared" ca="1" si="12"/>
        <v>6.7042174517758442</v>
      </c>
      <c r="W61">
        <f t="shared" ca="1" si="13"/>
        <v>28.200200370803184</v>
      </c>
      <c r="Y61">
        <f t="shared" ca="1" si="14"/>
        <v>7.2117777605352762E-3</v>
      </c>
      <c r="Z61">
        <f t="shared" ca="1" si="15"/>
        <v>7.102778661528783E-2</v>
      </c>
      <c r="AA61">
        <f t="shared" ca="1" si="16"/>
        <v>0.60455604692621279</v>
      </c>
      <c r="AB61">
        <f t="shared" ca="1" si="17"/>
        <v>4.0530752003793316</v>
      </c>
      <c r="AC61">
        <f t="shared" ca="1" si="18"/>
        <v>17.048601658699891</v>
      </c>
      <c r="AE61" s="29" t="e">
        <f t="shared" ca="1" si="20"/>
        <v>#DIV/0!</v>
      </c>
      <c r="AF61" s="29">
        <f t="shared" ca="1" si="21"/>
        <v>0.10000000000000009</v>
      </c>
      <c r="AG61" s="29">
        <f t="shared" ca="1" si="22"/>
        <v>-0.22821576763485474</v>
      </c>
      <c r="AH61" s="29">
        <f t="shared" ca="1" si="23"/>
        <v>-0.23291139240506331</v>
      </c>
      <c r="AI61" s="29">
        <f t="shared" ca="1" si="24"/>
        <v>-0.2851123595505618</v>
      </c>
      <c r="AJ61" s="29">
        <f t="shared" ca="1" si="25"/>
        <v>-0.22614107883817425</v>
      </c>
    </row>
    <row r="62" spans="1:36" x14ac:dyDescent="0.25">
      <c r="A62" s="24">
        <f ca="1">Data!W59</f>
        <v>44254</v>
      </c>
      <c r="B62">
        <f ca="1">Data!Z59</f>
        <v>0</v>
      </c>
      <c r="C62">
        <f ca="1">Data!AA59</f>
        <v>13</v>
      </c>
      <c r="D62">
        <f ca="1">Data!AB59</f>
        <v>130</v>
      </c>
      <c r="E62">
        <f ca="1">Data!AC59</f>
        <v>582</v>
      </c>
      <c r="F62">
        <f ca="1">Data!AD59</f>
        <v>656</v>
      </c>
      <c r="G62">
        <f ca="1">Data!AE59</f>
        <v>0</v>
      </c>
      <c r="H62">
        <f ca="1">Data!AF59</f>
        <v>725</v>
      </c>
      <c r="K62" s="23">
        <f t="shared" ca="1" si="3"/>
        <v>0</v>
      </c>
      <c r="L62" s="23">
        <f t="shared" ca="1" si="4"/>
        <v>8.3229808256448201E-7</v>
      </c>
      <c r="M62" s="23">
        <f t="shared" ca="1" si="5"/>
        <v>8.3790912282581112E-6</v>
      </c>
      <c r="N62" s="23">
        <f t="shared" ca="1" si="6"/>
        <v>5.1460464790564311E-5</v>
      </c>
      <c r="O62" s="23">
        <f t="shared" ca="1" si="7"/>
        <v>2.1785862901166242E-4</v>
      </c>
      <c r="P62" s="23">
        <f t="shared" ca="1" si="8"/>
        <v>1.2848069031806556E-5</v>
      </c>
      <c r="S62">
        <f t="shared" ca="1" si="9"/>
        <v>0</v>
      </c>
      <c r="T62">
        <f t="shared" ca="1" si="10"/>
        <v>9.933035216964746E-2</v>
      </c>
      <c r="U62">
        <f t="shared" ca="1" si="11"/>
        <v>1</v>
      </c>
      <c r="V62">
        <f t="shared" ca="1" si="12"/>
        <v>6.1415329405910022</v>
      </c>
      <c r="W62">
        <f t="shared" ca="1" si="13"/>
        <v>26.000269370136934</v>
      </c>
      <c r="Y62">
        <f t="shared" ca="1" si="14"/>
        <v>0</v>
      </c>
      <c r="Z62">
        <f t="shared" ca="1" si="15"/>
        <v>6.4780013284802013E-2</v>
      </c>
      <c r="AA62">
        <f t="shared" ca="1" si="16"/>
        <v>0.65216735740716469</v>
      </c>
      <c r="AB62">
        <f t="shared" ca="1" si="17"/>
        <v>4.0053073082942872</v>
      </c>
      <c r="AC62">
        <f t="shared" ca="1" si="18"/>
        <v>16.956526966996652</v>
      </c>
      <c r="AE62" s="29">
        <f t="shared" ca="1" si="20"/>
        <v>-1</v>
      </c>
      <c r="AF62" s="29">
        <f t="shared" ca="1" si="21"/>
        <v>-0.40909090909090906</v>
      </c>
      <c r="AG62" s="29">
        <f t="shared" ca="1" si="22"/>
        <v>-0.30107526881720426</v>
      </c>
      <c r="AH62" s="29">
        <f t="shared" ca="1" si="23"/>
        <v>-0.35973597359735976</v>
      </c>
      <c r="AI62" s="29">
        <f t="shared" ca="1" si="24"/>
        <v>-0.35559921414538309</v>
      </c>
      <c r="AJ62" s="29">
        <f t="shared" ca="1" si="25"/>
        <v>-0.35210008936550496</v>
      </c>
    </row>
    <row r="63" spans="1:36" x14ac:dyDescent="0.25">
      <c r="A63" s="24">
        <f ca="1">Data!W60</f>
        <v>44261</v>
      </c>
      <c r="B63">
        <f ca="1">Data!Z60</f>
        <v>2</v>
      </c>
      <c r="C63">
        <f ca="1">Data!AA60</f>
        <v>10</v>
      </c>
      <c r="D63">
        <f ca="1">Data!AB60</f>
        <v>88</v>
      </c>
      <c r="E63">
        <f ca="1">Data!AC60</f>
        <v>401</v>
      </c>
      <c r="F63">
        <f ca="1">Data!AD60</f>
        <v>442</v>
      </c>
      <c r="G63">
        <f ca="1">Data!AE60</f>
        <v>0</v>
      </c>
      <c r="H63">
        <f ca="1">Data!AF60</f>
        <v>501</v>
      </c>
      <c r="K63" s="23">
        <f t="shared" ca="1" si="3"/>
        <v>1.4301193284417056E-7</v>
      </c>
      <c r="L63" s="23">
        <f t="shared" ca="1" si="4"/>
        <v>6.4022929428037075E-7</v>
      </c>
      <c r="M63" s="23">
        <f t="shared" ca="1" si="5"/>
        <v>5.6720002160516445E-6</v>
      </c>
      <c r="N63" s="23">
        <f t="shared" ca="1" si="6"/>
        <v>3.5456437080784002E-5</v>
      </c>
      <c r="O63" s="23">
        <f t="shared" ca="1" si="7"/>
        <v>1.4678889332797986E-4</v>
      </c>
      <c r="P63" s="23">
        <f t="shared" ca="1" si="8"/>
        <v>8.8784587378414962E-6</v>
      </c>
      <c r="S63">
        <f t="shared" ca="1" si="9"/>
        <v>2.5213668440887876E-2</v>
      </c>
      <c r="T63">
        <f t="shared" ca="1" si="10"/>
        <v>0.11287540019278119</v>
      </c>
      <c r="U63">
        <f t="shared" ca="1" si="11"/>
        <v>1</v>
      </c>
      <c r="V63">
        <f t="shared" ca="1" si="12"/>
        <v>6.251134649191834</v>
      </c>
      <c r="W63">
        <f t="shared" ca="1" si="13"/>
        <v>25.879564128465702</v>
      </c>
      <c r="Y63">
        <f t="shared" ca="1" si="14"/>
        <v>1.6107743141794358E-2</v>
      </c>
      <c r="Z63">
        <f t="shared" ca="1" si="15"/>
        <v>7.2110409383512139E-2</v>
      </c>
      <c r="AA63">
        <f t="shared" ca="1" si="16"/>
        <v>0.63884964536430378</v>
      </c>
      <c r="AB63">
        <f t="shared" ca="1" si="17"/>
        <v>3.9935351537607149</v>
      </c>
      <c r="AC63">
        <f t="shared" ca="1" si="18"/>
        <v>16.533150365653075</v>
      </c>
      <c r="AE63" s="29" t="e">
        <f t="shared" ca="1" si="20"/>
        <v>#DIV/0!</v>
      </c>
      <c r="AF63" s="29">
        <f t="shared" ca="1" si="21"/>
        <v>-0.23076923076923073</v>
      </c>
      <c r="AG63" s="29">
        <f t="shared" ca="1" si="22"/>
        <v>-0.32307692307692304</v>
      </c>
      <c r="AH63" s="29">
        <f t="shared" ca="1" si="23"/>
        <v>-0.31099656357388317</v>
      </c>
      <c r="AI63" s="29">
        <f t="shared" ca="1" si="24"/>
        <v>-0.32621951219512191</v>
      </c>
      <c r="AJ63" s="29">
        <f t="shared" ca="1" si="25"/>
        <v>-0.30896551724137933</v>
      </c>
    </row>
    <row r="64" spans="1:36" x14ac:dyDescent="0.25">
      <c r="A64" s="24">
        <f ca="1">Data!W61</f>
        <v>44268</v>
      </c>
      <c r="B64">
        <f ca="1">Data!Z61</f>
        <v>0</v>
      </c>
      <c r="C64">
        <f ca="1">Data!AA61</f>
        <v>3</v>
      </c>
      <c r="D64">
        <f ca="1">Data!AB61</f>
        <v>87</v>
      </c>
      <c r="E64">
        <f ca="1">Data!AC61</f>
        <v>270</v>
      </c>
      <c r="F64">
        <f ca="1">Data!AD61</f>
        <v>271</v>
      </c>
      <c r="G64">
        <f ca="1">Data!AE61</f>
        <v>0</v>
      </c>
      <c r="H64">
        <f ca="1">Data!AF61</f>
        <v>360</v>
      </c>
      <c r="K64" s="23">
        <f t="shared" ca="1" si="3"/>
        <v>0</v>
      </c>
      <c r="L64" s="23">
        <f t="shared" ca="1" si="4"/>
        <v>1.9206878828411123E-7</v>
      </c>
      <c r="M64" s="23">
        <f t="shared" ca="1" si="5"/>
        <v>5.6075456681419671E-6</v>
      </c>
      <c r="N64" s="23">
        <f t="shared" ca="1" si="6"/>
        <v>2.3873411500777257E-5</v>
      </c>
      <c r="O64" s="23">
        <f t="shared" ca="1" si="7"/>
        <v>8.9999525094756877E-5</v>
      </c>
      <c r="P64" s="23">
        <f t="shared" ca="1" si="8"/>
        <v>6.3797308295867033E-6</v>
      </c>
      <c r="S64">
        <f t="shared" ca="1" si="9"/>
        <v>0</v>
      </c>
      <c r="T64">
        <f t="shared" ca="1" si="10"/>
        <v>3.42518455757405E-2</v>
      </c>
      <c r="U64">
        <f t="shared" ca="1" si="11"/>
        <v>1</v>
      </c>
      <c r="V64">
        <f t="shared" ca="1" si="12"/>
        <v>4.2573726392294535</v>
      </c>
      <c r="W64">
        <f t="shared" ca="1" si="13"/>
        <v>16.049717723400686</v>
      </c>
      <c r="Y64">
        <f t="shared" ca="1" si="14"/>
        <v>0</v>
      </c>
      <c r="Z64">
        <f t="shared" ca="1" si="15"/>
        <v>3.0106095917616319E-2</v>
      </c>
      <c r="AA64">
        <f t="shared" ca="1" si="16"/>
        <v>0.87896273650548973</v>
      </c>
      <c r="AB64">
        <f t="shared" ca="1" si="17"/>
        <v>3.7420719053007199</v>
      </c>
      <c r="AC64">
        <f t="shared" ca="1" si="18"/>
        <v>14.107103810300927</v>
      </c>
      <c r="AE64" s="29">
        <f t="shared" ca="1" si="20"/>
        <v>-1</v>
      </c>
      <c r="AF64" s="29">
        <f t="shared" ca="1" si="21"/>
        <v>-0.7</v>
      </c>
      <c r="AG64" s="29">
        <f t="shared" ca="1" si="22"/>
        <v>-1.1363636363636354E-2</v>
      </c>
      <c r="AH64" s="29">
        <f t="shared" ca="1" si="23"/>
        <v>-0.32668329177057354</v>
      </c>
      <c r="AI64" s="29">
        <f t="shared" ca="1" si="24"/>
        <v>-0.3868778280542986</v>
      </c>
      <c r="AJ64" s="29">
        <f t="shared" ca="1" si="25"/>
        <v>-0.28143712574850299</v>
      </c>
    </row>
  </sheetData>
  <mergeCells count="31">
    <mergeCell ref="AH5:AH6"/>
    <mergeCell ref="AI5:AI6"/>
    <mergeCell ref="AJ5:AJ6"/>
    <mergeCell ref="AA5:AA6"/>
    <mergeCell ref="AB5:AB6"/>
    <mergeCell ref="AC5:AC6"/>
    <mergeCell ref="AE5:AE6"/>
    <mergeCell ref="AF5:AF6"/>
    <mergeCell ref="AG5:AG6"/>
    <mergeCell ref="U5:U6"/>
    <mergeCell ref="V5:V6"/>
    <mergeCell ref="W5:W6"/>
    <mergeCell ref="Y5:Y6"/>
    <mergeCell ref="Z5:Z6"/>
    <mergeCell ref="O5:O6"/>
    <mergeCell ref="P5:P6"/>
    <mergeCell ref="Q5:Q6"/>
    <mergeCell ref="S5:S6"/>
    <mergeCell ref="T5:T6"/>
    <mergeCell ref="N5:N6"/>
    <mergeCell ref="B5:B6"/>
    <mergeCell ref="C5:C6"/>
    <mergeCell ref="D5:D6"/>
    <mergeCell ref="E5:E6"/>
    <mergeCell ref="F5:F6"/>
    <mergeCell ref="G5:G6"/>
    <mergeCell ref="H5:H6"/>
    <mergeCell ref="I5:I6"/>
    <mergeCell ref="K5:K6"/>
    <mergeCell ref="L5:L6"/>
    <mergeCell ref="M5:M6"/>
  </mergeCells>
  <hyperlinks>
    <hyperlink ref="A1" location="Contents!A1" display="&lt;&lt; Click to go back to &quot;Contents&quot;" xr:uid="{AF9E9BFD-F98A-4D5D-BE0C-6FF4BC2CE207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4265-E012-4D2A-91DE-4F5143D1E7A1}">
  <sheetPr codeName="Sheet2"/>
  <dimension ref="A1:AA87"/>
  <sheetViews>
    <sheetView topLeftCell="A71" workbookViewId="0">
      <selection activeCell="K102" sqref="K102"/>
    </sheetView>
  </sheetViews>
  <sheetFormatPr defaultRowHeight="15" x14ac:dyDescent="0.25"/>
  <cols>
    <col min="1" max="1" width="21.28515625" customWidth="1"/>
    <col min="2" max="2" width="17.140625" customWidth="1"/>
    <col min="3" max="3" width="17.7109375" customWidth="1"/>
    <col min="4" max="4" width="17.85546875" customWidth="1"/>
    <col min="5" max="5" width="18.7109375" customWidth="1"/>
    <col min="6" max="6" width="10.85546875" customWidth="1"/>
    <col min="8" max="8" width="12" bestFit="1" customWidth="1"/>
    <col min="9" max="9" width="11.42578125" customWidth="1"/>
    <col min="10" max="10" width="18" customWidth="1"/>
    <col min="11" max="11" width="19.7109375" customWidth="1"/>
    <col min="15" max="15" width="12" bestFit="1" customWidth="1"/>
    <col min="16" max="16" width="12.7109375" bestFit="1" customWidth="1"/>
  </cols>
  <sheetData>
    <row r="1" spans="1:27" x14ac:dyDescent="0.25">
      <c r="A1" s="65" t="s">
        <v>105</v>
      </c>
    </row>
    <row r="3" spans="1:27" x14ac:dyDescent="0.25">
      <c r="A3" s="37" t="s">
        <v>102</v>
      </c>
      <c r="B3" s="25"/>
      <c r="C3" s="25"/>
      <c r="D3" s="25"/>
      <c r="E3" s="25"/>
    </row>
    <row r="4" spans="1:27" x14ac:dyDescent="0.25">
      <c r="G4" t="s">
        <v>39</v>
      </c>
    </row>
    <row r="5" spans="1:27" x14ac:dyDescent="0.25">
      <c r="A5" t="s">
        <v>31</v>
      </c>
      <c r="G5" t="s">
        <v>29</v>
      </c>
    </row>
    <row r="6" spans="1:27" x14ac:dyDescent="0.25">
      <c r="A6" t="s">
        <v>104</v>
      </c>
      <c r="B6" s="36">
        <v>82.070425735553485</v>
      </c>
      <c r="C6" s="36">
        <v>57.795827618808588</v>
      </c>
      <c r="D6" s="36">
        <v>47.72241480244994</v>
      </c>
      <c r="E6" s="40"/>
      <c r="G6" t="s">
        <v>49</v>
      </c>
    </row>
    <row r="8" spans="1:27" x14ac:dyDescent="0.25">
      <c r="W8" s="33" t="s">
        <v>37</v>
      </c>
    </row>
    <row r="9" spans="1:27" x14ac:dyDescent="0.25">
      <c r="W9">
        <f ca="1">B6/W23</f>
        <v>2.330097168227142E-2</v>
      </c>
      <c r="X9">
        <f ca="1">C6/X23</f>
        <v>0.10407494767637178</v>
      </c>
      <c r="Y9">
        <f ca="1">D6/Y23</f>
        <v>0.90740374201754415</v>
      </c>
    </row>
    <row r="10" spans="1:27" x14ac:dyDescent="0.25">
      <c r="A10" s="31" t="s">
        <v>96</v>
      </c>
    </row>
    <row r="11" spans="1:27" x14ac:dyDescent="0.25">
      <c r="B11" s="33" t="s">
        <v>41</v>
      </c>
      <c r="W11" s="33" t="s">
        <v>40</v>
      </c>
    </row>
    <row r="12" spans="1:27" ht="30" x14ac:dyDescent="0.25">
      <c r="B12" s="33" t="s">
        <v>20</v>
      </c>
      <c r="C12" s="33" t="s">
        <v>21</v>
      </c>
      <c r="D12" s="33" t="s">
        <v>22</v>
      </c>
      <c r="E12" s="33" t="s">
        <v>23</v>
      </c>
      <c r="F12" s="33" t="s">
        <v>24</v>
      </c>
      <c r="G12" s="33"/>
      <c r="H12" s="33" t="s">
        <v>25</v>
      </c>
      <c r="I12" s="33" t="s">
        <v>26</v>
      </c>
      <c r="J12" s="33" t="s">
        <v>27</v>
      </c>
      <c r="K12" s="34" t="s">
        <v>28</v>
      </c>
      <c r="M12" s="33" t="s">
        <v>32</v>
      </c>
      <c r="O12" s="33" t="s">
        <v>33</v>
      </c>
      <c r="P12" s="33" t="s">
        <v>34</v>
      </c>
      <c r="W12" s="33" t="s">
        <v>20</v>
      </c>
      <c r="X12" s="33" t="s">
        <v>21</v>
      </c>
      <c r="Y12" s="33" t="s">
        <v>22</v>
      </c>
      <c r="Z12" s="33"/>
      <c r="AA12" s="33"/>
    </row>
    <row r="13" spans="1:27" x14ac:dyDescent="0.25">
      <c r="A13" s="32">
        <v>44107</v>
      </c>
      <c r="B13">
        <f ca="1">Analysis!K41</f>
        <v>0</v>
      </c>
      <c r="C13">
        <f ca="1">Analysis!L41</f>
        <v>0</v>
      </c>
      <c r="D13">
        <f ca="1">Analysis!M41</f>
        <v>9.6681821864516659E-7</v>
      </c>
      <c r="E13">
        <f ca="1">Analysis!N41</f>
        <v>1.0787245196647501E-5</v>
      </c>
      <c r="F13">
        <f ca="1">Analysis!O41</f>
        <v>4.6494219606147468E-5</v>
      </c>
      <c r="H13">
        <f ca="1">(B13*B$6+C13*C$6+D13*D$6+E13*E$6)</f>
        <v>4.6138900068750378E-5</v>
      </c>
      <c r="I13">
        <f t="shared" ref="I13:I22" ca="1" si="0">H13-F13</f>
        <v>-3.5531953739709058E-7</v>
      </c>
      <c r="J13">
        <f ca="1">ABS(I13)</f>
        <v>3.5531953739709058E-7</v>
      </c>
      <c r="K13" s="35">
        <f t="shared" ref="K13:K22" ca="1" si="1">J13/F13</f>
        <v>7.6422303763134932E-3</v>
      </c>
      <c r="M13" s="28">
        <f t="shared" ref="M13:M22" ca="1" si="2">F13/H13</f>
        <v>1.0077010838331135</v>
      </c>
      <c r="O13" s="38">
        <f t="shared" ref="O13:O22" ca="1" si="3">I13/F13*100</f>
        <v>-0.76422303763134936</v>
      </c>
      <c r="P13">
        <f ca="1">STDEV(O13:O22)</f>
        <v>7.2236165709540696</v>
      </c>
      <c r="W13" t="e">
        <f t="shared" ref="W13:W22" ca="1" si="4">$F13/B13</f>
        <v>#DIV/0!</v>
      </c>
      <c r="X13" t="e">
        <f t="shared" ref="X13:X22" ca="1" si="5">$F13/C13</f>
        <v>#DIV/0!</v>
      </c>
      <c r="Y13">
        <f t="shared" ref="Y13:Y22" ca="1" si="6">$F13/D13</f>
        <v>48.089929119562221</v>
      </c>
    </row>
    <row r="14" spans="1:27" x14ac:dyDescent="0.25">
      <c r="A14" s="32">
        <v>44114</v>
      </c>
      <c r="B14">
        <f ca="1">Analysis!K42</f>
        <v>0</v>
      </c>
      <c r="C14">
        <f ca="1">Analysis!L42</f>
        <v>1.2804585885607415E-7</v>
      </c>
      <c r="D14">
        <f ca="1">Analysis!M42</f>
        <v>1.1601818623742001E-6</v>
      </c>
      <c r="E14">
        <f ca="1">Analysis!N42</f>
        <v>1.2909326218938813E-5</v>
      </c>
      <c r="F14">
        <f ca="1">Analysis!O42</f>
        <v>6.2767196468299085E-5</v>
      </c>
      <c r="H14">
        <f t="shared" ref="H14:H22" ca="1" si="7">(B14*B$6+C14*C$6+D14*D$6+E14*E$6)</f>
        <v>6.2767196468248426E-5</v>
      </c>
      <c r="I14">
        <f t="shared" ca="1" si="0"/>
        <v>-5.0659346509385195E-17</v>
      </c>
      <c r="J14">
        <f t="shared" ref="J14" ca="1" si="8">ABS(I14)</f>
        <v>5.0659346509385195E-17</v>
      </c>
      <c r="K14" s="35">
        <f t="shared" ca="1" si="1"/>
        <v>8.0709907977124597E-13</v>
      </c>
      <c r="M14" s="28">
        <f t="shared" ca="1" si="2"/>
        <v>1.0000000000008071</v>
      </c>
      <c r="O14" s="38">
        <f t="shared" ca="1" si="3"/>
        <v>-8.0709907977124601E-11</v>
      </c>
      <c r="W14" t="e">
        <f t="shared" ca="1" si="4"/>
        <v>#DIV/0!</v>
      </c>
      <c r="X14">
        <f t="shared" ca="1" si="5"/>
        <v>490.19309979286834</v>
      </c>
      <c r="Y14">
        <f t="shared" ca="1" si="6"/>
        <v>54.101170259507491</v>
      </c>
    </row>
    <row r="15" spans="1:27" x14ac:dyDescent="0.25">
      <c r="A15" s="32">
        <v>44121</v>
      </c>
      <c r="B15">
        <f ca="1">Analysis!K43</f>
        <v>0</v>
      </c>
      <c r="C15">
        <f ca="1">Analysis!L43</f>
        <v>2.5609171771214829E-7</v>
      </c>
      <c r="D15">
        <f ca="1">Analysis!M43</f>
        <v>2.3203637247484002E-6</v>
      </c>
      <c r="E15">
        <f ca="1">Analysis!N43</f>
        <v>2.2900791032227071E-5</v>
      </c>
      <c r="F15">
        <f ca="1">Analysis!O43</f>
        <v>1.0361568940798578E-4</v>
      </c>
      <c r="H15">
        <f t="shared" ca="1" si="7"/>
        <v>1.2553439293649685E-4</v>
      </c>
      <c r="I15">
        <f t="shared" ca="1" si="0"/>
        <v>2.1918703528511072E-5</v>
      </c>
      <c r="J15">
        <f ca="1">ABS(I15)</f>
        <v>2.1918703528511072E-5</v>
      </c>
      <c r="K15" s="35">
        <f t="shared" ca="1" si="1"/>
        <v>0.21153846153748385</v>
      </c>
      <c r="M15" s="28">
        <f t="shared" ca="1" si="2"/>
        <v>0.82539682539749148</v>
      </c>
      <c r="O15" s="38">
        <f t="shared" ca="1" si="3"/>
        <v>21.153846153748386</v>
      </c>
      <c r="W15" t="e">
        <f t="shared" ca="1" si="4"/>
        <v>#DIV/0!</v>
      </c>
      <c r="X15">
        <f t="shared" ca="1" si="5"/>
        <v>404.6038284004627</v>
      </c>
      <c r="Y15">
        <f t="shared" ca="1" si="6"/>
        <v>44.654934182450624</v>
      </c>
    </row>
    <row r="16" spans="1:27" x14ac:dyDescent="0.25">
      <c r="A16" s="32">
        <v>44128</v>
      </c>
      <c r="B16">
        <f ca="1">Analysis!K44</f>
        <v>0</v>
      </c>
      <c r="C16">
        <f ca="1">Analysis!L44</f>
        <v>1.9206878828411123E-7</v>
      </c>
      <c r="D16">
        <f ca="1">Analysis!M44</f>
        <v>3.2227273954838888E-6</v>
      </c>
      <c r="E16">
        <f ca="1">Analysis!N44</f>
        <v>3.2450155632537974E-5</v>
      </c>
      <c r="F16">
        <f ca="1">Analysis!O44</f>
        <v>1.6472237803320816E-4</v>
      </c>
      <c r="H16">
        <f t="shared" ca="1" si="7"/>
        <v>1.6489710814112323E-4</v>
      </c>
      <c r="I16">
        <f t="shared" ca="1" si="0"/>
        <v>1.7473010791507282E-7</v>
      </c>
      <c r="J16">
        <f t="shared" ref="J16:J22" ca="1" si="9">ABS(I16)</f>
        <v>1.7473010791507282E-7</v>
      </c>
      <c r="K16" s="35">
        <f t="shared" ca="1" si="1"/>
        <v>1.0607551323709465E-3</v>
      </c>
      <c r="M16" s="28">
        <f t="shared" ca="1" si="2"/>
        <v>0.99894036887678139</v>
      </c>
      <c r="O16" s="38">
        <f t="shared" ca="1" si="3"/>
        <v>0.10607551323709465</v>
      </c>
      <c r="W16" t="e">
        <f t="shared" ca="1" si="4"/>
        <v>#DIV/0!</v>
      </c>
      <c r="X16">
        <f t="shared" ca="1" si="5"/>
        <v>857.62179011380113</v>
      </c>
      <c r="Y16">
        <f t="shared" ca="1" si="6"/>
        <v>51.112724664220408</v>
      </c>
    </row>
    <row r="17" spans="1:25" x14ac:dyDescent="0.25">
      <c r="A17" s="32">
        <v>44135</v>
      </c>
      <c r="B17">
        <f ca="1">Analysis!K45</f>
        <v>7.150596642208528E-8</v>
      </c>
      <c r="C17">
        <f ca="1">Analysis!L45</f>
        <v>3.8413757656822246E-7</v>
      </c>
      <c r="D17">
        <f ca="1">Analysis!M45</f>
        <v>4.8340910932258332E-6</v>
      </c>
      <c r="E17">
        <f ca="1">Analysis!N45</f>
        <v>4.3237400829185476E-5</v>
      </c>
      <c r="F17">
        <f ca="1">Analysis!O45</f>
        <v>2.4509095763812022E-4</v>
      </c>
      <c r="H17">
        <f t="shared" ca="1" si="7"/>
        <v>2.5876457460788848E-4</v>
      </c>
      <c r="I17">
        <f t="shared" ca="1" si="0"/>
        <v>1.367361696976826E-5</v>
      </c>
      <c r="J17">
        <f t="shared" ca="1" si="9"/>
        <v>1.367361696976826E-5</v>
      </c>
      <c r="K17" s="35">
        <f t="shared" ca="1" si="1"/>
        <v>5.5789969167110286E-2</v>
      </c>
      <c r="M17" s="28">
        <f t="shared" ca="1" si="2"/>
        <v>0.94715807992462575</v>
      </c>
      <c r="O17" s="38">
        <f t="shared" ca="1" si="3"/>
        <v>5.5789969167110289</v>
      </c>
      <c r="W17">
        <f t="shared" ca="1" si="4"/>
        <v>3427.5595436525923</v>
      </c>
      <c r="X17">
        <f t="shared" ca="1" si="5"/>
        <v>638.02911401611425</v>
      </c>
      <c r="Y17">
        <f t="shared" ca="1" si="6"/>
        <v>50.70052527176702</v>
      </c>
    </row>
    <row r="18" spans="1:25" x14ac:dyDescent="0.25">
      <c r="A18" s="32">
        <v>44142</v>
      </c>
      <c r="B18">
        <f ca="1">Analysis!K46</f>
        <v>0</v>
      </c>
      <c r="C18">
        <f ca="1">Analysis!L46</f>
        <v>3.8413757656822246E-7</v>
      </c>
      <c r="D18">
        <f ca="1">Analysis!M46</f>
        <v>5.7364547639613226E-6</v>
      </c>
      <c r="E18">
        <f ca="1">Analysis!N46</f>
        <v>5.3052025557282791E-5</v>
      </c>
      <c r="F18">
        <f ca="1">Analysis!O46</f>
        <v>3.0453713842026588E-4</v>
      </c>
      <c r="H18">
        <f t="shared" ca="1" si="7"/>
        <v>2.9595902289849619E-4</v>
      </c>
      <c r="I18">
        <f t="shared" ca="1" si="0"/>
        <v>-8.5781155217696929E-6</v>
      </c>
      <c r="J18">
        <f t="shared" ca="1" si="9"/>
        <v>8.5781155217696929E-6</v>
      </c>
      <c r="K18" s="35">
        <f t="shared" ca="1" si="1"/>
        <v>2.8167715656183E-2</v>
      </c>
      <c r="M18" s="28">
        <f t="shared" ca="1" si="2"/>
        <v>1.0289841324577953</v>
      </c>
      <c r="O18" s="38">
        <f t="shared" ca="1" si="3"/>
        <v>-2.8167715656182999</v>
      </c>
      <c r="W18" t="e">
        <f t="shared" ca="1" si="4"/>
        <v>#DIV/0!</v>
      </c>
      <c r="X18">
        <f t="shared" ca="1" si="5"/>
        <v>792.78143299834244</v>
      </c>
      <c r="Y18">
        <f t="shared" ca="1" si="6"/>
        <v>53.088039730303223</v>
      </c>
    </row>
    <row r="19" spans="1:25" x14ac:dyDescent="0.25">
      <c r="A19" s="32">
        <v>44149</v>
      </c>
      <c r="B19">
        <f ca="1">Analysis!K47</f>
        <v>0</v>
      </c>
      <c r="C19">
        <f ca="1">Analysis!L47</f>
        <v>7.6827515313644493E-7</v>
      </c>
      <c r="D19">
        <f ca="1">Analysis!M47</f>
        <v>6.7032729826064894E-6</v>
      </c>
      <c r="E19">
        <f ca="1">Analysis!N47</f>
        <v>6.454663109469407E-5</v>
      </c>
      <c r="F19">
        <f ca="1">Analysis!O47</f>
        <v>3.4339302194826059E-4</v>
      </c>
      <c r="H19">
        <f t="shared" ca="1" si="7"/>
        <v>3.6429947212449044E-4</v>
      </c>
      <c r="I19">
        <f t="shared" ca="1" si="0"/>
        <v>2.090645017622985E-5</v>
      </c>
      <c r="J19">
        <f t="shared" ca="1" si="9"/>
        <v>2.090645017622985E-5</v>
      </c>
      <c r="K19" s="35">
        <f t="shared" ca="1" si="1"/>
        <v>6.0881988974661953E-2</v>
      </c>
      <c r="M19" s="28">
        <f t="shared" ca="1" si="2"/>
        <v>0.94261191196816896</v>
      </c>
      <c r="O19" s="38">
        <f t="shared" ca="1" si="3"/>
        <v>6.0881988974661949</v>
      </c>
      <c r="W19" t="e">
        <f t="shared" ca="1" si="4"/>
        <v>#DIV/0!</v>
      </c>
      <c r="X19">
        <f t="shared" ca="1" si="5"/>
        <v>446.9661950492291</v>
      </c>
      <c r="Y19">
        <f t="shared" ca="1" si="6"/>
        <v>51.227664879423756</v>
      </c>
    </row>
    <row r="20" spans="1:25" x14ac:dyDescent="0.25">
      <c r="A20" s="32">
        <v>44156</v>
      </c>
      <c r="B20">
        <f ca="1">Analysis!K48</f>
        <v>7.150596642208528E-8</v>
      </c>
      <c r="C20">
        <f ca="1">Analysis!L48</f>
        <v>1.1524127297046673E-6</v>
      </c>
      <c r="D20">
        <f ca="1">Analysis!M48</f>
        <v>6.4454547909677776E-6</v>
      </c>
      <c r="E20">
        <f ca="1">Analysis!N48</f>
        <v>6.932131339484951E-5</v>
      </c>
      <c r="F20">
        <f ca="1">Analysis!O48</f>
        <v>3.8224890547625524E-4</v>
      </c>
      <c r="H20">
        <f t="shared" ca="1" si="7"/>
        <v>3.800658397036269E-4</v>
      </c>
      <c r="I20">
        <f t="shared" ca="1" si="0"/>
        <v>-2.1830657726283403E-6</v>
      </c>
      <c r="J20">
        <f t="shared" ca="1" si="9"/>
        <v>2.1830657726283403E-6</v>
      </c>
      <c r="K20" s="35">
        <f t="shared" ca="1" si="1"/>
        <v>5.7111105914309781E-3</v>
      </c>
      <c r="M20" s="28">
        <f t="shared" ca="1" si="2"/>
        <v>1.0057439147236455</v>
      </c>
      <c r="O20" s="38">
        <f t="shared" ca="1" si="3"/>
        <v>-0.57111105914309779</v>
      </c>
      <c r="W20">
        <f t="shared" ca="1" si="4"/>
        <v>5345.6924590028912</v>
      </c>
      <c r="X20">
        <f t="shared" ca="1" si="5"/>
        <v>331.69444906619128</v>
      </c>
      <c r="Y20">
        <f t="shared" ca="1" si="6"/>
        <v>59.305187589231544</v>
      </c>
    </row>
    <row r="21" spans="1:25" x14ac:dyDescent="0.25">
      <c r="A21" s="32">
        <v>44163</v>
      </c>
      <c r="B21">
        <f ca="1">Analysis!K49</f>
        <v>1.4301193284417056E-7</v>
      </c>
      <c r="C21">
        <f ca="1">Analysis!L49</f>
        <v>7.0425222370840784E-7</v>
      </c>
      <c r="D21">
        <f ca="1">Analysis!M49</f>
        <v>7.1544548179742333E-6</v>
      </c>
      <c r="E21">
        <f ca="1">Analysis!N49</f>
        <v>7.3123375226454777E-5</v>
      </c>
      <c r="F21">
        <f ca="1">Analysis!O49</f>
        <v>3.9387246037779212E-4</v>
      </c>
      <c r="H21">
        <f t="shared" ca="1" si="7"/>
        <v>3.9386775084415205E-4</v>
      </c>
      <c r="I21">
        <f t="shared" ca="1" si="0"/>
        <v>-4.7095336400755812E-9</v>
      </c>
      <c r="J21">
        <f t="shared" ca="1" si="9"/>
        <v>4.7095336400755812E-9</v>
      </c>
      <c r="K21" s="35">
        <f t="shared" ca="1" si="1"/>
        <v>1.1957001602900391E-5</v>
      </c>
      <c r="M21" s="28">
        <f t="shared" ca="1" si="2"/>
        <v>1.0000119571445745</v>
      </c>
      <c r="O21" s="38">
        <f t="shared" ca="1" si="3"/>
        <v>-1.1957001602900391E-3</v>
      </c>
      <c r="W21">
        <f t="shared" ca="1" si="4"/>
        <v>2754.1230479484925</v>
      </c>
      <c r="X21">
        <f t="shared" ca="1" si="5"/>
        <v>559.27755301042976</v>
      </c>
      <c r="Y21">
        <f t="shared" ca="1" si="6"/>
        <v>55.052756694788407</v>
      </c>
    </row>
    <row r="22" spans="1:25" x14ac:dyDescent="0.25">
      <c r="A22" s="32">
        <v>44170</v>
      </c>
      <c r="B22">
        <f ca="1">Analysis!K50</f>
        <v>1.4301193284417056E-7</v>
      </c>
      <c r="C22">
        <f ca="1">Analysis!L50</f>
        <v>7.6827515313644493E-7</v>
      </c>
      <c r="D22">
        <f ca="1">Analysis!M50</f>
        <v>6.2520911472387447E-6</v>
      </c>
      <c r="E22">
        <f ca="1">Analysis!N50</f>
        <v>6.7641332585535553E-5</v>
      </c>
      <c r="F22">
        <f ca="1">Analysis!O50</f>
        <v>3.6630803018271899E-4</v>
      </c>
      <c r="H22">
        <f t="shared" ca="1" si="7"/>
        <v>3.545050356395257E-4</v>
      </c>
      <c r="I22">
        <f t="shared" ca="1" si="0"/>
        <v>-1.180299454319329E-5</v>
      </c>
      <c r="J22">
        <f t="shared" ca="1" si="9"/>
        <v>1.180299454319329E-5</v>
      </c>
      <c r="K22" s="35">
        <f t="shared" ca="1" si="1"/>
        <v>3.2221500951824099E-2</v>
      </c>
      <c r="M22" s="28">
        <f t="shared" ca="1" si="2"/>
        <v>1.033294293046926</v>
      </c>
      <c r="O22" s="38">
        <f t="shared" ca="1" si="3"/>
        <v>-3.22215009518241</v>
      </c>
      <c r="W22">
        <f t="shared" ca="1" si="4"/>
        <v>2561.3808784883536</v>
      </c>
      <c r="X22">
        <f t="shared" ca="1" si="5"/>
        <v>476.79275932234015</v>
      </c>
      <c r="Y22">
        <f t="shared" ca="1" si="6"/>
        <v>58.589681685063091</v>
      </c>
    </row>
    <row r="23" spans="1:25" x14ac:dyDescent="0.25">
      <c r="K23" s="35"/>
      <c r="V23" t="s">
        <v>38</v>
      </c>
      <c r="W23">
        <f ca="1">AVERAGEIF(W13:W22, "&gt;=0")</f>
        <v>3522.1889822730823</v>
      </c>
      <c r="X23">
        <f t="shared" ref="X23:Y23" ca="1" si="10">AVERAGEIF(X13:X22, "&gt;=0")</f>
        <v>555.32891352997547</v>
      </c>
      <c r="Y23">
        <f t="shared" ca="1" si="10"/>
        <v>52.592261407631767</v>
      </c>
    </row>
    <row r="24" spans="1:25" x14ac:dyDescent="0.25">
      <c r="A24" t="s">
        <v>30</v>
      </c>
      <c r="J24">
        <f ca="1">AVERAGE(J13:J22)</f>
        <v>7.9597705691103403E-6</v>
      </c>
      <c r="K24" s="41">
        <f ca="1">AVERAGE(K13:K22)</f>
        <v>4.0302568938978857E-2</v>
      </c>
    </row>
    <row r="26" spans="1:25" x14ac:dyDescent="0.25">
      <c r="A26" s="31" t="s">
        <v>97</v>
      </c>
    </row>
    <row r="27" spans="1:25" x14ac:dyDescent="0.25">
      <c r="B27" s="33" t="s">
        <v>41</v>
      </c>
    </row>
    <row r="28" spans="1:25" x14ac:dyDescent="0.25">
      <c r="B28" s="33" t="s">
        <v>20</v>
      </c>
      <c r="C28" s="33" t="s">
        <v>21</v>
      </c>
      <c r="D28" s="33" t="s">
        <v>22</v>
      </c>
      <c r="E28" s="33" t="s">
        <v>23</v>
      </c>
      <c r="F28" s="33" t="s">
        <v>24</v>
      </c>
      <c r="G28" s="33"/>
      <c r="H28" s="33" t="s">
        <v>25</v>
      </c>
      <c r="I28" s="33" t="s">
        <v>26</v>
      </c>
      <c r="J28" s="33" t="s">
        <v>27</v>
      </c>
      <c r="K28" s="33" t="s">
        <v>28</v>
      </c>
      <c r="M28" s="33" t="s">
        <v>32</v>
      </c>
      <c r="O28" s="33" t="s">
        <v>47</v>
      </c>
      <c r="P28" s="33" t="s">
        <v>48</v>
      </c>
      <c r="Q28" s="33" t="s">
        <v>35</v>
      </c>
      <c r="R28" s="33" t="s">
        <v>36</v>
      </c>
    </row>
    <row r="29" spans="1:25" x14ac:dyDescent="0.25">
      <c r="A29" s="32">
        <v>44177</v>
      </c>
      <c r="B29">
        <f ca="1">Analysis!K51</f>
        <v>1.4301193284417056E-7</v>
      </c>
      <c r="C29">
        <f ca="1">Analysis!L51</f>
        <v>5.7620636485233367E-7</v>
      </c>
      <c r="D29">
        <f ca="1">Analysis!M51</f>
        <v>6.9610911742452005E-6</v>
      </c>
      <c r="E29">
        <f ca="1">Analysis!N51</f>
        <v>6.3839270753930299E-5</v>
      </c>
      <c r="F29">
        <f ca="1">Analysis!O51</f>
        <v>3.8092049920179387E-4</v>
      </c>
      <c r="H29">
        <f t="shared" ref="H29:H32" ca="1" si="11">(B29*B$6+C29*C$6+D29*D$6+E29*E$6)</f>
        <v>3.7723945444465408E-4</v>
      </c>
      <c r="I29">
        <f t="shared" ref="I29:I32" ca="1" si="12">H29-F29</f>
        <v>-3.681044757139788E-6</v>
      </c>
      <c r="J29">
        <f t="shared" ref="J29:J32" ca="1" si="13">ABS(I29)</f>
        <v>3.681044757139788E-6</v>
      </c>
      <c r="K29" s="28">
        <f ca="1">J29/F29</f>
        <v>9.6635512261831376E-3</v>
      </c>
      <c r="M29" s="28">
        <f ca="1">F29/H29</f>
        <v>1.0097578466774075</v>
      </c>
      <c r="O29">
        <f ca="1">H29-1.96*H29*$P$13/100</f>
        <v>3.2382880422751018E-4</v>
      </c>
      <c r="P29">
        <f ca="1">H29+1.96*H29*$P$13/100</f>
        <v>4.3065010466179798E-4</v>
      </c>
      <c r="Q29" s="28">
        <f ca="1">F29/O29</f>
        <v>1.1763020899591536</v>
      </c>
      <c r="R29" s="28">
        <f ca="1">F29/P29</f>
        <v>0.8845243390825176</v>
      </c>
    </row>
    <row r="30" spans="1:25" x14ac:dyDescent="0.25">
      <c r="A30" s="32">
        <v>44184</v>
      </c>
      <c r="B30">
        <f ca="1">Analysis!K52</f>
        <v>0</v>
      </c>
      <c r="C30">
        <f ca="1">Analysis!L52</f>
        <v>3.2011464714018538E-7</v>
      </c>
      <c r="D30">
        <f ca="1">Analysis!M52</f>
        <v>7.2189093658839115E-6</v>
      </c>
      <c r="E30">
        <f ca="1">Analysis!N52</f>
        <v>6.6491872031794428E-5</v>
      </c>
      <c r="F30">
        <f ca="1">Analysis!O52</f>
        <v>4.3339254704301744E-4</v>
      </c>
      <c r="H30">
        <f t="shared" ca="1" si="11"/>
        <v>3.6300507814437277E-4</v>
      </c>
      <c r="I30">
        <f t="shared" ca="1" si="12"/>
        <v>-7.0387468898644673E-5</v>
      </c>
      <c r="J30">
        <f t="shared" ca="1" si="13"/>
        <v>7.0387468898644673E-5</v>
      </c>
      <c r="K30" s="28">
        <f ca="1">J30/F30</f>
        <v>0.16241042763399943</v>
      </c>
      <c r="M30" s="28">
        <f ca="1">F30/H30</f>
        <v>1.1939021604283191</v>
      </c>
      <c r="O30">
        <f ca="1">H30-1.96*H30*$P$13/100</f>
        <v>3.1160977198701909E-4</v>
      </c>
      <c r="P30">
        <f ca="1">H30+1.96*H30*$P$13/100</f>
        <v>4.1440038430172644E-4</v>
      </c>
      <c r="Q30" s="28">
        <f ca="1">F30/O30</f>
        <v>1.3908182156144691</v>
      </c>
      <c r="R30" s="28">
        <f ca="1">F30/P30</f>
        <v>1.0458304660438316</v>
      </c>
    </row>
    <row r="31" spans="1:25" x14ac:dyDescent="0.25">
      <c r="A31" s="32">
        <v>44191</v>
      </c>
      <c r="B31">
        <f ca="1">Analysis!K53</f>
        <v>0</v>
      </c>
      <c r="C31">
        <f ca="1">Analysis!L53</f>
        <v>9.6034394142055608E-7</v>
      </c>
      <c r="D31">
        <f ca="1">Analysis!M53</f>
        <v>8.9591821594452106E-6</v>
      </c>
      <c r="E31">
        <f ca="1">Analysis!N53</f>
        <v>8.665164174356189E-5</v>
      </c>
      <c r="F31">
        <f ca="1">Analysis!O53</f>
        <v>5.2106736115746695E-4</v>
      </c>
      <c r="H31">
        <f t="shared" ca="1" si="11"/>
        <v>4.830576801968632E-4</v>
      </c>
      <c r="I31">
        <f t="shared" ca="1" si="12"/>
        <v>-3.800968096060375E-5</v>
      </c>
      <c r="J31">
        <f t="shared" ca="1" si="13"/>
        <v>3.800968096060375E-5</v>
      </c>
      <c r="K31" s="28">
        <f ca="1">J31/F31</f>
        <v>7.2945810453702922E-2</v>
      </c>
      <c r="M31" s="28">
        <f ca="1">F31/H31</f>
        <v>1.0786855949482337</v>
      </c>
      <c r="O31">
        <f ca="1">H31-1.96*H31*$P$13/100</f>
        <v>4.14664980314288E-4</v>
      </c>
      <c r="P31">
        <f ca="1">H31+1.96*H31*$P$13/100</f>
        <v>5.514503800794384E-4</v>
      </c>
      <c r="Q31" s="28">
        <f ca="1">F31/O31</f>
        <v>1.2565984249804099</v>
      </c>
      <c r="R31" s="28">
        <f ca="1">F31/P31</f>
        <v>0.94490344005639337</v>
      </c>
    </row>
    <row r="32" spans="1:25" x14ac:dyDescent="0.25">
      <c r="A32" s="32">
        <v>44198</v>
      </c>
      <c r="B32">
        <f ca="1">Analysis!K54</f>
        <v>7.150596642208528E-8</v>
      </c>
      <c r="C32">
        <f ca="1">Analysis!L54</f>
        <v>1.3444815179887786E-6</v>
      </c>
      <c r="D32">
        <f ca="1">Analysis!M54</f>
        <v>1.2439727746567812E-5</v>
      </c>
      <c r="E32">
        <f ca="1">Analysis!N54</f>
        <v>1.0380513000708333E-4</v>
      </c>
      <c r="F32">
        <f ca="1">Analysis!O54</f>
        <v>6.4560544938821907E-4</v>
      </c>
      <c r="H32">
        <f t="shared" ca="1" si="11"/>
        <v>6.7722779470850124E-4</v>
      </c>
      <c r="I32">
        <f t="shared" ca="1" si="12"/>
        <v>3.1622345320282165E-5</v>
      </c>
      <c r="J32">
        <f t="shared" ca="1" si="13"/>
        <v>3.1622345320282165E-5</v>
      </c>
      <c r="K32" s="28">
        <f ca="1">J32/F32</f>
        <v>4.8980914504745517E-2</v>
      </c>
      <c r="M32" s="28">
        <f ca="1">F32/H32</f>
        <v>0.95330619096356883</v>
      </c>
      <c r="O32">
        <f ca="1">H32-1.96*H32*$P$13/100</f>
        <v>5.813439298732278E-4</v>
      </c>
      <c r="P32">
        <f ca="1">H32+1.96*H32*$P$13/100</f>
        <v>7.7311165954377468E-4</v>
      </c>
      <c r="Q32" s="28">
        <f ca="1">F32/O32</f>
        <v>1.1105395897554218</v>
      </c>
      <c r="R32" s="28">
        <f ca="1">F32/P32</f>
        <v>0.83507400440604007</v>
      </c>
    </row>
    <row r="33" spans="1:18" x14ac:dyDescent="0.25">
      <c r="K33" s="28"/>
    </row>
    <row r="34" spans="1:18" x14ac:dyDescent="0.25">
      <c r="A34" t="s">
        <v>30</v>
      </c>
      <c r="J34">
        <f ca="1">SUM(J29:J32)/COUNT(J29:J32)</f>
        <v>3.5925134984167594E-5</v>
      </c>
      <c r="K34" s="29">
        <f ca="1">AVERAGE(K29:K32)</f>
        <v>7.3500175954657757E-2</v>
      </c>
    </row>
    <row r="36" spans="1:18" x14ac:dyDescent="0.25">
      <c r="A36" s="31" t="s">
        <v>98</v>
      </c>
      <c r="B36" s="33"/>
    </row>
    <row r="37" spans="1:18" x14ac:dyDescent="0.25">
      <c r="A37" s="31"/>
      <c r="B37" s="33" t="s">
        <v>41</v>
      </c>
    </row>
    <row r="38" spans="1:18" x14ac:dyDescent="0.25">
      <c r="B38" s="33" t="s">
        <v>20</v>
      </c>
      <c r="C38" s="33" t="s">
        <v>21</v>
      </c>
      <c r="D38" s="33" t="s">
        <v>22</v>
      </c>
      <c r="E38" s="33" t="s">
        <v>23</v>
      </c>
      <c r="F38" s="33" t="s">
        <v>24</v>
      </c>
      <c r="G38" s="33"/>
      <c r="H38" s="33" t="s">
        <v>25</v>
      </c>
      <c r="I38" s="33" t="s">
        <v>26</v>
      </c>
      <c r="J38" s="33"/>
      <c r="M38" s="33" t="s">
        <v>32</v>
      </c>
      <c r="O38" s="33" t="s">
        <v>47</v>
      </c>
      <c r="P38" s="33" t="s">
        <v>48</v>
      </c>
      <c r="Q38" s="33" t="s">
        <v>35</v>
      </c>
      <c r="R38" s="33" t="s">
        <v>36</v>
      </c>
    </row>
    <row r="39" spans="1:18" x14ac:dyDescent="0.25">
      <c r="A39" s="32">
        <v>44205</v>
      </c>
      <c r="B39">
        <f ca="1">Analysis!K55</f>
        <v>0</v>
      </c>
      <c r="C39">
        <f ca="1">Analysis!L55</f>
        <v>2.3048254594093347E-6</v>
      </c>
      <c r="D39">
        <f ca="1">Analysis!M55</f>
        <v>1.8820727989625911E-5</v>
      </c>
      <c r="E39">
        <f ca="1">Analysis!N55</f>
        <v>1.4085312785458581E-4</v>
      </c>
      <c r="F39">
        <f ca="1">Analysis!O55</f>
        <v>7.9770796781404433E-4</v>
      </c>
      <c r="H39">
        <f t="shared" ref="H39:H43" ca="1" si="14">(B39*B$6+C39*C$6+D39*D$6+E39*E$6)</f>
        <v>1.0313798829484707E-3</v>
      </c>
      <c r="I39">
        <f t="shared" ref="I39:I43" ca="1" si="15">H39-F39</f>
        <v>2.3367191513442632E-4</v>
      </c>
      <c r="M39" s="28">
        <f t="shared" ref="M39:M48" ca="1" si="16">F39/H39</f>
        <v>0.77343758687011255</v>
      </c>
      <c r="O39">
        <f t="shared" ref="O39:O48" ca="1" si="17">H39-1.96*H39*$P$13/100</f>
        <v>8.8535414380553192E-4</v>
      </c>
      <c r="P39">
        <f t="shared" ref="P39:P48" ca="1" si="18">H39+1.96*H39*$P$13/100</f>
        <v>1.1774056220914095E-3</v>
      </c>
      <c r="Q39" s="28">
        <f t="shared" ref="Q39:Q48" ca="1" si="19">F39/O39</f>
        <v>0.90100438722209331</v>
      </c>
      <c r="R39" s="28">
        <f t="shared" ref="R39:R48" ca="1" si="20">F39/P39</f>
        <v>0.67751329944992666</v>
      </c>
    </row>
    <row r="40" spans="1:18" x14ac:dyDescent="0.25">
      <c r="A40" s="32">
        <v>44212</v>
      </c>
      <c r="B40">
        <f ca="1">Analysis!K56</f>
        <v>0</v>
      </c>
      <c r="C40">
        <f ca="1">Analysis!L56</f>
        <v>2.0487337416971863E-6</v>
      </c>
      <c r="D40">
        <f ca="1">Analysis!M56</f>
        <v>2.404154637030981E-5</v>
      </c>
      <c r="E40">
        <f ca="1">Analysis!N56</f>
        <v>1.8223370778926639E-4</v>
      </c>
      <c r="F40">
        <f ca="1">Analysis!O56</f>
        <v>9.9364789329709434E-4</v>
      </c>
      <c r="H40">
        <f t="shared" ca="1" si="14"/>
        <v>1.2657289105482267E-3</v>
      </c>
      <c r="I40">
        <f t="shared" ca="1" si="15"/>
        <v>2.7208101725113235E-4</v>
      </c>
      <c r="M40" s="28">
        <f t="shared" ca="1" si="16"/>
        <v>0.78504005479871231</v>
      </c>
      <c r="O40">
        <f t="shared" ca="1" si="17"/>
        <v>1.0865233600298192E-3</v>
      </c>
      <c r="P40">
        <f t="shared" ca="1" si="18"/>
        <v>1.4449344610666342E-3</v>
      </c>
      <c r="Q40" s="28">
        <f t="shared" ca="1" si="19"/>
        <v>0.91452050627777037</v>
      </c>
      <c r="R40" s="28">
        <f t="shared" ca="1" si="20"/>
        <v>0.68767679093458312</v>
      </c>
    </row>
    <row r="41" spans="1:18" x14ac:dyDescent="0.25">
      <c r="A41" s="32">
        <v>44219</v>
      </c>
      <c r="B41">
        <f ca="1">Analysis!K57</f>
        <v>7.150596642208528E-8</v>
      </c>
      <c r="C41">
        <f ca="1">Analysis!L57</f>
        <v>2.368848388837372E-6</v>
      </c>
      <c r="D41">
        <f ca="1">Analysis!M57</f>
        <v>2.6490819190877566E-5</v>
      </c>
      <c r="E41">
        <f ca="1">Analysis!N57</f>
        <v>1.9629249456194634E-4</v>
      </c>
      <c r="F41">
        <f ca="1">Analysis!O57</f>
        <v>1.0245333391783208E-3</v>
      </c>
      <c r="H41">
        <f t="shared" ca="1" si="14"/>
        <v>1.4069839401269905E-3</v>
      </c>
      <c r="I41">
        <f t="shared" ca="1" si="15"/>
        <v>3.8245060094866962E-4</v>
      </c>
      <c r="M41" s="28">
        <f t="shared" ca="1" si="16"/>
        <v>0.72817699616802256</v>
      </c>
      <c r="O41">
        <f t="shared" ca="1" si="17"/>
        <v>1.2077790950296258E-3</v>
      </c>
      <c r="P41">
        <f t="shared" ca="1" si="18"/>
        <v>1.6061887852243551E-3</v>
      </c>
      <c r="Q41" s="28">
        <f t="shared" ca="1" si="19"/>
        <v>0.84827874848520202</v>
      </c>
      <c r="R41" s="28">
        <f t="shared" ca="1" si="20"/>
        <v>0.63786607689158559</v>
      </c>
    </row>
    <row r="42" spans="1:18" x14ac:dyDescent="0.25">
      <c r="A42" s="32">
        <v>44226</v>
      </c>
      <c r="B42">
        <f ca="1">Analysis!K58</f>
        <v>0</v>
      </c>
      <c r="C42">
        <f ca="1">Analysis!L58</f>
        <v>2.4328713182654088E-6</v>
      </c>
      <c r="D42">
        <f ca="1">Analysis!M58</f>
        <v>2.4299364561948523E-5</v>
      </c>
      <c r="E42">
        <f ca="1">Analysis!N58</f>
        <v>1.6172025790711704E-4</v>
      </c>
      <c r="F42">
        <f ca="1">Analysis!O58</f>
        <v>8.5682204702757468E-4</v>
      </c>
      <c r="H42">
        <f t="shared" ca="1" si="14"/>
        <v>1.3002341663904708E-3</v>
      </c>
      <c r="I42">
        <f t="shared" ca="1" si="15"/>
        <v>4.434121193628961E-4</v>
      </c>
      <c r="M42" s="28">
        <f t="shared" ca="1" si="16"/>
        <v>0.65897518245206932</v>
      </c>
      <c r="O42">
        <f t="shared" ca="1" si="17"/>
        <v>1.1161432622094772E-3</v>
      </c>
      <c r="P42">
        <f t="shared" ca="1" si="18"/>
        <v>1.4843250705714644E-3</v>
      </c>
      <c r="Q42" s="28">
        <f t="shared" ca="1" si="19"/>
        <v>0.76766314507999667</v>
      </c>
      <c r="R42" s="28">
        <f t="shared" ca="1" si="20"/>
        <v>0.57724690097547071</v>
      </c>
    </row>
    <row r="43" spans="1:18" x14ac:dyDescent="0.25">
      <c r="A43" s="32">
        <v>44233</v>
      </c>
      <c r="B43">
        <f ca="1">Analysis!K59</f>
        <v>2.8602386568834112E-7</v>
      </c>
      <c r="C43">
        <f ca="1">Analysis!L59</f>
        <v>2.1127566711252236E-6</v>
      </c>
      <c r="D43">
        <f ca="1">Analysis!M59</f>
        <v>2.062545533109689E-5</v>
      </c>
      <c r="E43">
        <f ca="1">Analysis!N59</f>
        <v>1.3218796368022964E-4</v>
      </c>
      <c r="F43">
        <f ca="1">Analysis!O59</f>
        <v>6.4328073840791173E-4</v>
      </c>
      <c r="H43">
        <f t="shared" ca="1" si="14"/>
        <v>1.1298791555924205E-3</v>
      </c>
      <c r="I43">
        <f t="shared" ca="1" si="15"/>
        <v>4.8659841718450881E-4</v>
      </c>
      <c r="M43" s="28">
        <f t="shared" ca="1" si="16"/>
        <v>0.56933587563231525</v>
      </c>
      <c r="O43">
        <f t="shared" ca="1" si="17"/>
        <v>9.6990760527876569E-4</v>
      </c>
      <c r="P43">
        <f t="shared" ca="1" si="18"/>
        <v>1.2898507059060753E-3</v>
      </c>
      <c r="Q43" s="28">
        <f t="shared" ca="1" si="19"/>
        <v>0.6632391940292327</v>
      </c>
      <c r="R43" s="28">
        <f t="shared" ca="1" si="20"/>
        <v>0.4987249574407368</v>
      </c>
    </row>
    <row r="44" spans="1:18" x14ac:dyDescent="0.25">
      <c r="A44" s="32">
        <v>44240</v>
      </c>
      <c r="B44">
        <f ca="1">Analysis!K60</f>
        <v>0</v>
      </c>
      <c r="C44">
        <f ca="1">Analysis!L60</f>
        <v>1.2804585885607415E-6</v>
      </c>
      <c r="D44">
        <f ca="1">Analysis!M60</f>
        <v>1.5533546046232344E-5</v>
      </c>
      <c r="E44">
        <f ca="1">Analysis!N60</f>
        <v>1.0477775047563352E-4</v>
      </c>
      <c r="F44">
        <f ca="1">Analysis!O60</f>
        <v>4.7291263370824281E-4</v>
      </c>
      <c r="H44">
        <f ca="1">(B44*B$6+C44*C$6+D44*D$6+E44*E$6)</f>
        <v>8.1530349162873574E-4</v>
      </c>
      <c r="I44">
        <f t="shared" ref="I44" ca="1" si="21">H44-F44</f>
        <v>3.4239085792049293E-4</v>
      </c>
      <c r="M44" s="28">
        <f t="shared" ca="1" si="16"/>
        <v>0.58004490176229095</v>
      </c>
      <c r="O44">
        <f t="shared" ca="1" si="17"/>
        <v>6.9987047130400917E-4</v>
      </c>
      <c r="P44">
        <f t="shared" ca="1" si="18"/>
        <v>9.307365119534623E-4</v>
      </c>
      <c r="Q44" s="28">
        <f t="shared" ca="1" si="19"/>
        <v>0.67571451161113416</v>
      </c>
      <c r="R44" s="28">
        <f t="shared" ca="1" si="20"/>
        <v>0.50810581473340644</v>
      </c>
    </row>
    <row r="45" spans="1:18" x14ac:dyDescent="0.25">
      <c r="A45" s="32">
        <v>44247</v>
      </c>
      <c r="B45">
        <f ca="1">Analysis!K61</f>
        <v>1.4301193284417056E-7</v>
      </c>
      <c r="C45">
        <f ca="1">Analysis!L61</f>
        <v>1.4085044474168157E-6</v>
      </c>
      <c r="D45">
        <f ca="1">Analysis!M61</f>
        <v>1.1988545911200067E-5</v>
      </c>
      <c r="E45">
        <f ca="1">Analysis!N61</f>
        <v>8.0373818719283433E-5</v>
      </c>
      <c r="F45">
        <f ca="1">Analysis!O61</f>
        <v>3.3807939685041513E-4</v>
      </c>
      <c r="H45">
        <f ca="1">(B45*B$6+C45*C$6+D45*D$6+E45*E$6)</f>
        <v>6.6526509130951773E-4</v>
      </c>
      <c r="I45">
        <f t="shared" ref="I45" ca="1" si="22">H45-F45</f>
        <v>3.271856944591026E-4</v>
      </c>
      <c r="M45" s="28">
        <f t="shared" ca="1" si="16"/>
        <v>0.50818748986954143</v>
      </c>
      <c r="O45">
        <f t="shared" ca="1" si="17"/>
        <v>5.7107494053136793E-4</v>
      </c>
      <c r="P45">
        <f t="shared" ca="1" si="18"/>
        <v>7.5945524208766754E-4</v>
      </c>
      <c r="Q45" s="28">
        <f t="shared" ca="1" si="19"/>
        <v>0.59200530938346285</v>
      </c>
      <c r="R45" s="28">
        <f t="shared" ca="1" si="20"/>
        <v>0.44516039670892021</v>
      </c>
    </row>
    <row r="46" spans="1:18" x14ac:dyDescent="0.25">
      <c r="A46" s="32">
        <v>44254</v>
      </c>
      <c r="B46">
        <f ca="1">Analysis!K62</f>
        <v>0</v>
      </c>
      <c r="C46">
        <f ca="1">Analysis!L62</f>
        <v>8.3229808256448201E-7</v>
      </c>
      <c r="D46">
        <f ca="1">Analysis!M62</f>
        <v>8.3790912282581112E-6</v>
      </c>
      <c r="E46">
        <f ca="1">Analysis!N62</f>
        <v>5.1460464790564311E-5</v>
      </c>
      <c r="F46">
        <f ca="1">Analysis!O62</f>
        <v>2.1785862901166242E-4</v>
      </c>
      <c r="H46">
        <f ca="1">(B46*B$6+C46*C$6+D46*D$6+E46*E$6)</f>
        <v>4.4797382376986509E-4</v>
      </c>
      <c r="I46">
        <f t="shared" ref="I46" ca="1" si="23">H46-F46</f>
        <v>2.3011519475820268E-4</v>
      </c>
      <c r="M46" s="28">
        <f t="shared" ca="1" si="16"/>
        <v>0.48631999784786895</v>
      </c>
      <c r="O46">
        <f t="shared" ca="1" si="17"/>
        <v>3.8454839748980704E-4</v>
      </c>
      <c r="P46">
        <f t="shared" ca="1" si="18"/>
        <v>5.113992500499231E-4</v>
      </c>
      <c r="Q46" s="28">
        <f t="shared" ca="1" si="19"/>
        <v>0.56653110618524172</v>
      </c>
      <c r="R46" s="28">
        <f t="shared" ca="1" si="20"/>
        <v>0.42600498336748621</v>
      </c>
    </row>
    <row r="47" spans="1:18" x14ac:dyDescent="0.25">
      <c r="A47" s="24">
        <f ca="1">Analysis!A63</f>
        <v>44261</v>
      </c>
      <c r="B47">
        <f ca="1">Analysis!K63</f>
        <v>1.4301193284417056E-7</v>
      </c>
      <c r="C47">
        <f ca="1">Analysis!L63</f>
        <v>6.4022929428037075E-7</v>
      </c>
      <c r="D47">
        <f ca="1">Analysis!M63</f>
        <v>5.6720002160516445E-6</v>
      </c>
      <c r="E47">
        <f ca="1">Analysis!N63</f>
        <v>3.5456437080784002E-5</v>
      </c>
      <c r="F47">
        <f ca="1">Analysis!O63</f>
        <v>1.4678889332797986E-4</v>
      </c>
      <c r="H47">
        <f ca="1">(B47*B$6+C47*C$6+D47*D$6+E47*E$6)</f>
        <v>3.1942117921252748E-4</v>
      </c>
      <c r="I47">
        <f t="shared" ref="I47" ca="1" si="24">H47-F47</f>
        <v>1.7263228588454763E-4</v>
      </c>
      <c r="M47" s="28">
        <f t="shared" ca="1" si="16"/>
        <v>0.45954652628188314</v>
      </c>
      <c r="O47">
        <f t="shared" ca="1" si="17"/>
        <v>2.7419660719637075E-4</v>
      </c>
      <c r="P47">
        <f t="shared" ca="1" si="18"/>
        <v>3.6464575122868422E-4</v>
      </c>
      <c r="Q47" s="28">
        <f t="shared" ca="1" si="19"/>
        <v>0.53534175651872451</v>
      </c>
      <c r="R47" s="28">
        <f t="shared" ca="1" si="20"/>
        <v>0.40255204628977714</v>
      </c>
    </row>
    <row r="48" spans="1:18" x14ac:dyDescent="0.25">
      <c r="A48" s="24">
        <f ca="1">Analysis!A64</f>
        <v>44268</v>
      </c>
      <c r="B48">
        <f ca="1">Analysis!K64</f>
        <v>0</v>
      </c>
      <c r="C48">
        <f ca="1">Analysis!L64</f>
        <v>1.9206878828411123E-7</v>
      </c>
      <c r="D48">
        <f ca="1">Analysis!M64</f>
        <v>5.6075456681419671E-6</v>
      </c>
      <c r="E48">
        <f ca="1">Analysis!N64</f>
        <v>2.3873411500777257E-5</v>
      </c>
      <c r="F48">
        <f ca="1">Analysis!O64</f>
        <v>8.9999525094756877E-5</v>
      </c>
      <c r="H48">
        <f ca="1">(B48*B$6+C48*C$6+D48*D$6+E48*E$6)</f>
        <v>2.787063949773742E-4</v>
      </c>
      <c r="I48">
        <f t="shared" ref="I48" ca="1" si="25">H48-F48</f>
        <v>1.8870686988261732E-4</v>
      </c>
      <c r="M48" s="28">
        <f t="shared" ca="1" si="16"/>
        <v>0.32291876582904805</v>
      </c>
      <c r="O48">
        <f t="shared" ca="1" si="17"/>
        <v>2.3924633956686137E-4</v>
      </c>
      <c r="P48">
        <f t="shared" ca="1" si="18"/>
        <v>3.1816645038788702E-4</v>
      </c>
      <c r="Q48" s="28">
        <f t="shared" ca="1" si="19"/>
        <v>0.37617931901359358</v>
      </c>
      <c r="R48" s="28">
        <f t="shared" ca="1" si="20"/>
        <v>0.28286931254076458</v>
      </c>
    </row>
    <row r="49" spans="1:18" x14ac:dyDescent="0.25">
      <c r="A49" s="24"/>
      <c r="M49" s="28"/>
      <c r="Q49" s="28"/>
      <c r="R49" s="28"/>
    </row>
    <row r="54" spans="1:18" x14ac:dyDescent="0.25">
      <c r="A54" s="31" t="s">
        <v>99</v>
      </c>
    </row>
    <row r="55" spans="1:18" x14ac:dyDescent="0.25">
      <c r="A55" t="s">
        <v>43</v>
      </c>
      <c r="B55" t="s">
        <v>44</v>
      </c>
    </row>
    <row r="56" spans="1:18" x14ac:dyDescent="0.25">
      <c r="A56" t="s">
        <v>45</v>
      </c>
      <c r="B56" t="s">
        <v>46</v>
      </c>
    </row>
    <row r="58" spans="1:18" x14ac:dyDescent="0.25">
      <c r="A58" t="s">
        <v>14</v>
      </c>
      <c r="B58">
        <v>3011127</v>
      </c>
    </row>
    <row r="60" spans="1:18" x14ac:dyDescent="0.25">
      <c r="A60" s="33" t="s">
        <v>100</v>
      </c>
      <c r="B60" s="33" t="s">
        <v>32</v>
      </c>
      <c r="C60" s="33" t="s">
        <v>59</v>
      </c>
      <c r="D60" s="33" t="s">
        <v>60</v>
      </c>
      <c r="G60" s="33" t="s">
        <v>50</v>
      </c>
      <c r="H60" s="33" t="s">
        <v>45</v>
      </c>
      <c r="I60" s="33" t="s">
        <v>58</v>
      </c>
      <c r="J60" s="33" t="s">
        <v>61</v>
      </c>
    </row>
    <row r="61" spans="1:18" x14ac:dyDescent="0.25">
      <c r="A61" s="24">
        <f t="shared" ref="A61:A70" si="26">A13</f>
        <v>44107</v>
      </c>
      <c r="B61" s="28">
        <f t="shared" ref="B61:B70" ca="1" si="27">M13</f>
        <v>1.0077010838331135</v>
      </c>
      <c r="G61">
        <f t="shared" ref="G61:G70" ca="1" si="28">F13*$B$58</f>
        <v>140</v>
      </c>
      <c r="H61">
        <f t="shared" ref="H61:H70" ca="1" si="29">H13*$B$58</f>
        <v>138.93008774731612</v>
      </c>
    </row>
    <row r="62" spans="1:18" x14ac:dyDescent="0.25">
      <c r="A62" s="24">
        <f t="shared" si="26"/>
        <v>44114</v>
      </c>
      <c r="B62" s="28">
        <f t="shared" ca="1" si="27"/>
        <v>1.0000000000008071</v>
      </c>
      <c r="G62">
        <f t="shared" ca="1" si="28"/>
        <v>189.00000000000003</v>
      </c>
      <c r="H62">
        <f t="shared" ca="1" si="29"/>
        <v>188.99999999984749</v>
      </c>
    </row>
    <row r="63" spans="1:18" x14ac:dyDescent="0.25">
      <c r="A63" s="24">
        <f t="shared" si="26"/>
        <v>44121</v>
      </c>
      <c r="B63" s="28">
        <f t="shared" ca="1" si="27"/>
        <v>0.82539682539749148</v>
      </c>
      <c r="G63">
        <f t="shared" ca="1" si="28"/>
        <v>312</v>
      </c>
      <c r="H63">
        <f t="shared" ca="1" si="29"/>
        <v>377.99999999969498</v>
      </c>
    </row>
    <row r="64" spans="1:18" x14ac:dyDescent="0.25">
      <c r="A64" s="24">
        <f t="shared" si="26"/>
        <v>44128</v>
      </c>
      <c r="B64" s="28">
        <f t="shared" ca="1" si="27"/>
        <v>0.99894036887678139</v>
      </c>
      <c r="G64">
        <f t="shared" ca="1" si="28"/>
        <v>496</v>
      </c>
      <c r="H64">
        <f t="shared" ca="1" si="29"/>
        <v>496.52613454565596</v>
      </c>
    </row>
    <row r="65" spans="1:10" x14ac:dyDescent="0.25">
      <c r="A65" s="24">
        <f t="shared" si="26"/>
        <v>44135</v>
      </c>
      <c r="B65" s="28">
        <f t="shared" ca="1" si="27"/>
        <v>0.94715807992462575</v>
      </c>
      <c r="G65">
        <f t="shared" ca="1" si="28"/>
        <v>738</v>
      </c>
      <c r="H65">
        <f t="shared" ca="1" si="29"/>
        <v>779.17299724532745</v>
      </c>
    </row>
    <row r="66" spans="1:10" x14ac:dyDescent="0.25">
      <c r="A66" s="24">
        <f t="shared" si="26"/>
        <v>44142</v>
      </c>
      <c r="B66" s="28">
        <f t="shared" ca="1" si="27"/>
        <v>1.0289841324577953</v>
      </c>
      <c r="G66">
        <f t="shared" ca="1" si="28"/>
        <v>916.99999999999989</v>
      </c>
      <c r="H66">
        <f t="shared" ca="1" si="29"/>
        <v>891.17020474328012</v>
      </c>
    </row>
    <row r="67" spans="1:10" x14ac:dyDescent="0.25">
      <c r="A67" s="24">
        <f t="shared" si="26"/>
        <v>44149</v>
      </c>
      <c r="B67" s="28">
        <f t="shared" ca="1" si="27"/>
        <v>0.94261191196816896</v>
      </c>
      <c r="G67">
        <f t="shared" ca="1" si="28"/>
        <v>1034</v>
      </c>
      <c r="H67">
        <f t="shared" ca="1" si="29"/>
        <v>1096.9519765998004</v>
      </c>
    </row>
    <row r="68" spans="1:10" x14ac:dyDescent="0.25">
      <c r="A68" s="24">
        <f t="shared" si="26"/>
        <v>44156</v>
      </c>
      <c r="B68" s="28">
        <f t="shared" ca="1" si="27"/>
        <v>1.0057439147236455</v>
      </c>
      <c r="G68">
        <f t="shared" ca="1" si="28"/>
        <v>1151</v>
      </c>
      <c r="H68">
        <f t="shared" ca="1" si="29"/>
        <v>1144.426511709263</v>
      </c>
    </row>
    <row r="69" spans="1:10" x14ac:dyDescent="0.25">
      <c r="A69" s="24">
        <f t="shared" si="26"/>
        <v>44163</v>
      </c>
      <c r="B69" s="28">
        <f t="shared" ca="1" si="27"/>
        <v>1.0000119571445745</v>
      </c>
      <c r="G69">
        <f t="shared" ca="1" si="28"/>
        <v>1186</v>
      </c>
      <c r="H69">
        <f t="shared" ca="1" si="29"/>
        <v>1185.9858189960989</v>
      </c>
    </row>
    <row r="70" spans="1:10" x14ac:dyDescent="0.25">
      <c r="A70" s="24">
        <f t="shared" si="26"/>
        <v>44170</v>
      </c>
      <c r="B70" s="28">
        <f t="shared" ca="1" si="27"/>
        <v>1.033294293046926</v>
      </c>
      <c r="G70">
        <f t="shared" ca="1" si="28"/>
        <v>1103</v>
      </c>
      <c r="H70">
        <f t="shared" ca="1" si="29"/>
        <v>1067.4596844501382</v>
      </c>
    </row>
    <row r="71" spans="1:10" x14ac:dyDescent="0.25">
      <c r="A71" s="24">
        <f>A29</f>
        <v>44177</v>
      </c>
      <c r="B71" s="28">
        <f ca="1">M29</f>
        <v>1.0097578466774075</v>
      </c>
      <c r="C71" s="39">
        <f ca="1">R29</f>
        <v>0.8845243390825176</v>
      </c>
      <c r="D71" s="39">
        <f ca="1">Q29</f>
        <v>1.1763020899591536</v>
      </c>
      <c r="G71">
        <f ca="1">F29*$B$58</f>
        <v>1147</v>
      </c>
      <c r="H71">
        <f ca="1">H29*$B$58</f>
        <v>1135.9159067435678</v>
      </c>
      <c r="I71">
        <f ca="1">O29*$B$58</f>
        <v>975.08965578717005</v>
      </c>
      <c r="J71">
        <f ca="1">P29*$B$58</f>
        <v>1296.7421576999657</v>
      </c>
    </row>
    <row r="72" spans="1:10" x14ac:dyDescent="0.25">
      <c r="A72" s="24">
        <f>A30</f>
        <v>44184</v>
      </c>
      <c r="B72" s="28">
        <f ca="1">M30</f>
        <v>1.1939021604283191</v>
      </c>
      <c r="C72" s="39">
        <f ca="1">R30</f>
        <v>1.0458304660438316</v>
      </c>
      <c r="D72" s="39">
        <f ca="1">Q30</f>
        <v>1.3908182156144691</v>
      </c>
      <c r="G72">
        <f ca="1">F30*$B$58</f>
        <v>1305</v>
      </c>
      <c r="H72">
        <f ca="1">H30*$B$58</f>
        <v>1093.0543919376307</v>
      </c>
      <c r="I72">
        <f t="shared" ref="I72:J72" ca="1" si="30">O30*$B$58</f>
        <v>938.2965978939568</v>
      </c>
      <c r="J72">
        <f t="shared" ca="1" si="30"/>
        <v>1247.8121859813045</v>
      </c>
    </row>
    <row r="73" spans="1:10" x14ac:dyDescent="0.25">
      <c r="A73" s="24">
        <f>A31</f>
        <v>44191</v>
      </c>
      <c r="B73" s="28">
        <f ca="1">M31</f>
        <v>1.0786855949482337</v>
      </c>
      <c r="C73" s="39">
        <f ca="1">R31</f>
        <v>0.94490344005639337</v>
      </c>
      <c r="D73" s="39">
        <f ca="1">Q31</f>
        <v>1.2565984249804099</v>
      </c>
      <c r="G73">
        <f ca="1">F31*$B$58</f>
        <v>1569</v>
      </c>
      <c r="H73">
        <f ca="1">H31*$B$58</f>
        <v>1454.54802339814</v>
      </c>
      <c r="I73">
        <f t="shared" ref="I73:J73" ca="1" si="31">O31*$B$58</f>
        <v>1248.6089181788211</v>
      </c>
      <c r="J73">
        <f t="shared" ca="1" si="31"/>
        <v>1660.4871286174591</v>
      </c>
    </row>
    <row r="74" spans="1:10" x14ac:dyDescent="0.25">
      <c r="A74" s="24">
        <f>A32</f>
        <v>44198</v>
      </c>
      <c r="B74" s="28">
        <f ca="1">M32</f>
        <v>0.95330619096356883</v>
      </c>
      <c r="C74" s="39">
        <f ca="1">R32</f>
        <v>0.83507400440604007</v>
      </c>
      <c r="D74" s="39">
        <f ca="1">Q32</f>
        <v>1.1105395897554218</v>
      </c>
      <c r="G74">
        <f ca="1">F32*$B$58</f>
        <v>1944</v>
      </c>
      <c r="H74">
        <f ca="1">H32*$B$58</f>
        <v>2039.2188977972253</v>
      </c>
      <c r="I74">
        <f t="shared" ref="I74:J74" ca="1" si="32">O32*$B$58</f>
        <v>1750.5004035273828</v>
      </c>
      <c r="J74">
        <f t="shared" ca="1" si="32"/>
        <v>2327.9373920670678</v>
      </c>
    </row>
    <row r="75" spans="1:10" x14ac:dyDescent="0.25">
      <c r="A75" s="24">
        <f>A39</f>
        <v>44205</v>
      </c>
      <c r="B75" s="28">
        <f ca="1">M39</f>
        <v>0.77343758687011255</v>
      </c>
      <c r="C75" s="39">
        <f ca="1">R39</f>
        <v>0.67751329944992666</v>
      </c>
      <c r="D75" s="39">
        <f ca="1">Q39</f>
        <v>0.90100438722209331</v>
      </c>
      <c r="G75">
        <f ca="1">F39*$B$58</f>
        <v>2402</v>
      </c>
      <c r="H75">
        <f ca="1">H39*$B$58</f>
        <v>3105.6158128029797</v>
      </c>
      <c r="I75">
        <f ca="1">O39*$B$58</f>
        <v>2665.9137669747197</v>
      </c>
      <c r="J75">
        <f ca="1">P39*$B$58</f>
        <v>3545.3178586312397</v>
      </c>
    </row>
    <row r="76" spans="1:10" x14ac:dyDescent="0.25">
      <c r="A76" s="24">
        <f t="shared" ref="A76:A84" si="33">A40</f>
        <v>44212</v>
      </c>
      <c r="B76" s="28">
        <f t="shared" ref="B76:B79" ca="1" si="34">M40</f>
        <v>0.78504005479871231</v>
      </c>
      <c r="C76" s="39">
        <f t="shared" ref="C76:C79" ca="1" si="35">R40</f>
        <v>0.68767679093458312</v>
      </c>
      <c r="D76" s="39">
        <f t="shared" ref="D76:D79" ca="1" si="36">Q40</f>
        <v>0.91452050627777037</v>
      </c>
      <c r="G76">
        <f t="shared" ref="G76:G79" ca="1" si="37">F40*$B$58</f>
        <v>2992</v>
      </c>
      <c r="H76">
        <f t="shared" ref="H76:H84" ca="1" si="38">H40*$B$58</f>
        <v>3811.2704972323504</v>
      </c>
      <c r="I76">
        <f t="shared" ref="I76:J76" ca="1" si="39">O40*$B$58</f>
        <v>3271.659825516509</v>
      </c>
      <c r="J76">
        <f t="shared" ca="1" si="39"/>
        <v>4350.8811689481909</v>
      </c>
    </row>
    <row r="77" spans="1:10" x14ac:dyDescent="0.25">
      <c r="A77" s="24">
        <f t="shared" si="33"/>
        <v>44219</v>
      </c>
      <c r="B77" s="28">
        <f t="shared" ca="1" si="34"/>
        <v>0.72817699616802256</v>
      </c>
      <c r="C77" s="39">
        <f t="shared" ca="1" si="35"/>
        <v>0.63786607689158559</v>
      </c>
      <c r="D77" s="39">
        <f t="shared" ca="1" si="36"/>
        <v>0.84827874848520202</v>
      </c>
      <c r="G77">
        <f t="shared" ca="1" si="37"/>
        <v>3084.9999999999995</v>
      </c>
      <c r="H77">
        <f t="shared" ca="1" si="38"/>
        <v>4236.6073306827648</v>
      </c>
      <c r="I77">
        <f t="shared" ref="I77:J77" ca="1" si="40">O41*$B$58</f>
        <v>3636.7762430792723</v>
      </c>
      <c r="J77">
        <f t="shared" ca="1" si="40"/>
        <v>4836.4384182862568</v>
      </c>
    </row>
    <row r="78" spans="1:10" x14ac:dyDescent="0.25">
      <c r="A78" s="24">
        <f t="shared" si="33"/>
        <v>44226</v>
      </c>
      <c r="B78" s="28">
        <f t="shared" ca="1" si="34"/>
        <v>0.65897518245206932</v>
      </c>
      <c r="C78" s="39">
        <f t="shared" ca="1" si="35"/>
        <v>0.57724690097547071</v>
      </c>
      <c r="D78" s="39">
        <f t="shared" ca="1" si="36"/>
        <v>0.76766314507999667</v>
      </c>
      <c r="G78">
        <f t="shared" ca="1" si="37"/>
        <v>2580</v>
      </c>
      <c r="H78">
        <f t="shared" ca="1" si="38"/>
        <v>3915.1702047408389</v>
      </c>
      <c r="I78">
        <f t="shared" ref="I78:J78" ca="1" si="41">O42*$B$58</f>
        <v>3360.8491127070365</v>
      </c>
      <c r="J78">
        <f t="shared" ca="1" si="41"/>
        <v>4469.4912967746413</v>
      </c>
    </row>
    <row r="79" spans="1:10" x14ac:dyDescent="0.25">
      <c r="A79" s="24">
        <f t="shared" si="33"/>
        <v>44233</v>
      </c>
      <c r="B79" s="28">
        <f t="shared" ca="1" si="34"/>
        <v>0.56933587563231525</v>
      </c>
      <c r="C79" s="39">
        <f t="shared" ca="1" si="35"/>
        <v>0.4987249574407368</v>
      </c>
      <c r="D79" s="39">
        <f t="shared" ca="1" si="36"/>
        <v>0.6632391940292327</v>
      </c>
      <c r="G79">
        <f t="shared" ca="1" si="37"/>
        <v>1937</v>
      </c>
      <c r="H79">
        <f t="shared" ca="1" si="38"/>
        <v>3402.2096321415383</v>
      </c>
      <c r="I79">
        <f t="shared" ref="I79:J79" ca="1" si="42">O43*$B$58</f>
        <v>2920.5149777602337</v>
      </c>
      <c r="J79">
        <f t="shared" ca="1" si="42"/>
        <v>3883.9042865228425</v>
      </c>
    </row>
    <row r="80" spans="1:10" x14ac:dyDescent="0.25">
      <c r="A80" s="24">
        <f t="shared" si="33"/>
        <v>44240</v>
      </c>
      <c r="B80" s="28">
        <f t="shared" ref="B80" ca="1" si="43">M44</f>
        <v>0.58004490176229095</v>
      </c>
      <c r="C80" s="39">
        <f t="shared" ref="C80" ca="1" si="44">R44</f>
        <v>0.50810581473340644</v>
      </c>
      <c r="D80" s="39">
        <f t="shared" ref="D80" ca="1" si="45">Q44</f>
        <v>0.67571451161113416</v>
      </c>
      <c r="G80">
        <f t="shared" ref="G80" ca="1" si="46">F44*$B$58</f>
        <v>1424</v>
      </c>
      <c r="H80">
        <f t="shared" ca="1" si="38"/>
        <v>2454.98235683756</v>
      </c>
      <c r="I80">
        <f t="shared" ref="I80" ca="1" si="47">O44*$B$58</f>
        <v>2107.3988726462271</v>
      </c>
      <c r="J80">
        <f t="shared" ref="J80" ca="1" si="48">P44*$B$58</f>
        <v>2802.5658410288929</v>
      </c>
    </row>
    <row r="81" spans="1:10" x14ac:dyDescent="0.25">
      <c r="A81" s="24">
        <f t="shared" si="33"/>
        <v>44247</v>
      </c>
      <c r="B81" s="28">
        <f t="shared" ref="B81" ca="1" si="49">M45</f>
        <v>0.50818748986954143</v>
      </c>
      <c r="C81" s="39">
        <f t="shared" ref="C81" ca="1" si="50">R45</f>
        <v>0.44516039670892021</v>
      </c>
      <c r="D81" s="39">
        <f t="shared" ref="D81" ca="1" si="51">Q45</f>
        <v>0.59200530938346285</v>
      </c>
      <c r="G81">
        <f t="shared" ref="G81" ca="1" si="52">F45*$B$58</f>
        <v>1018</v>
      </c>
      <c r="H81">
        <f t="shared" ca="1" si="38"/>
        <v>2003.1976785995541</v>
      </c>
      <c r="I81">
        <f t="shared" ref="I81" ca="1" si="53">O45*$B$58</f>
        <v>1719.5791724573962</v>
      </c>
      <c r="J81">
        <f t="shared" ref="J81" ca="1" si="54">P45*$B$58</f>
        <v>2286.8161847417123</v>
      </c>
    </row>
    <row r="82" spans="1:10" x14ac:dyDescent="0.25">
      <c r="A82" s="24">
        <f t="shared" si="33"/>
        <v>44254</v>
      </c>
      <c r="B82" s="28">
        <f t="shared" ref="B82" ca="1" si="55">M46</f>
        <v>0.48631999784786895</v>
      </c>
      <c r="C82" s="39">
        <f t="shared" ref="C82" ca="1" si="56">R46</f>
        <v>0.42600498336748621</v>
      </c>
      <c r="D82" s="39">
        <f t="shared" ref="D82" ca="1" si="57">Q46</f>
        <v>0.56653110618524172</v>
      </c>
      <c r="G82">
        <f t="shared" ref="G82" ca="1" si="58">F46*$B$58</f>
        <v>656</v>
      </c>
      <c r="H82">
        <f t="shared" ca="1" si="38"/>
        <v>1348.9060760466825</v>
      </c>
      <c r="I82">
        <f t="shared" ref="I82" ca="1" si="59">O46*$B$58</f>
        <v>1157.9240624882902</v>
      </c>
      <c r="J82">
        <f t="shared" ref="J82" ca="1" si="60">P46*$B$58</f>
        <v>1539.8880896050748</v>
      </c>
    </row>
    <row r="83" spans="1:10" x14ac:dyDescent="0.25">
      <c r="A83" s="24">
        <f t="shared" ca="1" si="33"/>
        <v>44261</v>
      </c>
      <c r="B83" s="28">
        <f t="shared" ref="B83" ca="1" si="61">M47</f>
        <v>0.45954652628188314</v>
      </c>
      <c r="C83" s="39">
        <f t="shared" ref="C83" ca="1" si="62">R47</f>
        <v>0.40255204628977714</v>
      </c>
      <c r="D83" s="39">
        <f t="shared" ref="D83" ca="1" si="63">Q47</f>
        <v>0.53534175651872451</v>
      </c>
      <c r="G83">
        <f t="shared" ref="G83" ca="1" si="64">F47*$B$58</f>
        <v>442</v>
      </c>
      <c r="H83">
        <f t="shared" ca="1" si="38"/>
        <v>961.81773709868025</v>
      </c>
      <c r="I83">
        <f t="shared" ref="I83" ca="1" si="65">O47*$B$58</f>
        <v>825.6408072373863</v>
      </c>
      <c r="J83">
        <f t="shared" ref="J83" ca="1" si="66">P47*$B$58</f>
        <v>1097.9946669599742</v>
      </c>
    </row>
    <row r="84" spans="1:10" x14ac:dyDescent="0.25">
      <c r="A84" s="24">
        <f t="shared" ca="1" si="33"/>
        <v>44268</v>
      </c>
      <c r="B84" s="28">
        <f t="shared" ref="B84" ca="1" si="67">M48</f>
        <v>0.32291876582904805</v>
      </c>
      <c r="C84" s="39">
        <f t="shared" ref="C84" ca="1" si="68">R48</f>
        <v>0.28286931254076458</v>
      </c>
      <c r="D84" s="39">
        <f t="shared" ref="D84" ca="1" si="69">Q48</f>
        <v>0.37617931901359358</v>
      </c>
      <c r="G84">
        <f t="shared" ref="G84" ca="1" si="70">F48*$B$58</f>
        <v>271</v>
      </c>
      <c r="H84">
        <f t="shared" ca="1" si="38"/>
        <v>839.22035098903586</v>
      </c>
      <c r="I84">
        <f t="shared" ref="I84" ca="1" si="71">O48*$B$58</f>
        <v>720.40111272094452</v>
      </c>
      <c r="J84">
        <f t="shared" ref="J84" ca="1" si="72">P48*$B$58</f>
        <v>958.03958925712709</v>
      </c>
    </row>
    <row r="85" spans="1:10" x14ac:dyDescent="0.25">
      <c r="A85" s="24"/>
      <c r="B85" s="28"/>
      <c r="C85" s="39"/>
      <c r="D85" s="39"/>
    </row>
    <row r="87" spans="1:10" ht="18.75" x14ac:dyDescent="0.25">
      <c r="A87" s="43" t="s">
        <v>56</v>
      </c>
      <c r="F87" s="43" t="s">
        <v>57</v>
      </c>
    </row>
  </sheetData>
  <hyperlinks>
    <hyperlink ref="A1" location="Contents!A1" display="&lt;&lt; Click to go back to &quot;Contents&quot;" xr:uid="{FD52D6F4-78C8-4BC3-8400-D91A7B6B541E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BFE1-8927-4708-B542-037697EE33B8}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1039-4497-408F-A114-F2CF46A70998}">
  <sheetPr codeName="Sheet5"/>
  <dimension ref="A1:AE87"/>
  <sheetViews>
    <sheetView workbookViewId="0">
      <selection activeCell="C6" sqref="C6"/>
    </sheetView>
  </sheetViews>
  <sheetFormatPr defaultRowHeight="15" x14ac:dyDescent="0.25"/>
  <cols>
    <col min="1" max="1" width="21.28515625" customWidth="1"/>
    <col min="2" max="2" width="17.140625" customWidth="1"/>
    <col min="3" max="3" width="17.7109375" customWidth="1"/>
    <col min="4" max="4" width="17.85546875" customWidth="1"/>
    <col min="5" max="5" width="18.7109375" customWidth="1"/>
    <col min="6" max="6" width="10.85546875" customWidth="1"/>
    <col min="8" max="8" width="12" bestFit="1" customWidth="1"/>
    <col min="9" max="9" width="11.42578125" customWidth="1"/>
    <col min="10" max="10" width="18" customWidth="1"/>
    <col min="11" max="11" width="19.7109375" customWidth="1"/>
    <col min="19" max="19" width="12" bestFit="1" customWidth="1"/>
    <col min="20" max="20" width="12.7109375" bestFit="1" customWidth="1"/>
  </cols>
  <sheetData>
    <row r="1" spans="1:31" x14ac:dyDescent="0.25">
      <c r="A1" s="65" t="s">
        <v>105</v>
      </c>
    </row>
    <row r="3" spans="1:31" x14ac:dyDescent="0.25">
      <c r="A3" s="37" t="s">
        <v>103</v>
      </c>
      <c r="B3" s="25"/>
      <c r="C3" s="25"/>
      <c r="D3" s="25"/>
      <c r="E3" s="25"/>
    </row>
    <row r="4" spans="1:31" x14ac:dyDescent="0.25">
      <c r="G4" t="s">
        <v>39</v>
      </c>
    </row>
    <row r="5" spans="1:31" x14ac:dyDescent="0.25">
      <c r="A5" t="s">
        <v>101</v>
      </c>
      <c r="G5" t="s">
        <v>29</v>
      </c>
    </row>
    <row r="6" spans="1:31" x14ac:dyDescent="0.25">
      <c r="A6" t="s">
        <v>16</v>
      </c>
      <c r="C6" s="36">
        <f ca="1">AVERAGE(C13:C22)</f>
        <v>52.592261407631767</v>
      </c>
      <c r="D6" s="42"/>
      <c r="E6" s="40"/>
    </row>
    <row r="8" spans="1:31" x14ac:dyDescent="0.25">
      <c r="AA8" s="33"/>
    </row>
    <row r="10" spans="1:31" x14ac:dyDescent="0.25">
      <c r="A10" s="31" t="s">
        <v>96</v>
      </c>
    </row>
    <row r="11" spans="1:31" x14ac:dyDescent="0.25">
      <c r="B11" s="33" t="s">
        <v>41</v>
      </c>
      <c r="C11" s="33" t="s">
        <v>16</v>
      </c>
      <c r="AA11" s="33"/>
    </row>
    <row r="12" spans="1:31" ht="30" x14ac:dyDescent="0.25">
      <c r="B12" s="33" t="s">
        <v>22</v>
      </c>
      <c r="C12" s="33"/>
      <c r="E12" s="33"/>
      <c r="F12" s="33" t="s">
        <v>24</v>
      </c>
      <c r="G12" s="33"/>
      <c r="H12" s="33" t="s">
        <v>25</v>
      </c>
      <c r="I12" s="33" t="s">
        <v>26</v>
      </c>
      <c r="J12" s="33" t="s">
        <v>27</v>
      </c>
      <c r="K12" s="34" t="s">
        <v>28</v>
      </c>
      <c r="O12" s="33" t="s">
        <v>32</v>
      </c>
      <c r="S12" s="33" t="s">
        <v>33</v>
      </c>
      <c r="T12" s="33" t="s">
        <v>34</v>
      </c>
      <c r="AA12" s="33"/>
      <c r="AB12" s="33"/>
      <c r="AC12" s="33"/>
      <c r="AD12" s="33"/>
      <c r="AE12" s="33"/>
    </row>
    <row r="13" spans="1:31" x14ac:dyDescent="0.25">
      <c r="A13" s="32">
        <v>44107</v>
      </c>
      <c r="B13">
        <f ca="1">H1_LR!D13</f>
        <v>9.6681821864516659E-7</v>
      </c>
      <c r="C13">
        <f ca="1">F13/B13</f>
        <v>48.089929119562221</v>
      </c>
      <c r="F13">
        <f ca="1">H1_LR!F13</f>
        <v>4.6494219606147468E-5</v>
      </c>
      <c r="H13">
        <f ca="1">B13*$C$6</f>
        <v>5.0847156488647489E-5</v>
      </c>
      <c r="I13">
        <f t="shared" ref="I13:I22" ca="1" si="0">H13-F13</f>
        <v>4.3529368825000214E-6</v>
      </c>
      <c r="J13">
        <f ca="1">ABS(I13)</f>
        <v>4.3529368825000214E-6</v>
      </c>
      <c r="K13" s="35">
        <f t="shared" ref="K13:K22" ca="1" si="1">J13/F13</f>
        <v>9.3623184115654581E-2</v>
      </c>
      <c r="O13" s="28">
        <f ca="1">F13/H13</f>
        <v>0.91439173430530196</v>
      </c>
      <c r="S13" s="38">
        <f ca="1">I13/F13*100</f>
        <v>9.3623184115654574</v>
      </c>
      <c r="T13">
        <f ca="1">STDEV(S13:S22)</f>
        <v>8.7563742058532092</v>
      </c>
    </row>
    <row r="14" spans="1:31" x14ac:dyDescent="0.25">
      <c r="A14" s="32">
        <v>44114</v>
      </c>
      <c r="B14">
        <f ca="1">H1_LR!D14</f>
        <v>1.1601818623742001E-6</v>
      </c>
      <c r="C14">
        <f t="shared" ref="C14:C22" ca="1" si="2">F14/B14</f>
        <v>54.101170259507491</v>
      </c>
      <c r="F14">
        <f ca="1">H1_LR!F14</f>
        <v>6.2767196468299085E-5</v>
      </c>
      <c r="H14">
        <f t="shared" ref="H14:H22" ca="1" si="3">B14*$C$6</f>
        <v>6.1016587786376991E-5</v>
      </c>
      <c r="I14">
        <f t="shared" ca="1" si="0"/>
        <v>-1.7506086819220939E-6</v>
      </c>
      <c r="J14">
        <f t="shared" ref="J14" ca="1" si="4">ABS(I14)</f>
        <v>1.7506086819220939E-6</v>
      </c>
      <c r="K14" s="35">
        <f t="shared" ca="1" si="1"/>
        <v>2.7890503008307029E-2</v>
      </c>
      <c r="O14" s="28">
        <f t="shared" ref="O14:O22" ca="1" si="5">F14/H14</f>
        <v>1.0286907010934647</v>
      </c>
      <c r="S14" s="38">
        <f t="shared" ref="S14:S22" ca="1" si="6">I14/F14*100</f>
        <v>-2.789050300830703</v>
      </c>
    </row>
    <row r="15" spans="1:31" x14ac:dyDescent="0.25">
      <c r="A15" s="32">
        <v>44121</v>
      </c>
      <c r="B15">
        <f ca="1">H1_LR!D15</f>
        <v>2.3203637247484002E-6</v>
      </c>
      <c r="C15">
        <f t="shared" ca="1" si="2"/>
        <v>44.654934182450624</v>
      </c>
      <c r="F15">
        <f ca="1">H1_LR!F15</f>
        <v>1.0361568940798578E-4</v>
      </c>
      <c r="H15">
        <f t="shared" ca="1" si="3"/>
        <v>1.2203317557275398E-4</v>
      </c>
      <c r="I15">
        <f t="shared" ca="1" si="0"/>
        <v>1.8417486164768203E-5</v>
      </c>
      <c r="J15">
        <f ca="1">ABS(I15)</f>
        <v>1.8417486164768203E-5</v>
      </c>
      <c r="K15" s="35">
        <f t="shared" ca="1" si="1"/>
        <v>0.17774804443224354</v>
      </c>
      <c r="O15" s="28">
        <f t="shared" ca="1" si="5"/>
        <v>0.84907803899778034</v>
      </c>
      <c r="S15" s="38">
        <f t="shared" ca="1" si="6"/>
        <v>17.774804443224355</v>
      </c>
    </row>
    <row r="16" spans="1:31" x14ac:dyDescent="0.25">
      <c r="A16" s="32">
        <v>44128</v>
      </c>
      <c r="B16">
        <f ca="1">H1_LR!D16</f>
        <v>3.2227273954838888E-6</v>
      </c>
      <c r="C16">
        <f t="shared" ca="1" si="2"/>
        <v>51.112724664220408</v>
      </c>
      <c r="F16">
        <f ca="1">H1_LR!F16</f>
        <v>1.6472237803320816E-4</v>
      </c>
      <c r="H16">
        <f t="shared" ca="1" si="3"/>
        <v>1.6949052162882496E-4</v>
      </c>
      <c r="I16">
        <f t="shared" ca="1" si="0"/>
        <v>4.7681435956168077E-6</v>
      </c>
      <c r="J16">
        <f t="shared" ref="J16:J22" ca="1" si="7">ABS(I16)</f>
        <v>4.7681435956168077E-6</v>
      </c>
      <c r="K16" s="35">
        <f t="shared" ca="1" si="1"/>
        <v>2.8946544194836395E-2</v>
      </c>
      <c r="O16" s="28">
        <f t="shared" ca="1" si="5"/>
        <v>0.97186778617592084</v>
      </c>
      <c r="S16" s="38">
        <f t="shared" ca="1" si="6"/>
        <v>2.8946544194836394</v>
      </c>
    </row>
    <row r="17" spans="1:22" x14ac:dyDescent="0.25">
      <c r="A17" s="32">
        <v>44135</v>
      </c>
      <c r="B17">
        <f ca="1">H1_LR!D17</f>
        <v>4.8340910932258332E-6</v>
      </c>
      <c r="C17">
        <f t="shared" ca="1" si="2"/>
        <v>50.70052527176702</v>
      </c>
      <c r="F17">
        <f ca="1">H1_LR!F17</f>
        <v>2.4509095763812022E-4</v>
      </c>
      <c r="H17">
        <f t="shared" ca="1" si="3"/>
        <v>2.5423578244323743E-4</v>
      </c>
      <c r="I17">
        <f t="shared" ca="1" si="0"/>
        <v>9.1448248051172101E-6</v>
      </c>
      <c r="J17">
        <f t="shared" ca="1" si="7"/>
        <v>9.1448248051172101E-6</v>
      </c>
      <c r="K17" s="35">
        <f t="shared" ca="1" si="1"/>
        <v>3.7311963253330853E-2</v>
      </c>
      <c r="O17" s="28">
        <f t="shared" ca="1" si="5"/>
        <v>0.96403014273901844</v>
      </c>
      <c r="S17" s="38">
        <f t="shared" ca="1" si="6"/>
        <v>3.7311963253330851</v>
      </c>
    </row>
    <row r="18" spans="1:22" x14ac:dyDescent="0.25">
      <c r="A18" s="32">
        <v>44142</v>
      </c>
      <c r="B18">
        <f ca="1">H1_LR!D18</f>
        <v>5.7364547639613226E-6</v>
      </c>
      <c r="C18">
        <f t="shared" ca="1" si="2"/>
        <v>53.088039730303223</v>
      </c>
      <c r="F18">
        <f ca="1">H1_LR!F18</f>
        <v>3.0453713842026588E-4</v>
      </c>
      <c r="H18">
        <f t="shared" ca="1" si="3"/>
        <v>3.0169312849930848E-4</v>
      </c>
      <c r="I18">
        <f t="shared" ca="1" si="0"/>
        <v>-2.8440099209573952E-6</v>
      </c>
      <c r="J18">
        <f t="shared" ca="1" si="7"/>
        <v>2.8440099209573952E-6</v>
      </c>
      <c r="K18" s="35">
        <f t="shared" ca="1" si="1"/>
        <v>9.3387950504500317E-3</v>
      </c>
      <c r="O18" s="28">
        <f t="shared" ca="1" si="5"/>
        <v>1.0094268302864708</v>
      </c>
      <c r="S18" s="38">
        <f t="shared" ca="1" si="6"/>
        <v>-0.93387950504500317</v>
      </c>
    </row>
    <row r="19" spans="1:22" x14ac:dyDescent="0.25">
      <c r="A19" s="32">
        <v>44149</v>
      </c>
      <c r="B19">
        <f ca="1">H1_LR!D19</f>
        <v>6.7032729826064894E-6</v>
      </c>
      <c r="C19">
        <f t="shared" ca="1" si="2"/>
        <v>51.227664879423756</v>
      </c>
      <c r="F19">
        <f ca="1">H1_LR!F19</f>
        <v>3.4339302194826059E-4</v>
      </c>
      <c r="H19">
        <f t="shared" ca="1" si="3"/>
        <v>3.5254028498795596E-4</v>
      </c>
      <c r="I19">
        <f t="shared" ca="1" si="0"/>
        <v>9.1472630396953708E-6</v>
      </c>
      <c r="J19">
        <f t="shared" ca="1" si="7"/>
        <v>9.1472630396953708E-6</v>
      </c>
      <c r="K19" s="35">
        <f t="shared" ca="1" si="1"/>
        <v>2.663788270302592E-2</v>
      </c>
      <c r="O19" s="28">
        <f t="shared" ca="1" si="5"/>
        <v>0.97405328290351878</v>
      </c>
      <c r="S19" s="38">
        <f t="shared" ca="1" si="6"/>
        <v>2.6637882703025921</v>
      </c>
    </row>
    <row r="20" spans="1:22" x14ac:dyDescent="0.25">
      <c r="A20" s="32">
        <v>44156</v>
      </c>
      <c r="B20">
        <f ca="1">H1_LR!D20</f>
        <v>6.4454547909677776E-6</v>
      </c>
      <c r="C20">
        <f t="shared" ca="1" si="2"/>
        <v>59.305187589231544</v>
      </c>
      <c r="F20">
        <f ca="1">H1_LR!F20</f>
        <v>3.8224890547625524E-4</v>
      </c>
      <c r="H20">
        <f t="shared" ca="1" si="3"/>
        <v>3.3898104325764993E-4</v>
      </c>
      <c r="I20">
        <f t="shared" ca="1" si="0"/>
        <v>-4.3267862218605315E-5</v>
      </c>
      <c r="J20">
        <f t="shared" ca="1" si="7"/>
        <v>4.3267862218605315E-5</v>
      </c>
      <c r="K20" s="35">
        <f t="shared" ca="1" si="1"/>
        <v>0.11319290022478051</v>
      </c>
      <c r="O20" s="28">
        <f t="shared" ca="1" si="5"/>
        <v>1.12764094948436</v>
      </c>
      <c r="S20" s="38">
        <f t="shared" ca="1" si="6"/>
        <v>-11.319290022478052</v>
      </c>
    </row>
    <row r="21" spans="1:22" x14ac:dyDescent="0.25">
      <c r="A21" s="32">
        <v>44163</v>
      </c>
      <c r="B21">
        <f ca="1">H1_LR!D21</f>
        <v>7.1544548179742333E-6</v>
      </c>
      <c r="C21">
        <f t="shared" ca="1" si="2"/>
        <v>55.052756694788407</v>
      </c>
      <c r="F21">
        <f ca="1">H1_LR!F21</f>
        <v>3.9387246037779212E-4</v>
      </c>
      <c r="H21">
        <f t="shared" ca="1" si="3"/>
        <v>3.7626895801599143E-4</v>
      </c>
      <c r="I21">
        <f t="shared" ca="1" si="0"/>
        <v>-1.7603502361800691E-5</v>
      </c>
      <c r="J21">
        <f t="shared" ca="1" si="7"/>
        <v>1.7603502361800691E-5</v>
      </c>
      <c r="K21" s="35">
        <f t="shared" ca="1" si="1"/>
        <v>4.4693407467269672E-2</v>
      </c>
      <c r="O21" s="28">
        <f t="shared" ca="1" si="5"/>
        <v>1.0467843599286566</v>
      </c>
      <c r="S21" s="38">
        <f t="shared" ca="1" si="6"/>
        <v>-4.4693407467269672</v>
      </c>
    </row>
    <row r="22" spans="1:22" x14ac:dyDescent="0.25">
      <c r="A22" s="32">
        <v>44170</v>
      </c>
      <c r="B22">
        <f ca="1">H1_LR!D22</f>
        <v>6.2520911472387447E-6</v>
      </c>
      <c r="C22">
        <f t="shared" ca="1" si="2"/>
        <v>58.589681685063091</v>
      </c>
      <c r="F22">
        <f ca="1">H1_LR!F22</f>
        <v>3.6630803018271899E-4</v>
      </c>
      <c r="H22">
        <f t="shared" ca="1" si="3"/>
        <v>3.2881161195992043E-4</v>
      </c>
      <c r="I22">
        <f t="shared" ca="1" si="0"/>
        <v>-3.7496418222798551E-5</v>
      </c>
      <c r="J22">
        <f t="shared" ca="1" si="7"/>
        <v>3.7496418222798551E-5</v>
      </c>
      <c r="K22" s="35">
        <f t="shared" ca="1" si="1"/>
        <v>0.10236308006705415</v>
      </c>
      <c r="O22" s="28">
        <f t="shared" ca="1" si="5"/>
        <v>1.1140361740855098</v>
      </c>
      <c r="S22" s="38">
        <f t="shared" ca="1" si="6"/>
        <v>-10.236308006705414</v>
      </c>
    </row>
    <row r="23" spans="1:22" x14ac:dyDescent="0.25">
      <c r="K23" s="35"/>
    </row>
    <row r="24" spans="1:22" x14ac:dyDescent="0.25">
      <c r="A24" t="s">
        <v>30</v>
      </c>
      <c r="J24">
        <f ca="1">AVERAGE(J13:J22)</f>
        <v>1.4879305589378166E-5</v>
      </c>
      <c r="K24" s="41">
        <f ca="1">AVERAGE(K13:K22)</f>
        <v>6.6174630451695277E-2</v>
      </c>
    </row>
    <row r="26" spans="1:22" x14ac:dyDescent="0.25">
      <c r="A26" s="31" t="s">
        <v>97</v>
      </c>
    </row>
    <row r="27" spans="1:22" x14ac:dyDescent="0.25">
      <c r="B27" s="33" t="s">
        <v>41</v>
      </c>
    </row>
    <row r="28" spans="1:22" x14ac:dyDescent="0.25">
      <c r="B28" s="33" t="s">
        <v>22</v>
      </c>
      <c r="C28" s="33"/>
      <c r="E28" s="33"/>
      <c r="F28" s="33" t="s">
        <v>24</v>
      </c>
      <c r="G28" s="33"/>
      <c r="H28" s="33" t="s">
        <v>25</v>
      </c>
      <c r="I28" s="33" t="s">
        <v>26</v>
      </c>
      <c r="J28" s="33" t="s">
        <v>27</v>
      </c>
      <c r="K28" s="33" t="s">
        <v>28</v>
      </c>
      <c r="O28" s="33" t="s">
        <v>32</v>
      </c>
      <c r="S28" s="33" t="s">
        <v>47</v>
      </c>
      <c r="T28" s="33" t="s">
        <v>48</v>
      </c>
      <c r="U28" s="33" t="s">
        <v>35</v>
      </c>
      <c r="V28" s="33" t="s">
        <v>36</v>
      </c>
    </row>
    <row r="29" spans="1:22" x14ac:dyDescent="0.25">
      <c r="A29" s="32">
        <v>44177</v>
      </c>
      <c r="B29">
        <f ca="1">H1_LR!D29</f>
        <v>6.9610911742452005E-6</v>
      </c>
      <c r="F29">
        <f ca="1">H1_LR!F29</f>
        <v>3.8092049920179387E-4</v>
      </c>
      <c r="H29">
        <f ca="1">B29*$C$6</f>
        <v>3.6609952671826193E-4</v>
      </c>
      <c r="I29">
        <f t="shared" ref="I29:I32" ca="1" si="8">H29-F29</f>
        <v>-1.4820972483531932E-5</v>
      </c>
      <c r="J29">
        <f t="shared" ref="J29:J32" ca="1" si="9">ABS(I29)</f>
        <v>1.4820972483531932E-5</v>
      </c>
      <c r="K29" s="28">
        <f ca="1">J29/F29</f>
        <v>3.8908308989904147E-2</v>
      </c>
      <c r="O29" s="28">
        <f ca="1">F29/H29</f>
        <v>1.0404834516351005</v>
      </c>
      <c r="S29">
        <f ca="1">H29-1.96*H29*$T$13/100</f>
        <v>3.0326771944865714E-4</v>
      </c>
      <c r="T29">
        <f ca="1">H29+1.96*H29*$T$13/100</f>
        <v>4.2893133398786673E-4</v>
      </c>
      <c r="U29" s="28">
        <f ca="1">F29/S29</f>
        <v>1.2560535618308142</v>
      </c>
      <c r="V29" s="28">
        <f ca="1">F29/T29</f>
        <v>0.88806871640804175</v>
      </c>
    </row>
    <row r="30" spans="1:22" x14ac:dyDescent="0.25">
      <c r="A30" s="32">
        <v>44184</v>
      </c>
      <c r="B30">
        <f ca="1">H1_LR!D30</f>
        <v>7.2189093658839115E-6</v>
      </c>
      <c r="F30">
        <f ca="1">H1_LR!F30</f>
        <v>4.3339254704301744E-4</v>
      </c>
      <c r="H30">
        <f t="shared" ref="H30:H32" ca="1" si="10">B30*$C$6</f>
        <v>3.7965876844856796E-4</v>
      </c>
      <c r="I30">
        <f t="shared" ca="1" si="8"/>
        <v>-5.3733778594449474E-5</v>
      </c>
      <c r="J30">
        <f t="shared" ca="1" si="9"/>
        <v>5.3733778594449474E-5</v>
      </c>
      <c r="K30" s="28">
        <f ca="1">J30/F30</f>
        <v>0.12398408546955468</v>
      </c>
      <c r="O30" s="28">
        <f ca="1">F30/H30</f>
        <v>1.1415317728970844</v>
      </c>
      <c r="S30">
        <f t="shared" ref="S30:S32" ca="1" si="11">H30-1.96*H30*$T$13/100</f>
        <v>3.1449985720601481E-4</v>
      </c>
      <c r="T30">
        <f t="shared" ref="T30:T32" ca="1" si="12">H30+1.96*H30*$T$13/100</f>
        <v>4.4481767969112111E-4</v>
      </c>
      <c r="U30" s="28">
        <f t="shared" ref="U30:U32" ca="1" si="13">F30/S30</f>
        <v>1.3780373412351705</v>
      </c>
      <c r="V30" s="28">
        <f t="shared" ref="V30:V32" ca="1" si="14">F30/T30</f>
        <v>0.9743150212553664</v>
      </c>
    </row>
    <row r="31" spans="1:22" x14ac:dyDescent="0.25">
      <c r="A31" s="32">
        <v>44191</v>
      </c>
      <c r="B31">
        <f ca="1">H1_LR!D31</f>
        <v>8.9591821594452106E-6</v>
      </c>
      <c r="F31">
        <f ca="1">H1_LR!F31</f>
        <v>5.2106736115746695E-4</v>
      </c>
      <c r="H31">
        <f t="shared" ca="1" si="10"/>
        <v>4.7118365012813337E-4</v>
      </c>
      <c r="I31">
        <f t="shared" ca="1" si="8"/>
        <v>-4.9883711029333579E-5</v>
      </c>
      <c r="J31">
        <f t="shared" ca="1" si="9"/>
        <v>4.9883711029333579E-5</v>
      </c>
      <c r="K31" s="28">
        <f ca="1">J31/F31</f>
        <v>9.5733708821302832E-2</v>
      </c>
      <c r="O31" s="28">
        <f ca="1">F31/H31</f>
        <v>1.1058689345773527</v>
      </c>
      <c r="S31">
        <f t="shared" ca="1" si="11"/>
        <v>3.9031678706817906E-4</v>
      </c>
      <c r="T31">
        <f t="shared" ca="1" si="12"/>
        <v>5.5205051318808762E-4</v>
      </c>
      <c r="U31" s="28">
        <f t="shared" ca="1" si="13"/>
        <v>1.3349857818604376</v>
      </c>
      <c r="V31" s="28">
        <f t="shared" ca="1" si="14"/>
        <v>0.94387623724558611</v>
      </c>
    </row>
    <row r="32" spans="1:22" x14ac:dyDescent="0.25">
      <c r="A32" s="32">
        <v>44198</v>
      </c>
      <c r="B32">
        <f ca="1">H1_LR!D32</f>
        <v>1.2439727746567812E-5</v>
      </c>
      <c r="F32">
        <f ca="1">H1_LR!F32</f>
        <v>6.4560544938821907E-4</v>
      </c>
      <c r="H32">
        <f t="shared" ca="1" si="10"/>
        <v>6.5423341348726444E-4</v>
      </c>
      <c r="I32">
        <f t="shared" ca="1" si="8"/>
        <v>8.6279640990453727E-6</v>
      </c>
      <c r="J32">
        <f t="shared" ca="1" si="9"/>
        <v>8.6279640990453727E-6</v>
      </c>
      <c r="K32" s="28">
        <f ca="1">J32/F32</f>
        <v>1.3364143854766562E-2</v>
      </c>
      <c r="O32" s="28">
        <f ca="1">F32/H32</f>
        <v>0.98681210112296824</v>
      </c>
      <c r="S32">
        <f t="shared" ca="1" si="11"/>
        <v>5.4195064679250771E-4</v>
      </c>
      <c r="T32">
        <f t="shared" ca="1" si="12"/>
        <v>7.6651618018202118E-4</v>
      </c>
      <c r="U32" s="28">
        <f t="shared" ca="1" si="13"/>
        <v>1.191262439133866</v>
      </c>
      <c r="V32" s="28">
        <f t="shared" ca="1" si="14"/>
        <v>0.84225938875146777</v>
      </c>
    </row>
    <row r="33" spans="1:22" x14ac:dyDescent="0.25">
      <c r="K33" s="28"/>
    </row>
    <row r="34" spans="1:22" x14ac:dyDescent="0.25">
      <c r="A34" t="s">
        <v>30</v>
      </c>
      <c r="J34">
        <f ca="1">SUM(J29:J32)/COUNT(J29:J32)</f>
        <v>3.176660655159009E-5</v>
      </c>
      <c r="K34" s="29">
        <f ca="1">AVERAGE(K29:K32)</f>
        <v>6.7997561783882055E-2</v>
      </c>
    </row>
    <row r="36" spans="1:22" x14ac:dyDescent="0.25">
      <c r="A36" s="31" t="s">
        <v>98</v>
      </c>
      <c r="B36" s="33"/>
    </row>
    <row r="37" spans="1:22" x14ac:dyDescent="0.25">
      <c r="A37" s="31"/>
      <c r="B37" s="33" t="s">
        <v>41</v>
      </c>
    </row>
    <row r="38" spans="1:22" x14ac:dyDescent="0.25">
      <c r="B38" s="33" t="s">
        <v>22</v>
      </c>
      <c r="C38" s="33"/>
      <c r="E38" s="33"/>
      <c r="F38" s="33" t="s">
        <v>24</v>
      </c>
      <c r="G38" s="33"/>
      <c r="H38" s="33" t="s">
        <v>25</v>
      </c>
      <c r="I38" s="33" t="s">
        <v>26</v>
      </c>
      <c r="J38" s="33"/>
      <c r="O38" s="33" t="s">
        <v>32</v>
      </c>
      <c r="S38" s="33" t="s">
        <v>47</v>
      </c>
      <c r="T38" s="33" t="s">
        <v>48</v>
      </c>
      <c r="U38" s="33" t="s">
        <v>35</v>
      </c>
      <c r="V38" s="33" t="s">
        <v>36</v>
      </c>
    </row>
    <row r="39" spans="1:22" x14ac:dyDescent="0.25">
      <c r="A39" s="32">
        <v>44205</v>
      </c>
      <c r="B39">
        <f ca="1">H1_LR!D39</f>
        <v>1.8820727989625911E-5</v>
      </c>
      <c r="F39">
        <f ca="1">H1_LR!F39</f>
        <v>7.9770796781404433E-4</v>
      </c>
      <c r="H39">
        <f ca="1">B39*$C$6</f>
        <v>9.8982464631233789E-4</v>
      </c>
      <c r="I39">
        <f t="shared" ref="I39:I44" ca="1" si="15">H39-F39</f>
        <v>1.9211667849829356E-4</v>
      </c>
      <c r="O39" s="28">
        <f t="shared" ref="O39:O44" ca="1" si="16">F39/H39</f>
        <v>0.80590837052397324</v>
      </c>
      <c r="P39" s="28"/>
      <c r="S39">
        <f ca="1">H39-1.96*H39*$T$13/100</f>
        <v>8.1994605628711017E-4</v>
      </c>
      <c r="T39">
        <f ca="1">H39+1.96*H39*$T$13/100</f>
        <v>1.1597032363375656E-3</v>
      </c>
      <c r="U39" s="28">
        <f ca="1">F39/S39</f>
        <v>0.97287859572888902</v>
      </c>
      <c r="V39" s="28">
        <f ca="1">F39/T39</f>
        <v>0.68785525712014828</v>
      </c>
    </row>
    <row r="40" spans="1:22" x14ac:dyDescent="0.25">
      <c r="A40" s="32">
        <v>44212</v>
      </c>
      <c r="B40">
        <f ca="1">H1_LR!D40</f>
        <v>2.404154637030981E-5</v>
      </c>
      <c r="F40">
        <f ca="1">H1_LR!F40</f>
        <v>9.9364789329709434E-4</v>
      </c>
      <c r="H40">
        <f t="shared" ref="H40:H44" ca="1" si="17">B40*$C$6</f>
        <v>1.2643992913510343E-3</v>
      </c>
      <c r="I40">
        <f t="shared" ca="1" si="15"/>
        <v>2.7075139805393992E-4</v>
      </c>
      <c r="O40" s="28">
        <f t="shared" ca="1" si="16"/>
        <v>0.78586558857950883</v>
      </c>
      <c r="P40" s="28"/>
      <c r="S40">
        <f t="shared" ref="S40:S44" ca="1" si="18">H40-1.96*H40*$T$13/100</f>
        <v>1.0473968458736028E-3</v>
      </c>
      <c r="T40">
        <f t="shared" ref="T40:T44" ca="1" si="19">H40+1.96*H40*$T$13/100</f>
        <v>1.4814017368284657E-3</v>
      </c>
      <c r="U40" s="28">
        <f t="shared" ref="U40:U44" ca="1" si="20">F40/S40</f>
        <v>0.9486832972733672</v>
      </c>
      <c r="V40" s="28">
        <f t="shared" ref="V40:V44" ca="1" si="21">F40/T40</f>
        <v>0.67074843278123597</v>
      </c>
    </row>
    <row r="41" spans="1:22" x14ac:dyDescent="0.25">
      <c r="A41" s="32">
        <v>44219</v>
      </c>
      <c r="B41">
        <f ca="1">H1_LR!D41</f>
        <v>2.6490819190877566E-5</v>
      </c>
      <c r="F41">
        <f ca="1">H1_LR!F41</f>
        <v>1.0245333391783208E-3</v>
      </c>
      <c r="H41">
        <f t="shared" ca="1" si="17"/>
        <v>1.3932120877889413E-3</v>
      </c>
      <c r="I41">
        <f t="shared" ca="1" si="15"/>
        <v>3.6867874861062043E-4</v>
      </c>
      <c r="O41" s="28">
        <f t="shared" ca="1" si="16"/>
        <v>0.73537500008651102</v>
      </c>
      <c r="P41" s="28"/>
      <c r="S41">
        <f t="shared" ca="1" si="18"/>
        <v>1.1541021545685007E-3</v>
      </c>
      <c r="T41">
        <f t="shared" ca="1" si="19"/>
        <v>1.6323220210093818E-3</v>
      </c>
      <c r="U41" s="28">
        <f t="shared" ca="1" si="20"/>
        <v>0.88773193527342176</v>
      </c>
      <c r="V41" s="28">
        <f t="shared" ca="1" si="21"/>
        <v>0.6276539346965242</v>
      </c>
    </row>
    <row r="42" spans="1:22" x14ac:dyDescent="0.25">
      <c r="A42" s="32">
        <v>44226</v>
      </c>
      <c r="B42">
        <f ca="1">H1_LR!D42</f>
        <v>2.4299364561948523E-5</v>
      </c>
      <c r="F42">
        <f ca="1">H1_LR!F42</f>
        <v>8.5682204702757468E-4</v>
      </c>
      <c r="H42">
        <f t="shared" ca="1" si="17"/>
        <v>1.2779585330813404E-3</v>
      </c>
      <c r="I42">
        <f t="shared" ca="1" si="15"/>
        <v>4.2113648605376572E-4</v>
      </c>
      <c r="O42" s="28">
        <f t="shared" ca="1" si="16"/>
        <v>0.67046154068994279</v>
      </c>
      <c r="P42" s="28"/>
      <c r="S42">
        <f t="shared" ca="1" si="18"/>
        <v>1.0586289836309608E-3</v>
      </c>
      <c r="T42">
        <f t="shared" ca="1" si="19"/>
        <v>1.49728808253172E-3</v>
      </c>
      <c r="U42" s="28">
        <f t="shared" ca="1" si="20"/>
        <v>0.80936953387464006</v>
      </c>
      <c r="V42" s="28">
        <f t="shared" ca="1" si="21"/>
        <v>0.57224929325477547</v>
      </c>
    </row>
    <row r="43" spans="1:22" x14ac:dyDescent="0.25">
      <c r="A43" s="32">
        <v>44233</v>
      </c>
      <c r="B43">
        <f ca="1">H1_LR!D43</f>
        <v>2.062545533109689E-5</v>
      </c>
      <c r="F43">
        <f ca="1">H1_LR!F43</f>
        <v>6.4328073840791173E-4</v>
      </c>
      <c r="H43">
        <f t="shared" ca="1" si="17"/>
        <v>1.0847393384244798E-3</v>
      </c>
      <c r="I43">
        <f t="shared" ca="1" si="15"/>
        <v>4.4145860001656805E-4</v>
      </c>
      <c r="O43" s="28">
        <f t="shared" ca="1" si="16"/>
        <v>0.59302794286251226</v>
      </c>
      <c r="P43" s="28"/>
      <c r="S43">
        <f t="shared" ca="1" si="18"/>
        <v>8.9857102058861374E-4</v>
      </c>
      <c r="T43">
        <f t="shared" ca="1" si="19"/>
        <v>1.2709076562603459E-3</v>
      </c>
      <c r="U43" s="28">
        <f t="shared" ca="1" si="20"/>
        <v>0.71589303868994936</v>
      </c>
      <c r="V43" s="28">
        <f t="shared" ca="1" si="21"/>
        <v>0.50615852004603501</v>
      </c>
    </row>
    <row r="44" spans="1:22" x14ac:dyDescent="0.25">
      <c r="A44" s="32">
        <v>44240</v>
      </c>
      <c r="B44">
        <f ca="1">H1_LR!D44</f>
        <v>1.5533546046232344E-5</v>
      </c>
      <c r="F44">
        <f ca="1">H1_LR!F44</f>
        <v>4.7291263370824281E-4</v>
      </c>
      <c r="H44">
        <f t="shared" ca="1" si="17"/>
        <v>8.1694431425093637E-4</v>
      </c>
      <c r="I44">
        <f t="shared" ca="1" si="15"/>
        <v>3.4403168054269356E-4</v>
      </c>
      <c r="O44" s="28">
        <f t="shared" ca="1" si="16"/>
        <v>0.57887988870068907</v>
      </c>
      <c r="S44">
        <f t="shared" ca="1" si="18"/>
        <v>6.7673629988079971E-4</v>
      </c>
      <c r="T44">
        <f t="shared" ca="1" si="19"/>
        <v>9.5715232862107302E-4</v>
      </c>
      <c r="U44" s="28">
        <f t="shared" ca="1" si="20"/>
        <v>0.69881375329140993</v>
      </c>
      <c r="V44" s="28">
        <f t="shared" ca="1" si="21"/>
        <v>0.49408293702795153</v>
      </c>
    </row>
    <row r="45" spans="1:22" x14ac:dyDescent="0.25">
      <c r="A45" s="32">
        <v>44247</v>
      </c>
      <c r="B45">
        <f ca="1">H1_LR!D45</f>
        <v>1.1988545911200067E-5</v>
      </c>
      <c r="F45">
        <f ca="1">H1_LR!F45</f>
        <v>3.3807939685041513E-4</v>
      </c>
      <c r="H45">
        <f ca="1">B45*$C$6</f>
        <v>6.3050474045922892E-4</v>
      </c>
      <c r="I45">
        <f t="shared" ref="I45" ca="1" si="22">H45-F45</f>
        <v>2.9242534360881379E-4</v>
      </c>
      <c r="O45" s="28">
        <f ca="1">F45/H45</f>
        <v>0.53620436954078188</v>
      </c>
      <c r="S45">
        <f t="shared" ref="S45" ca="1" si="23">H45-1.96*H45*$T$13/100</f>
        <v>5.2229440571713174E-4</v>
      </c>
      <c r="T45">
        <f t="shared" ref="T45" ca="1" si="24">H45+1.96*H45*$T$13/100</f>
        <v>7.387150752013261E-4</v>
      </c>
      <c r="U45" s="28">
        <f t="shared" ref="U45" ca="1" si="25">F45/S45</f>
        <v>0.64729660733436001</v>
      </c>
      <c r="V45" s="28">
        <f t="shared" ref="V45" ca="1" si="26">F45/T45</f>
        <v>0.4576587214742795</v>
      </c>
    </row>
    <row r="46" spans="1:22" x14ac:dyDescent="0.25">
      <c r="A46" s="32">
        <v>44254</v>
      </c>
      <c r="B46">
        <f ca="1">H1_LR!D46</f>
        <v>8.3790912282581112E-6</v>
      </c>
      <c r="F46">
        <f ca="1">H1_LR!F46</f>
        <v>2.1785862901166242E-4</v>
      </c>
      <c r="H46">
        <f ca="1">B46*$C$6</f>
        <v>4.4067535623494494E-4</v>
      </c>
      <c r="I46">
        <f t="shared" ref="I46" ca="1" si="27">H46-F46</f>
        <v>2.2281672722328252E-4</v>
      </c>
      <c r="O46" s="28">
        <f ca="1">F46/H46</f>
        <v>0.49437443217385557</v>
      </c>
      <c r="S46">
        <f t="shared" ref="S46" ca="1" si="28">H46-1.96*H46*$T$13/100</f>
        <v>3.6504447711412433E-4</v>
      </c>
      <c r="T46">
        <f t="shared" ref="T46" ca="1" si="29">H46+1.96*H46*$T$13/100</f>
        <v>5.1630623535576549E-4</v>
      </c>
      <c r="U46" s="28">
        <f t="shared" ref="U46" ca="1" si="30">F46/S46</f>
        <v>0.59680023303996732</v>
      </c>
      <c r="V46" s="28">
        <f t="shared" ref="V46" ca="1" si="31">F46/T46</f>
        <v>0.42195622305731978</v>
      </c>
    </row>
    <row r="47" spans="1:22" x14ac:dyDescent="0.25">
      <c r="A47" s="24">
        <f ca="1">Analysis!A63</f>
        <v>44261</v>
      </c>
      <c r="B47">
        <f ca="1">H1_LR!D47</f>
        <v>5.6720002160516445E-6</v>
      </c>
      <c r="F47">
        <f ca="1">H1_LR!F47</f>
        <v>1.4678889332797986E-4</v>
      </c>
      <c r="H47">
        <f ca="1">B47*$C$6</f>
        <v>2.9830331806673195E-4</v>
      </c>
      <c r="I47">
        <f t="shared" ref="I47" ca="1" si="32">H47-F47</f>
        <v>1.5151442473875209E-4</v>
      </c>
      <c r="O47" s="28">
        <f ca="1">F47/H47</f>
        <v>0.49207931805553179</v>
      </c>
      <c r="S47">
        <f t="shared" ref="S47" ca="1" si="33">H47-1.96*H47*$T$13/100</f>
        <v>2.4710703066186881E-4</v>
      </c>
      <c r="T47">
        <f t="shared" ref="T47" ca="1" si="34">H47+1.96*H47*$T$13/100</f>
        <v>3.4949960547159508E-4</v>
      </c>
      <c r="U47" s="28">
        <f t="shared" ref="U47" ca="1" si="35">F47/S47</f>
        <v>0.59402961111551611</v>
      </c>
      <c r="V47" s="28">
        <f t="shared" ref="V47" ca="1" si="36">F47/T47</f>
        <v>0.41999730766480037</v>
      </c>
    </row>
    <row r="48" spans="1:22" x14ac:dyDescent="0.25">
      <c r="A48" s="24">
        <f ca="1">Analysis!A64</f>
        <v>44268</v>
      </c>
      <c r="B48">
        <f ca="1">H1_LR!D48</f>
        <v>5.6075456681419671E-6</v>
      </c>
      <c r="F48">
        <f ca="1">H1_LR!F48</f>
        <v>8.9999525094756877E-5</v>
      </c>
      <c r="H48">
        <f ca="1">B48*$C$6</f>
        <v>2.9491350763415547E-4</v>
      </c>
      <c r="I48">
        <f t="shared" ref="I48" ca="1" si="37">H48-F48</f>
        <v>2.0491398253939859E-4</v>
      </c>
      <c r="O48" s="28">
        <f ca="1">F48/H48</f>
        <v>0.30517261083341968</v>
      </c>
      <c r="S48">
        <f t="shared" ref="S48" ca="1" si="38">H48-1.96*H48*$T$13/100</f>
        <v>2.4429899622252938E-4</v>
      </c>
      <c r="T48">
        <f t="shared" ref="T48" ca="1" si="39">H48+1.96*H48*$T$13/100</f>
        <v>3.4552801904578156E-4</v>
      </c>
      <c r="U48" s="28">
        <f t="shared" ref="U48" ca="1" si="40">F48/S48</f>
        <v>0.36839907853234588</v>
      </c>
      <c r="V48" s="28">
        <f t="shared" ref="V48" ca="1" si="41">F48/T48</f>
        <v>0.26046954265330413</v>
      </c>
    </row>
    <row r="54" spans="1:10" x14ac:dyDescent="0.25">
      <c r="A54" s="31" t="s">
        <v>99</v>
      </c>
    </row>
    <row r="55" spans="1:10" x14ac:dyDescent="0.25">
      <c r="A55" t="s">
        <v>43</v>
      </c>
      <c r="B55" t="s">
        <v>44</v>
      </c>
    </row>
    <row r="56" spans="1:10" x14ac:dyDescent="0.25">
      <c r="A56" t="s">
        <v>45</v>
      </c>
      <c r="B56" t="s">
        <v>46</v>
      </c>
    </row>
    <row r="58" spans="1:10" x14ac:dyDescent="0.25">
      <c r="A58" t="s">
        <v>14</v>
      </c>
      <c r="B58">
        <v>3011127</v>
      </c>
    </row>
    <row r="60" spans="1:10" x14ac:dyDescent="0.25">
      <c r="A60" s="33" t="s">
        <v>100</v>
      </c>
      <c r="B60" s="33" t="s">
        <v>32</v>
      </c>
      <c r="C60" s="33" t="s">
        <v>59</v>
      </c>
      <c r="D60" s="33" t="s">
        <v>60</v>
      </c>
      <c r="G60" s="33" t="s">
        <v>50</v>
      </c>
      <c r="H60" s="33" t="s">
        <v>45</v>
      </c>
      <c r="I60" s="33" t="s">
        <v>58</v>
      </c>
      <c r="J60" s="33" t="s">
        <v>61</v>
      </c>
    </row>
    <row r="61" spans="1:10" x14ac:dyDescent="0.25">
      <c r="A61" s="24">
        <f t="shared" ref="A61:A70" si="42">A13</f>
        <v>44107</v>
      </c>
      <c r="B61" s="28">
        <f t="shared" ref="B61:B70" ca="1" si="43">O13</f>
        <v>0.91439173430530196</v>
      </c>
      <c r="G61">
        <f t="shared" ref="G61:G70" ca="1" si="44">F13*$B$58</f>
        <v>140</v>
      </c>
      <c r="H61">
        <f t="shared" ref="H61:H70" ca="1" si="45">H13*$B$58</f>
        <v>153.10724577619166</v>
      </c>
    </row>
    <row r="62" spans="1:10" x14ac:dyDescent="0.25">
      <c r="A62" s="24">
        <f t="shared" si="42"/>
        <v>44114</v>
      </c>
      <c r="B62" s="28">
        <f t="shared" ca="1" si="43"/>
        <v>1.0286907010934647</v>
      </c>
      <c r="G62">
        <f t="shared" ca="1" si="44"/>
        <v>189.00000000000003</v>
      </c>
      <c r="H62">
        <f t="shared" ca="1" si="45"/>
        <v>183.72869493143</v>
      </c>
    </row>
    <row r="63" spans="1:10" x14ac:dyDescent="0.25">
      <c r="A63" s="24">
        <f t="shared" si="42"/>
        <v>44121</v>
      </c>
      <c r="B63" s="28">
        <f t="shared" ca="1" si="43"/>
        <v>0.84907803899778034</v>
      </c>
      <c r="G63">
        <f t="shared" ca="1" si="44"/>
        <v>312</v>
      </c>
      <c r="H63">
        <f t="shared" ca="1" si="45"/>
        <v>367.45738986286</v>
      </c>
    </row>
    <row r="64" spans="1:10" x14ac:dyDescent="0.25">
      <c r="A64" s="24">
        <f t="shared" si="42"/>
        <v>44128</v>
      </c>
      <c r="B64" s="28">
        <f t="shared" ca="1" si="43"/>
        <v>0.97186778617592084</v>
      </c>
      <c r="G64">
        <f t="shared" ca="1" si="44"/>
        <v>496</v>
      </c>
      <c r="H64">
        <f t="shared" ca="1" si="45"/>
        <v>510.35748592063885</v>
      </c>
    </row>
    <row r="65" spans="1:10" x14ac:dyDescent="0.25">
      <c r="A65" s="24">
        <f t="shared" si="42"/>
        <v>44135</v>
      </c>
      <c r="B65" s="28">
        <f t="shared" ca="1" si="43"/>
        <v>0.96403014273901844</v>
      </c>
      <c r="G65">
        <f t="shared" ca="1" si="44"/>
        <v>738</v>
      </c>
      <c r="H65">
        <f t="shared" ca="1" si="45"/>
        <v>765.53622888095822</v>
      </c>
    </row>
    <row r="66" spans="1:10" x14ac:dyDescent="0.25">
      <c r="A66" s="24">
        <f t="shared" si="42"/>
        <v>44142</v>
      </c>
      <c r="B66" s="28">
        <f t="shared" ca="1" si="43"/>
        <v>1.0094268302864708</v>
      </c>
      <c r="G66">
        <f t="shared" ca="1" si="44"/>
        <v>916.99999999999989</v>
      </c>
      <c r="H66">
        <f t="shared" ca="1" si="45"/>
        <v>908.43632493873724</v>
      </c>
    </row>
    <row r="67" spans="1:10" x14ac:dyDescent="0.25">
      <c r="A67" s="24">
        <f t="shared" si="42"/>
        <v>44149</v>
      </c>
      <c r="B67" s="28">
        <f t="shared" ca="1" si="43"/>
        <v>0.97405328290351878</v>
      </c>
      <c r="G67">
        <f t="shared" ca="1" si="44"/>
        <v>1034</v>
      </c>
      <c r="H67">
        <f t="shared" ca="1" si="45"/>
        <v>1061.5435707149288</v>
      </c>
    </row>
    <row r="68" spans="1:10" x14ac:dyDescent="0.25">
      <c r="A68" s="24">
        <f t="shared" si="42"/>
        <v>44156</v>
      </c>
      <c r="B68" s="28">
        <f t="shared" ca="1" si="43"/>
        <v>1.12764094948436</v>
      </c>
      <c r="G68">
        <f t="shared" ca="1" si="44"/>
        <v>1151</v>
      </c>
      <c r="H68">
        <f t="shared" ca="1" si="45"/>
        <v>1020.7149718412777</v>
      </c>
    </row>
    <row r="69" spans="1:10" x14ac:dyDescent="0.25">
      <c r="A69" s="24">
        <f t="shared" si="42"/>
        <v>44163</v>
      </c>
      <c r="B69" s="28">
        <f t="shared" ca="1" si="43"/>
        <v>1.0467843599286566</v>
      </c>
      <c r="G69">
        <f t="shared" ca="1" si="44"/>
        <v>1186</v>
      </c>
      <c r="H69">
        <f t="shared" ca="1" si="45"/>
        <v>1132.9936187438182</v>
      </c>
    </row>
    <row r="70" spans="1:10" x14ac:dyDescent="0.25">
      <c r="A70" s="24">
        <f t="shared" si="42"/>
        <v>44170</v>
      </c>
      <c r="B70" s="28">
        <f t="shared" ca="1" si="43"/>
        <v>1.1140361740855098</v>
      </c>
      <c r="G70">
        <f t="shared" ca="1" si="44"/>
        <v>1103</v>
      </c>
      <c r="H70">
        <f t="shared" ca="1" si="45"/>
        <v>990.09352268603936</v>
      </c>
    </row>
    <row r="71" spans="1:10" x14ac:dyDescent="0.25">
      <c r="A71" s="24">
        <f>A29</f>
        <v>44177</v>
      </c>
      <c r="B71" s="28">
        <f ca="1">O29</f>
        <v>1.0404834516351005</v>
      </c>
      <c r="C71" s="39">
        <f ca="1">V29</f>
        <v>0.88806871640804175</v>
      </c>
      <c r="D71" s="39">
        <f ca="1">U29</f>
        <v>1.2560535618308142</v>
      </c>
      <c r="G71">
        <f ca="1">F29*$B$58</f>
        <v>1147</v>
      </c>
      <c r="H71">
        <f ca="1">H29*$B$58</f>
        <v>1102.3721695885799</v>
      </c>
      <c r="I71">
        <f t="shared" ref="I71:J74" ca="1" si="46">S29*$B$58</f>
        <v>913.17761826027663</v>
      </c>
      <c r="J71">
        <f t="shared" ca="1" si="46"/>
        <v>1291.5667209168832</v>
      </c>
    </row>
    <row r="72" spans="1:10" x14ac:dyDescent="0.25">
      <c r="A72" s="24">
        <f>A30</f>
        <v>44184</v>
      </c>
      <c r="B72" s="28">
        <f ca="1">O30</f>
        <v>1.1415317728970844</v>
      </c>
      <c r="C72" s="39">
        <f ca="1">V30</f>
        <v>0.9743150212553664</v>
      </c>
      <c r="D72" s="39">
        <f ca="1">U30</f>
        <v>1.3780373412351705</v>
      </c>
      <c r="G72">
        <f ca="1">F30*$B$58</f>
        <v>1305</v>
      </c>
      <c r="H72">
        <f ca="1">H30*$B$58</f>
        <v>1143.2007684622311</v>
      </c>
      <c r="I72">
        <f t="shared" ca="1" si="46"/>
        <v>946.99901152917573</v>
      </c>
      <c r="J72">
        <f t="shared" ca="1" si="46"/>
        <v>1339.4025253952864</v>
      </c>
    </row>
    <row r="73" spans="1:10" x14ac:dyDescent="0.25">
      <c r="A73" s="24">
        <f>A31</f>
        <v>44191</v>
      </c>
      <c r="B73" s="28">
        <f ca="1">O31</f>
        <v>1.1058689345773527</v>
      </c>
      <c r="C73" s="39">
        <f ca="1">V31</f>
        <v>0.94387623724558611</v>
      </c>
      <c r="D73" s="39">
        <f ca="1">U31</f>
        <v>1.3349857818604376</v>
      </c>
      <c r="G73">
        <f ca="1">F31*$B$58</f>
        <v>1569</v>
      </c>
      <c r="H73">
        <f ca="1">H31*$B$58</f>
        <v>1418.7938108593758</v>
      </c>
      <c r="I73">
        <f t="shared" ca="1" si="46"/>
        <v>1175.2934160942448</v>
      </c>
      <c r="J73">
        <f t="shared" ca="1" si="46"/>
        <v>1662.2942056245067</v>
      </c>
    </row>
    <row r="74" spans="1:10" x14ac:dyDescent="0.25">
      <c r="A74" s="24">
        <f>A32</f>
        <v>44198</v>
      </c>
      <c r="B74" s="28">
        <f ca="1">O32</f>
        <v>0.98681210112296824</v>
      </c>
      <c r="C74" s="39">
        <f ca="1">V32</f>
        <v>0.84225938875146777</v>
      </c>
      <c r="D74" s="39">
        <f ca="1">U32</f>
        <v>1.191262439133866</v>
      </c>
      <c r="G74">
        <f ca="1">F32*$B$58</f>
        <v>1944</v>
      </c>
      <c r="H74">
        <f ca="1">H32*$B$58</f>
        <v>1969.9798956536661</v>
      </c>
      <c r="I74">
        <f t="shared" ca="1" si="46"/>
        <v>1631.8822252243833</v>
      </c>
      <c r="J74">
        <f t="shared" ca="1" si="46"/>
        <v>2308.077566082949</v>
      </c>
    </row>
    <row r="75" spans="1:10" x14ac:dyDescent="0.25">
      <c r="A75" s="24">
        <f>A39</f>
        <v>44205</v>
      </c>
      <c r="B75" s="28">
        <f ca="1">O39</f>
        <v>0.80590837052397324</v>
      </c>
      <c r="C75" s="39">
        <f ca="1">V39</f>
        <v>0.68785525712014828</v>
      </c>
      <c r="D75" s="39">
        <f ca="1">U39</f>
        <v>0.97287859572888902</v>
      </c>
      <c r="G75">
        <f ca="1">F39*$B$58</f>
        <v>2402</v>
      </c>
      <c r="H75">
        <f ca="1">H39*$B$58</f>
        <v>2980.4877177765311</v>
      </c>
      <c r="I75">
        <f ca="1">S39*$B$58</f>
        <v>2468.9617086296371</v>
      </c>
      <c r="J75">
        <f ca="1">T39*$B$58</f>
        <v>3492.0137269234251</v>
      </c>
    </row>
    <row r="76" spans="1:10" x14ac:dyDescent="0.25">
      <c r="A76" s="24">
        <f t="shared" ref="A76:A84" si="47">A40</f>
        <v>44212</v>
      </c>
      <c r="B76" s="28">
        <f t="shared" ref="B76:B79" ca="1" si="48">O40</f>
        <v>0.78586558857950883</v>
      </c>
      <c r="C76" s="39">
        <f t="shared" ref="C76:C79" ca="1" si="49">V40</f>
        <v>0.67074843278123597</v>
      </c>
      <c r="D76" s="39">
        <f t="shared" ref="D76:D79" ca="1" si="50">U40</f>
        <v>0.9486832972733672</v>
      </c>
      <c r="G76">
        <f t="shared" ref="G76:G79" ca="1" si="51">F40*$B$58</f>
        <v>2992</v>
      </c>
      <c r="H76">
        <f t="shared" ref="H76:H84" ca="1" si="52">H40*$B$58</f>
        <v>3807.2668449679659</v>
      </c>
      <c r="I76">
        <f t="shared" ref="I76:J79" ca="1" si="53">S40*$B$58</f>
        <v>3153.844922324844</v>
      </c>
      <c r="J76">
        <f t="shared" ca="1" si="53"/>
        <v>4460.6887676110873</v>
      </c>
    </row>
    <row r="77" spans="1:10" x14ac:dyDescent="0.25">
      <c r="A77" s="24">
        <f t="shared" si="47"/>
        <v>44219</v>
      </c>
      <c r="B77" s="28">
        <f t="shared" ca="1" si="48"/>
        <v>0.73537500008651102</v>
      </c>
      <c r="C77" s="39">
        <f t="shared" ca="1" si="49"/>
        <v>0.6276539346965242</v>
      </c>
      <c r="D77" s="39">
        <f t="shared" ca="1" si="50"/>
        <v>0.88773193527342176</v>
      </c>
      <c r="G77">
        <f t="shared" ca="1" si="51"/>
        <v>3084.9999999999995</v>
      </c>
      <c r="H77">
        <f t="shared" ca="1" si="52"/>
        <v>4195.1385342676513</v>
      </c>
      <c r="I77">
        <f t="shared" ca="1" si="53"/>
        <v>3475.1481583793861</v>
      </c>
      <c r="J77">
        <f t="shared" ca="1" si="53"/>
        <v>4915.1289101559169</v>
      </c>
    </row>
    <row r="78" spans="1:10" x14ac:dyDescent="0.25">
      <c r="A78" s="24">
        <f t="shared" si="47"/>
        <v>44226</v>
      </c>
      <c r="B78" s="28">
        <f t="shared" ca="1" si="48"/>
        <v>0.67046154068994279</v>
      </c>
      <c r="C78" s="39">
        <f t="shared" ca="1" si="49"/>
        <v>0.57224929325477547</v>
      </c>
      <c r="D78" s="39">
        <f t="shared" ca="1" si="50"/>
        <v>0.80936953387464006</v>
      </c>
      <c r="G78">
        <f t="shared" ca="1" si="51"/>
        <v>2580</v>
      </c>
      <c r="H78">
        <f t="shared" ca="1" si="52"/>
        <v>3848.0954438416175</v>
      </c>
      <c r="I78">
        <f t="shared" ca="1" si="53"/>
        <v>3187.666315593744</v>
      </c>
      <c r="J78">
        <f t="shared" ca="1" si="53"/>
        <v>4508.5245720894909</v>
      </c>
    </row>
    <row r="79" spans="1:10" x14ac:dyDescent="0.25">
      <c r="A79" s="24">
        <f t="shared" si="47"/>
        <v>44233</v>
      </c>
      <c r="B79" s="28">
        <f t="shared" ca="1" si="48"/>
        <v>0.59302794286251226</v>
      </c>
      <c r="C79" s="39">
        <f t="shared" ca="1" si="49"/>
        <v>0.50615852004603501</v>
      </c>
      <c r="D79" s="39">
        <f t="shared" ca="1" si="50"/>
        <v>0.71589303868994936</v>
      </c>
      <c r="G79">
        <f t="shared" ca="1" si="51"/>
        <v>1937</v>
      </c>
      <c r="H79">
        <f t="shared" ca="1" si="52"/>
        <v>3266.2879098920885</v>
      </c>
      <c r="I79">
        <f t="shared" ca="1" si="53"/>
        <v>2705.7114615119308</v>
      </c>
      <c r="J79">
        <f t="shared" ca="1" si="53"/>
        <v>3826.8643582722466</v>
      </c>
    </row>
    <row r="80" spans="1:10" x14ac:dyDescent="0.25">
      <c r="A80" s="24">
        <f t="shared" si="47"/>
        <v>44240</v>
      </c>
      <c r="B80" s="28">
        <f t="shared" ref="B80:B81" ca="1" si="54">O44</f>
        <v>0.57887988870068907</v>
      </c>
      <c r="C80" s="39">
        <f t="shared" ref="C80:C81" ca="1" si="55">V44</f>
        <v>0.49408293702795153</v>
      </c>
      <c r="D80" s="39">
        <f t="shared" ref="D80:D81" ca="1" si="56">U44</f>
        <v>0.69881375329140993</v>
      </c>
      <c r="G80">
        <f t="shared" ref="G80:G81" ca="1" si="57">F44*$B$58</f>
        <v>1424</v>
      </c>
      <c r="H80">
        <f t="shared" ca="1" si="52"/>
        <v>2459.9230821374795</v>
      </c>
      <c r="I80">
        <f t="shared" ref="I80:I81" ca="1" si="58">S44*$B$58</f>
        <v>2037.7389444511728</v>
      </c>
      <c r="J80">
        <f t="shared" ref="J80:J81" ca="1" si="59">T44*$B$58</f>
        <v>2882.1072198237857</v>
      </c>
    </row>
    <row r="81" spans="1:10" x14ac:dyDescent="0.25">
      <c r="A81" s="24">
        <f t="shared" si="47"/>
        <v>44247</v>
      </c>
      <c r="B81" s="28">
        <f t="shared" ca="1" si="54"/>
        <v>0.53620436954078188</v>
      </c>
      <c r="C81" s="39">
        <f t="shared" ca="1" si="55"/>
        <v>0.4576587214742795</v>
      </c>
      <c r="D81" s="39">
        <f t="shared" ca="1" si="56"/>
        <v>0.64729660733436001</v>
      </c>
      <c r="G81">
        <f t="shared" ca="1" si="57"/>
        <v>1018</v>
      </c>
      <c r="H81">
        <f t="shared" ca="1" si="52"/>
        <v>1898.5298476247765</v>
      </c>
      <c r="I81">
        <f t="shared" ca="1" si="58"/>
        <v>1572.6947870038098</v>
      </c>
      <c r="J81">
        <f t="shared" ca="1" si="59"/>
        <v>2224.3649082457437</v>
      </c>
    </row>
    <row r="82" spans="1:10" x14ac:dyDescent="0.25">
      <c r="A82" s="24">
        <f t="shared" si="47"/>
        <v>44254</v>
      </c>
      <c r="B82" s="28">
        <f t="shared" ref="B82" ca="1" si="60">O46</f>
        <v>0.49437443217385557</v>
      </c>
      <c r="C82" s="39">
        <f t="shared" ref="C82" ca="1" si="61">V46</f>
        <v>0.42195622305731978</v>
      </c>
      <c r="D82" s="39">
        <f t="shared" ref="D82" ca="1" si="62">U46</f>
        <v>0.59680023303996732</v>
      </c>
      <c r="G82">
        <f t="shared" ref="G82" ca="1" si="63">F46*$B$58</f>
        <v>656</v>
      </c>
      <c r="H82">
        <f t="shared" ca="1" si="52"/>
        <v>1326.9294633936611</v>
      </c>
      <c r="I82">
        <f t="shared" ref="I82" ca="1" si="64">S46*$B$58</f>
        <v>1099.1952812392219</v>
      </c>
      <c r="J82">
        <f t="shared" ref="J82" ca="1" si="65">T46*$B$58</f>
        <v>1554.6636455481</v>
      </c>
    </row>
    <row r="83" spans="1:10" x14ac:dyDescent="0.25">
      <c r="A83" s="24">
        <f t="shared" ca="1" si="47"/>
        <v>44261</v>
      </c>
      <c r="B83" s="28">
        <f t="shared" ref="B83" ca="1" si="66">O47</f>
        <v>0.49207931805553179</v>
      </c>
      <c r="C83" s="39">
        <f t="shared" ref="C83" ca="1" si="67">V47</f>
        <v>0.41999730766480037</v>
      </c>
      <c r="D83" s="39">
        <f t="shared" ref="D83" ca="1" si="68">U47</f>
        <v>0.59402961111551611</v>
      </c>
      <c r="G83">
        <f t="shared" ref="G83" ca="1" si="69">F47*$B$58</f>
        <v>442</v>
      </c>
      <c r="H83">
        <f t="shared" ca="1" si="52"/>
        <v>898.22917522032435</v>
      </c>
      <c r="I83">
        <f t="shared" ref="I83" ca="1" si="70">S47*$B$58</f>
        <v>744.07065191578101</v>
      </c>
      <c r="J83">
        <f t="shared" ref="J83" ca="1" si="71">T47*$B$58</f>
        <v>1052.3876985248678</v>
      </c>
    </row>
    <row r="84" spans="1:10" x14ac:dyDescent="0.25">
      <c r="A84" s="24">
        <f t="shared" ca="1" si="47"/>
        <v>44268</v>
      </c>
      <c r="B84" s="28">
        <f t="shared" ref="B84" ca="1" si="72">O48</f>
        <v>0.30517261083341968</v>
      </c>
      <c r="C84" s="39">
        <f t="shared" ref="C84" ca="1" si="73">V48</f>
        <v>0.26046954265330413</v>
      </c>
      <c r="D84" s="39">
        <f t="shared" ref="D84" ca="1" si="74">U48</f>
        <v>0.36839907853234588</v>
      </c>
      <c r="G84">
        <f t="shared" ref="G84" ca="1" si="75">F48*$B$58</f>
        <v>271</v>
      </c>
      <c r="H84">
        <f t="shared" ca="1" si="52"/>
        <v>888.02202550191168</v>
      </c>
      <c r="I84">
        <f t="shared" ref="I84" ca="1" si="76">S48*$B$58</f>
        <v>735.61530359855624</v>
      </c>
      <c r="J84">
        <f t="shared" ref="J84" ca="1" si="77">T48*$B$58</f>
        <v>1040.4287474052671</v>
      </c>
    </row>
    <row r="85" spans="1:10" x14ac:dyDescent="0.25">
      <c r="A85" s="24"/>
      <c r="B85" s="28"/>
      <c r="C85" s="39"/>
      <c r="D85" s="39"/>
    </row>
    <row r="87" spans="1:10" ht="18.75" x14ac:dyDescent="0.25">
      <c r="A87" s="43" t="s">
        <v>56</v>
      </c>
      <c r="G87" s="43" t="s">
        <v>57</v>
      </c>
    </row>
  </sheetData>
  <hyperlinks>
    <hyperlink ref="A1" location="Contents!A1" display="&lt;&lt; Click to go back to &quot;Contents&quot;" xr:uid="{E3A3BB0F-A07C-4EFD-90AE-112CA40D7F5C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7F6E-F945-4D82-ADC7-0B9F8BE0D6B6}">
  <sheetPr codeName="Sheet1"/>
  <dimension ref="A1:I27"/>
  <sheetViews>
    <sheetView workbookViewId="0"/>
  </sheetViews>
  <sheetFormatPr defaultRowHeight="15" x14ac:dyDescent="0.25"/>
  <cols>
    <col min="1" max="1" width="11.85546875" customWidth="1"/>
    <col min="2" max="2" width="16.28515625" customWidth="1"/>
  </cols>
  <sheetData>
    <row r="1" spans="1:9" x14ac:dyDescent="0.25">
      <c r="A1" s="65" t="s">
        <v>105</v>
      </c>
    </row>
    <row r="3" spans="1:9" x14ac:dyDescent="0.25">
      <c r="B3" t="s">
        <v>52</v>
      </c>
      <c r="C3" t="s">
        <v>51</v>
      </c>
      <c r="D3" t="s">
        <v>53</v>
      </c>
      <c r="E3" t="s">
        <v>54</v>
      </c>
    </row>
    <row r="4" spans="1:9" x14ac:dyDescent="0.25">
      <c r="A4" s="24">
        <v>44107</v>
      </c>
      <c r="B4" s="28">
        <f ca="1">H1_LR!B61</f>
        <v>1.0077010838331135</v>
      </c>
      <c r="C4" s="28">
        <f ca="1">H2_MortalityRatio!B61</f>
        <v>0.91439173430530196</v>
      </c>
      <c r="D4" s="28"/>
      <c r="E4" s="28"/>
    </row>
    <row r="5" spans="1:9" x14ac:dyDescent="0.25">
      <c r="A5" s="24">
        <v>44114</v>
      </c>
      <c r="B5" s="28">
        <f ca="1">H1_LR!B62</f>
        <v>1.0000000000008071</v>
      </c>
      <c r="C5" s="28">
        <f ca="1">H2_MortalityRatio!B62</f>
        <v>1.0286907010934647</v>
      </c>
      <c r="D5" s="28"/>
      <c r="E5" s="28"/>
    </row>
    <row r="6" spans="1:9" x14ac:dyDescent="0.25">
      <c r="A6" s="24">
        <v>44121</v>
      </c>
      <c r="B6" s="28">
        <f ca="1">H1_LR!B63</f>
        <v>0.82539682539749148</v>
      </c>
      <c r="C6" s="28">
        <f ca="1">H2_MortalityRatio!B63</f>
        <v>0.84907803899778034</v>
      </c>
      <c r="D6" s="28"/>
      <c r="E6" s="28"/>
    </row>
    <row r="7" spans="1:9" ht="15.75" x14ac:dyDescent="0.25">
      <c r="A7" s="24">
        <v>44128</v>
      </c>
      <c r="B7" s="28">
        <f ca="1">H1_LR!B64</f>
        <v>0.99894036887678139</v>
      </c>
      <c r="C7" s="28">
        <f ca="1">H2_MortalityRatio!B64</f>
        <v>0.97186778617592084</v>
      </c>
      <c r="D7" s="28"/>
      <c r="E7" s="28"/>
      <c r="I7" s="44" t="s">
        <v>55</v>
      </c>
    </row>
    <row r="8" spans="1:9" x14ac:dyDescent="0.25">
      <c r="A8" s="24">
        <v>44135</v>
      </c>
      <c r="B8" s="28">
        <f ca="1">H1_LR!B65</f>
        <v>0.94715807992462575</v>
      </c>
      <c r="C8" s="28">
        <f ca="1">H2_MortalityRatio!B65</f>
        <v>0.96403014273901844</v>
      </c>
      <c r="D8" s="28"/>
      <c r="E8" s="28"/>
    </row>
    <row r="9" spans="1:9" x14ac:dyDescent="0.25">
      <c r="A9" s="24">
        <v>44142</v>
      </c>
      <c r="B9" s="28">
        <f ca="1">H1_LR!B66</f>
        <v>1.0289841324577953</v>
      </c>
      <c r="C9" s="28">
        <f ca="1">H2_MortalityRatio!B66</f>
        <v>1.0094268302864708</v>
      </c>
      <c r="D9" s="28"/>
      <c r="E9" s="28"/>
    </row>
    <row r="10" spans="1:9" x14ac:dyDescent="0.25">
      <c r="A10" s="24">
        <v>44149</v>
      </c>
      <c r="B10" s="28">
        <f ca="1">H1_LR!B67</f>
        <v>0.94261191196816896</v>
      </c>
      <c r="C10" s="28">
        <f ca="1">H2_MortalityRatio!B67</f>
        <v>0.97405328290351878</v>
      </c>
      <c r="D10" s="28"/>
      <c r="E10" s="28"/>
    </row>
    <row r="11" spans="1:9" x14ac:dyDescent="0.25">
      <c r="A11" s="24">
        <v>44156</v>
      </c>
      <c r="B11" s="28">
        <f ca="1">H1_LR!B68</f>
        <v>1.0057439147236455</v>
      </c>
      <c r="C11" s="28">
        <f ca="1">H2_MortalityRatio!B68</f>
        <v>1.12764094948436</v>
      </c>
      <c r="D11" s="28"/>
      <c r="E11" s="28"/>
    </row>
    <row r="12" spans="1:9" x14ac:dyDescent="0.25">
      <c r="A12" s="24">
        <v>44163</v>
      </c>
      <c r="B12" s="28">
        <f ca="1">H1_LR!B69</f>
        <v>1.0000119571445745</v>
      </c>
      <c r="C12" s="28">
        <f ca="1">H2_MortalityRatio!B69</f>
        <v>1.0467843599286566</v>
      </c>
      <c r="D12" s="28"/>
      <c r="E12" s="28"/>
    </row>
    <row r="13" spans="1:9" x14ac:dyDescent="0.25">
      <c r="A13" s="24">
        <v>44170</v>
      </c>
      <c r="B13" s="28">
        <f ca="1">H1_LR!B70</f>
        <v>1.033294293046926</v>
      </c>
      <c r="C13" s="28">
        <f ca="1">H2_MortalityRatio!B70</f>
        <v>1.1140361740855098</v>
      </c>
      <c r="D13" s="28"/>
      <c r="E13" s="28"/>
    </row>
    <row r="14" spans="1:9" x14ac:dyDescent="0.25">
      <c r="A14" s="24">
        <v>44177</v>
      </c>
      <c r="B14" s="28">
        <f ca="1">H1_LR!B71</f>
        <v>1.0097578466774075</v>
      </c>
      <c r="C14" s="28">
        <f ca="1">H2_MortalityRatio!B71</f>
        <v>1.0404834516351005</v>
      </c>
      <c r="D14" s="28">
        <f ca="1">H1_LR!C71</f>
        <v>0.8845243390825176</v>
      </c>
      <c r="E14" s="28">
        <f ca="1">H1_LR!D71</f>
        <v>1.1763020899591536</v>
      </c>
    </row>
    <row r="15" spans="1:9" x14ac:dyDescent="0.25">
      <c r="A15" s="24">
        <v>44184</v>
      </c>
      <c r="B15" s="28">
        <f ca="1">H1_LR!B72</f>
        <v>1.1939021604283191</v>
      </c>
      <c r="C15" s="28">
        <f ca="1">H2_MortalityRatio!B72</f>
        <v>1.1415317728970844</v>
      </c>
      <c r="D15" s="28">
        <f ca="1">H1_LR!C72</f>
        <v>1.0458304660438316</v>
      </c>
      <c r="E15" s="28">
        <f ca="1">H1_LR!D72</f>
        <v>1.3908182156144691</v>
      </c>
    </row>
    <row r="16" spans="1:9" x14ac:dyDescent="0.25">
      <c r="A16" s="24">
        <v>44191</v>
      </c>
      <c r="B16" s="28">
        <f ca="1">H1_LR!B73</f>
        <v>1.0786855949482337</v>
      </c>
      <c r="C16" s="28">
        <f ca="1">H2_MortalityRatio!B73</f>
        <v>1.1058689345773527</v>
      </c>
      <c r="D16" s="28">
        <f ca="1">H1_LR!C73</f>
        <v>0.94490344005639337</v>
      </c>
      <c r="E16" s="28">
        <f ca="1">H1_LR!D73</f>
        <v>1.2565984249804099</v>
      </c>
    </row>
    <row r="17" spans="1:5" x14ac:dyDescent="0.25">
      <c r="A17" s="24">
        <v>44198</v>
      </c>
      <c r="B17" s="28">
        <f ca="1">H1_LR!B74</f>
        <v>0.95330619096356883</v>
      </c>
      <c r="C17" s="28">
        <f ca="1">H2_MortalityRatio!B74</f>
        <v>0.98681210112296824</v>
      </c>
      <c r="D17" s="28">
        <f ca="1">H1_LR!C74</f>
        <v>0.83507400440604007</v>
      </c>
      <c r="E17" s="28">
        <f ca="1">H1_LR!D74</f>
        <v>1.1105395897554218</v>
      </c>
    </row>
    <row r="18" spans="1:5" x14ac:dyDescent="0.25">
      <c r="A18" s="24">
        <v>44205</v>
      </c>
      <c r="B18" s="28">
        <f ca="1">H1_LR!B75</f>
        <v>0.77343758687011255</v>
      </c>
      <c r="C18" s="28">
        <f ca="1">H2_MortalityRatio!B75</f>
        <v>0.80590837052397324</v>
      </c>
      <c r="D18" s="28">
        <f ca="1">H1_LR!C75</f>
        <v>0.67751329944992666</v>
      </c>
      <c r="E18" s="28">
        <f ca="1">H1_LR!D75</f>
        <v>0.90100438722209331</v>
      </c>
    </row>
    <row r="19" spans="1:5" x14ac:dyDescent="0.25">
      <c r="A19" s="24">
        <v>44212</v>
      </c>
      <c r="B19" s="28">
        <f ca="1">H1_LR!B76</f>
        <v>0.78504005479871231</v>
      </c>
      <c r="C19" s="28">
        <f ca="1">H2_MortalityRatio!B76</f>
        <v>0.78586558857950883</v>
      </c>
      <c r="D19" s="28">
        <f ca="1">H1_LR!C76</f>
        <v>0.68767679093458312</v>
      </c>
      <c r="E19" s="28">
        <f ca="1">H1_LR!D76</f>
        <v>0.91452050627777037</v>
      </c>
    </row>
    <row r="20" spans="1:5" x14ac:dyDescent="0.25">
      <c r="A20" s="24">
        <v>44219</v>
      </c>
      <c r="B20" s="28">
        <f ca="1">H1_LR!B77</f>
        <v>0.72817699616802256</v>
      </c>
      <c r="C20" s="28">
        <f ca="1">H2_MortalityRatio!B77</f>
        <v>0.73537500008651102</v>
      </c>
      <c r="D20" s="28">
        <f ca="1">H1_LR!C77</f>
        <v>0.63786607689158559</v>
      </c>
      <c r="E20" s="28">
        <f ca="1">H1_LR!D77</f>
        <v>0.84827874848520202</v>
      </c>
    </row>
    <row r="21" spans="1:5" x14ac:dyDescent="0.25">
      <c r="A21" s="24">
        <v>44226</v>
      </c>
      <c r="B21" s="28">
        <f ca="1">H1_LR!B78</f>
        <v>0.65897518245206932</v>
      </c>
      <c r="C21" s="28">
        <f ca="1">H2_MortalityRatio!B78</f>
        <v>0.67046154068994279</v>
      </c>
      <c r="D21" s="28">
        <f ca="1">H1_LR!C78</f>
        <v>0.57724690097547071</v>
      </c>
      <c r="E21" s="28">
        <f ca="1">H1_LR!D78</f>
        <v>0.76766314507999667</v>
      </c>
    </row>
    <row r="22" spans="1:5" x14ac:dyDescent="0.25">
      <c r="A22" s="24">
        <v>44233</v>
      </c>
      <c r="B22" s="28">
        <f ca="1">H1_LR!B79</f>
        <v>0.56933587563231525</v>
      </c>
      <c r="C22" s="28">
        <f ca="1">H2_MortalityRatio!B79</f>
        <v>0.59302794286251226</v>
      </c>
      <c r="D22" s="28">
        <f ca="1">H1_LR!C79</f>
        <v>0.4987249574407368</v>
      </c>
      <c r="E22" s="28">
        <f ca="1">H1_LR!D79</f>
        <v>0.6632391940292327</v>
      </c>
    </row>
    <row r="23" spans="1:5" x14ac:dyDescent="0.25">
      <c r="A23" s="24">
        <v>44240</v>
      </c>
      <c r="B23" s="28">
        <f ca="1">H1_LR!B80</f>
        <v>0.58004490176229095</v>
      </c>
      <c r="C23" s="28">
        <f ca="1">H2_MortalityRatio!B80</f>
        <v>0.57887988870068907</v>
      </c>
      <c r="D23" s="28">
        <f ca="1">H1_LR!C80</f>
        <v>0.50810581473340644</v>
      </c>
      <c r="E23" s="28">
        <f ca="1">H1_LR!D80</f>
        <v>0.67571451161113416</v>
      </c>
    </row>
    <row r="24" spans="1:5" x14ac:dyDescent="0.25">
      <c r="A24" s="24">
        <v>44247</v>
      </c>
      <c r="B24" s="28">
        <f ca="1">H1_LR!B81</f>
        <v>0.50818748986954143</v>
      </c>
      <c r="C24" s="28">
        <f ca="1">H2_MortalityRatio!B81</f>
        <v>0.53620436954078188</v>
      </c>
      <c r="D24" s="28">
        <f ca="1">H1_LR!C81</f>
        <v>0.44516039670892021</v>
      </c>
      <c r="E24" s="28">
        <f ca="1">H1_LR!D81</f>
        <v>0.59200530938346285</v>
      </c>
    </row>
    <row r="25" spans="1:5" x14ac:dyDescent="0.25">
      <c r="A25" s="24">
        <v>44254</v>
      </c>
      <c r="B25" s="28">
        <f ca="1">H1_LR!B82</f>
        <v>0.48631999784786895</v>
      </c>
      <c r="C25" s="28">
        <f ca="1">H2_MortalityRatio!B82</f>
        <v>0.49437443217385557</v>
      </c>
      <c r="D25" s="28">
        <f ca="1">H1_LR!C82</f>
        <v>0.42600498336748621</v>
      </c>
      <c r="E25" s="28">
        <f ca="1">H1_LR!D82</f>
        <v>0.56653110618524172</v>
      </c>
    </row>
    <row r="26" spans="1:5" x14ac:dyDescent="0.25">
      <c r="A26" s="24">
        <f ca="1">H1_LR!A47</f>
        <v>44261</v>
      </c>
      <c r="B26" s="28">
        <f ca="1">H1_LR!B83</f>
        <v>0.45954652628188314</v>
      </c>
      <c r="C26" s="28">
        <f ca="1">H2_MortalityRatio!B83</f>
        <v>0.49207931805553179</v>
      </c>
      <c r="D26" s="28">
        <f ca="1">H1_LR!C83</f>
        <v>0.40255204628977714</v>
      </c>
      <c r="E26" s="28">
        <f ca="1">H1_LR!D83</f>
        <v>0.53534175651872451</v>
      </c>
    </row>
    <row r="27" spans="1:5" x14ac:dyDescent="0.25">
      <c r="A27" s="24">
        <f ca="1">H1_LR!A48</f>
        <v>44268</v>
      </c>
      <c r="B27" s="28">
        <f ca="1">H1_LR!B84</f>
        <v>0.32291876582904805</v>
      </c>
      <c r="C27" s="28">
        <f ca="1">H2_MortalityRatio!B84</f>
        <v>0.30517261083341968</v>
      </c>
      <c r="D27" s="28">
        <f ca="1">H1_LR!C84</f>
        <v>0.28286931254076458</v>
      </c>
      <c r="E27" s="28">
        <f ca="1">H1_LR!D84</f>
        <v>0.37617931901359358</v>
      </c>
    </row>
  </sheetData>
  <hyperlinks>
    <hyperlink ref="A1" location="Contents!A1" display="&lt;&lt; Click to go back to &quot;Contents&quot;" xr:uid="{1EFF2F32-B520-4A1E-84C1-726F334205B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</vt:lpstr>
      <vt:lpstr>Analysis</vt:lpstr>
      <vt:lpstr>H1_LR</vt:lpstr>
      <vt:lpstr>Sheet1</vt:lpstr>
      <vt:lpstr>H2_MortalityRatio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John</dc:creator>
  <cp:lastModifiedBy>Ng, John</cp:lastModifiedBy>
  <dcterms:created xsi:type="dcterms:W3CDTF">2021-02-16T08:58:30Z</dcterms:created>
  <dcterms:modified xsi:type="dcterms:W3CDTF">2021-03-29T21:50:50Z</dcterms:modified>
</cp:coreProperties>
</file>