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32" i="3" l="1"/>
  <c r="M30" i="3"/>
  <c r="L27" i="3"/>
  <c r="L29" i="3"/>
  <c r="L22" i="3"/>
  <c r="L23" i="3"/>
  <c r="L24" i="3"/>
  <c r="L25" i="3"/>
  <c r="L26" i="3"/>
  <c r="L28" i="3"/>
  <c r="L21" i="3"/>
  <c r="K29" i="3"/>
  <c r="K22" i="3"/>
  <c r="K23" i="3"/>
  <c r="K24" i="3"/>
  <c r="K25" i="3"/>
  <c r="K26" i="3"/>
  <c r="K27" i="3"/>
  <c r="K28" i="3"/>
  <c r="K21" i="3"/>
  <c r="I22" i="3"/>
  <c r="I23" i="3"/>
  <c r="I24" i="3"/>
  <c r="I25" i="3"/>
  <c r="I26" i="3"/>
  <c r="I27" i="3"/>
  <c r="I28" i="3"/>
  <c r="I21" i="3"/>
  <c r="E18" i="2"/>
  <c r="E19" i="2"/>
  <c r="E20" i="2"/>
  <c r="E21" i="2"/>
  <c r="E22" i="2"/>
  <c r="E23" i="2"/>
  <c r="E24" i="2"/>
  <c r="E17" i="2"/>
  <c r="C14" i="3"/>
  <c r="D14" i="3"/>
  <c r="E14" i="3"/>
  <c r="F14" i="3"/>
  <c r="G14" i="3"/>
  <c r="H14" i="3"/>
  <c r="B14" i="3"/>
  <c r="A14" i="3"/>
  <c r="A12" i="3"/>
</calcChain>
</file>

<file path=xl/sharedStrings.xml><?xml version="1.0" encoding="utf-8"?>
<sst xmlns="http://schemas.openxmlformats.org/spreadsheetml/2006/main" count="43" uniqueCount="25">
  <si>
    <t>Ni</t>
    <phoneticPr fontId="3" type="noConversion"/>
  </si>
  <si>
    <t>Re</t>
    <phoneticPr fontId="3" type="noConversion"/>
  </si>
  <si>
    <t>Co</t>
    <phoneticPr fontId="3" type="noConversion"/>
  </si>
  <si>
    <t>Al</t>
    <phoneticPr fontId="3" type="noConversion"/>
  </si>
  <si>
    <t>W</t>
    <phoneticPr fontId="3" type="noConversion"/>
  </si>
  <si>
    <t>Mo</t>
    <phoneticPr fontId="3" type="noConversion"/>
  </si>
  <si>
    <t>Cr</t>
    <phoneticPr fontId="3" type="noConversion"/>
  </si>
  <si>
    <t>Ta</t>
    <phoneticPr fontId="3" type="noConversion"/>
  </si>
  <si>
    <t>Re</t>
  </si>
  <si>
    <t>Co</t>
  </si>
  <si>
    <t>Al</t>
  </si>
  <si>
    <t>W</t>
  </si>
  <si>
    <t>Mo</t>
  </si>
  <si>
    <t>Cr</t>
  </si>
  <si>
    <t>Ta</t>
  </si>
  <si>
    <t>Ni</t>
    <phoneticPr fontId="3" type="noConversion"/>
  </si>
  <si>
    <t>Mass</t>
    <phoneticPr fontId="3" type="noConversion"/>
  </si>
  <si>
    <t>28.919</t>
    <phoneticPr fontId="3" type="noConversion"/>
  </si>
  <si>
    <t>Moles</t>
    <phoneticPr fontId="3" type="noConversion"/>
  </si>
  <si>
    <t>24.228484</t>
    <phoneticPr fontId="3" type="noConversion"/>
  </si>
  <si>
    <t>0.67208</t>
    <phoneticPr fontId="3" type="noConversion"/>
  </si>
  <si>
    <t>γ'</t>
    <phoneticPr fontId="3" type="noConversion"/>
  </si>
  <si>
    <t>γ</t>
    <phoneticPr fontId="3" type="noConversion"/>
  </si>
  <si>
    <t>Moles</t>
    <phoneticPr fontId="3" type="noConversion"/>
  </si>
  <si>
    <t>0.55247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</si>
</sst>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1" xfId="1" applyAlignment="1"/>
    <xf numFmtId="0" fontId="2" fillId="3" borderId="1" xfId="2" applyBorder="1" applyAlignment="1"/>
    <xf numFmtId="0" fontId="2" fillId="3" borderId="1" xfId="2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2" borderId="3" xfId="1" applyBorder="1" applyAlignment="1"/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/>
    <xf numFmtId="0" fontId="1" fillId="2" borderId="4" xfId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0" borderId="2" xfId="0" applyBorder="1"/>
    <xf numFmtId="49" fontId="4" fillId="4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0" xfId="0" applyNumberFormat="1"/>
    <xf numFmtId="0" fontId="0" fillId="0" borderId="2" xfId="0" applyNumberFormat="1" applyBorder="1"/>
    <xf numFmtId="0" fontId="5" fillId="0" borderId="0" xfId="0" applyFont="1"/>
    <xf numFmtId="0" fontId="4" fillId="4" borderId="10" xfId="0" applyFont="1" applyFill="1" applyBorder="1" applyAlignment="1">
      <alignment horizontal="center" vertical="center" wrapText="1"/>
    </xf>
    <xf numFmtId="0" fontId="1" fillId="2" borderId="11" xfId="1" applyBorder="1" applyAlignment="1"/>
    <xf numFmtId="49" fontId="1" fillId="2" borderId="8" xfId="1" applyNumberFormat="1" applyBorder="1" applyAlignment="1"/>
    <xf numFmtId="0" fontId="0" fillId="6" borderId="2" xfId="0" applyFill="1" applyBorder="1"/>
    <xf numFmtId="49" fontId="0" fillId="6" borderId="2" xfId="0" applyNumberFormat="1" applyFill="1" applyBorder="1"/>
    <xf numFmtId="0" fontId="0" fillId="5" borderId="0" xfId="0" applyFill="1"/>
    <xf numFmtId="49" fontId="0" fillId="5" borderId="0" xfId="0" applyNumberFormat="1" applyFill="1"/>
    <xf numFmtId="0" fontId="1" fillId="6" borderId="1" xfId="1" applyFill="1" applyAlignment="1"/>
    <xf numFmtId="49" fontId="1" fillId="6" borderId="1" xfId="1" applyNumberFormat="1" applyFill="1" applyAlignment="1"/>
  </cellXfs>
  <cellStyles count="3">
    <cellStyle name="常规" xfId="0" builtinId="0"/>
    <cellStyle name="计算" xfId="1" builtinId="22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31</xdr:row>
      <xdr:rowOff>37301</xdr:rowOff>
    </xdr:from>
    <xdr:to>
      <xdr:col>11</xdr:col>
      <xdr:colOff>533399</xdr:colOff>
      <xdr:row>54</xdr:row>
      <xdr:rowOff>26968</xdr:rowOff>
    </xdr:to>
    <xdr:pic>
      <xdr:nvPicPr>
        <xdr:cNvPr id="3" name="图片 2" descr="https://timgsa.baidu.com/timg?image&amp;quality=80&amp;size=b9999_10000&amp;sec=1517971764890&amp;di=bccd34e0cf6fe404a829490934b4ded6&amp;imgtype=0&amp;src=http%3A%2F%2Fd.hiphotos.baidu.com%2Fzhidao%2Fpic%2Fitem%2F9358d109b3de9c826a3325e56f81800a19d843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5352251"/>
          <a:ext cx="5562599" cy="3933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:H3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1">
        <v>-0.2</v>
      </c>
      <c r="B2" s="1">
        <v>4.7</v>
      </c>
      <c r="C2" s="1">
        <v>0.25</v>
      </c>
      <c r="D2" s="3">
        <v>0</v>
      </c>
      <c r="E2" s="1">
        <v>4.5</v>
      </c>
      <c r="F2" s="1">
        <v>5</v>
      </c>
      <c r="G2" s="1">
        <v>1.1000000000000001</v>
      </c>
      <c r="H2" s="1">
        <v>7.3</v>
      </c>
    </row>
    <row r="3" spans="1:8" x14ac:dyDescent="0.15">
      <c r="A3" s="1">
        <v>0</v>
      </c>
      <c r="B3" s="1">
        <v>2.6</v>
      </c>
      <c r="C3" s="1">
        <v>0</v>
      </c>
      <c r="D3" s="3">
        <v>0</v>
      </c>
      <c r="E3" s="1">
        <v>2.6</v>
      </c>
      <c r="F3" s="1">
        <v>1.9</v>
      </c>
      <c r="G3" s="1">
        <v>0</v>
      </c>
      <c r="H3" s="1">
        <v>5.0999999999999996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4" sqref="J4"/>
    </sheetView>
  </sheetViews>
  <sheetFormatPr defaultRowHeight="13.5" x14ac:dyDescent="0.15"/>
  <cols>
    <col min="9" max="9" width="12.25" style="20" customWidth="1"/>
  </cols>
  <sheetData>
    <row r="1" spans="1:10" x14ac:dyDescent="0.15">
      <c r="A1" s="4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12" t="s">
        <v>14</v>
      </c>
      <c r="I1" s="18" t="s">
        <v>16</v>
      </c>
      <c r="J1" s="23" t="s">
        <v>23</v>
      </c>
    </row>
    <row r="2" spans="1:10" x14ac:dyDescent="0.15">
      <c r="A2" s="5">
        <v>72.099999999999994</v>
      </c>
      <c r="B2" s="6">
        <v>2</v>
      </c>
      <c r="C2" s="6">
        <v>1.4</v>
      </c>
      <c r="D2" s="6">
        <v>7.3</v>
      </c>
      <c r="E2" s="6">
        <v>3.5</v>
      </c>
      <c r="F2" s="6">
        <v>0.2</v>
      </c>
      <c r="G2" s="6">
        <v>1.1000000000000001</v>
      </c>
      <c r="H2" s="13">
        <v>12.4</v>
      </c>
      <c r="I2" s="19">
        <v>33.603999999999999</v>
      </c>
      <c r="J2" s="20">
        <v>0.55247000000000002</v>
      </c>
    </row>
    <row r="3" spans="1:10" x14ac:dyDescent="0.15">
      <c r="A3" s="1">
        <v>54.3</v>
      </c>
      <c r="B3" s="10">
        <v>7.6</v>
      </c>
      <c r="C3" s="10">
        <v>16.2</v>
      </c>
      <c r="D3" s="10">
        <v>4.3</v>
      </c>
      <c r="E3" s="10">
        <v>8</v>
      </c>
      <c r="F3" s="10">
        <v>2.7</v>
      </c>
      <c r="G3" s="10">
        <v>4.0999999999999996</v>
      </c>
      <c r="H3" s="14">
        <v>2.7</v>
      </c>
      <c r="I3" s="19"/>
    </row>
    <row r="4" spans="1:10" x14ac:dyDescent="0.15">
      <c r="A4" s="7">
        <v>61.1</v>
      </c>
      <c r="B4" s="8">
        <v>8.1999999999999993</v>
      </c>
      <c r="C4" s="8">
        <v>8.6</v>
      </c>
      <c r="D4" s="8">
        <v>4</v>
      </c>
      <c r="E4" s="8">
        <v>7.9</v>
      </c>
      <c r="F4" s="8">
        <v>4.0999999999999996</v>
      </c>
      <c r="G4" s="8">
        <v>4.3</v>
      </c>
      <c r="H4" s="15">
        <v>1.9</v>
      </c>
      <c r="I4" s="19"/>
    </row>
    <row r="5" spans="1:10" x14ac:dyDescent="0.15">
      <c r="A5" s="1">
        <v>62.1</v>
      </c>
      <c r="B5" s="9">
        <v>7.9</v>
      </c>
      <c r="C5" s="9">
        <v>8.3000000000000007</v>
      </c>
      <c r="D5" s="9">
        <v>3.9</v>
      </c>
      <c r="E5" s="9">
        <v>7.6</v>
      </c>
      <c r="F5" s="9">
        <v>4</v>
      </c>
      <c r="G5" s="9">
        <v>4.2</v>
      </c>
      <c r="H5" s="16">
        <v>4</v>
      </c>
      <c r="I5" s="19"/>
    </row>
    <row r="6" spans="1:10" x14ac:dyDescent="0.15">
      <c r="A6" s="1">
        <v>64.099999999999994</v>
      </c>
      <c r="B6" s="9">
        <v>7.2</v>
      </c>
      <c r="C6" s="9">
        <v>7.8</v>
      </c>
      <c r="D6" s="9">
        <v>4</v>
      </c>
      <c r="E6" s="9">
        <v>7.2</v>
      </c>
      <c r="F6" s="9">
        <v>3.8</v>
      </c>
      <c r="G6" s="9">
        <v>3.9</v>
      </c>
      <c r="H6" s="16">
        <v>2.2000000000000002</v>
      </c>
      <c r="I6" s="19"/>
    </row>
    <row r="7" spans="1:10" x14ac:dyDescent="0.15">
      <c r="A7" s="1">
        <v>70.2</v>
      </c>
      <c r="B7" s="9">
        <v>1.2</v>
      </c>
      <c r="C7" s="9">
        <v>2.4</v>
      </c>
      <c r="D7" s="9">
        <v>7.6</v>
      </c>
      <c r="E7" s="9">
        <v>3.1</v>
      </c>
      <c r="F7" s="9">
        <v>1.2</v>
      </c>
      <c r="G7" s="9">
        <v>1.2</v>
      </c>
      <c r="H7" s="16">
        <v>13</v>
      </c>
      <c r="I7" s="19"/>
    </row>
    <row r="8" spans="1:10" x14ac:dyDescent="0.15">
      <c r="A8" s="1">
        <v>71.400000000000006</v>
      </c>
      <c r="B8" s="9">
        <v>1.7</v>
      </c>
      <c r="C8" s="9">
        <v>2.6</v>
      </c>
      <c r="D8" s="9">
        <v>7.9</v>
      </c>
      <c r="E8" s="9">
        <v>3.1</v>
      </c>
      <c r="F8" s="9">
        <v>1.4</v>
      </c>
      <c r="G8" s="9">
        <v>1.3</v>
      </c>
      <c r="H8" s="16">
        <v>10.4</v>
      </c>
      <c r="I8" s="19"/>
    </row>
    <row r="9" spans="1:10" x14ac:dyDescent="0.15">
      <c r="A9" s="1">
        <v>59.4</v>
      </c>
      <c r="B9" s="9">
        <v>8.1999999999999993</v>
      </c>
      <c r="C9" s="9">
        <v>8.4</v>
      </c>
      <c r="D9" s="9">
        <v>3.7</v>
      </c>
      <c r="E9" s="9">
        <v>7.9</v>
      </c>
      <c r="F9" s="9">
        <v>5.6</v>
      </c>
      <c r="G9" s="9">
        <v>4.3</v>
      </c>
      <c r="H9" s="16">
        <v>1.8</v>
      </c>
      <c r="I9" s="19"/>
    </row>
    <row r="11" spans="1:10" x14ac:dyDescent="0.15">
      <c r="A11" s="5">
        <v>72.099999999999994</v>
      </c>
      <c r="B11" s="6">
        <v>2</v>
      </c>
      <c r="C11" s="6">
        <v>1.4</v>
      </c>
      <c r="D11" s="6">
        <v>7.3</v>
      </c>
      <c r="E11" s="6">
        <v>3.5</v>
      </c>
      <c r="F11" s="6">
        <v>0.2</v>
      </c>
      <c r="G11" s="6">
        <v>1.1000000000000001</v>
      </c>
      <c r="H11" s="13">
        <v>12.4</v>
      </c>
    </row>
    <row r="15" spans="1:10" x14ac:dyDescent="0.15">
      <c r="A15">
        <v>0.72099999999999997</v>
      </c>
      <c r="B15">
        <v>0.02</v>
      </c>
      <c r="C15">
        <v>1.3999999999999999E-2</v>
      </c>
      <c r="D15">
        <v>7.2999999999999995E-2</v>
      </c>
      <c r="E15">
        <v>3.5000000000000003E-2</v>
      </c>
      <c r="F15">
        <v>2E-3</v>
      </c>
      <c r="G15">
        <v>1.1000000000000001E-2</v>
      </c>
      <c r="H15">
        <v>0.124</v>
      </c>
    </row>
    <row r="17" spans="1:5" x14ac:dyDescent="0.15">
      <c r="A17">
        <v>0.72099999999999997</v>
      </c>
      <c r="B17" s="19">
        <v>33.603999999999999</v>
      </c>
      <c r="C17" s="20" t="s">
        <v>19</v>
      </c>
      <c r="D17">
        <v>56.89</v>
      </c>
      <c r="E17" s="20">
        <f>C17/D17</f>
        <v>0.42588300228511167</v>
      </c>
    </row>
    <row r="18" spans="1:5" x14ac:dyDescent="0.15">
      <c r="A18">
        <v>0.02</v>
      </c>
      <c r="B18" s="19">
        <v>33.603999999999999</v>
      </c>
      <c r="C18" s="20" t="s">
        <v>20</v>
      </c>
      <c r="D18">
        <v>186.2</v>
      </c>
      <c r="E18" s="20">
        <f t="shared" ref="E18:E24" si="0">C18/D18</f>
        <v>3.6094522019334053E-3</v>
      </c>
    </row>
    <row r="19" spans="1:5" x14ac:dyDescent="0.15">
      <c r="A19">
        <v>1.3999999999999999E-2</v>
      </c>
      <c r="B19" s="19">
        <v>33.603999999999999</v>
      </c>
      <c r="C19" s="20">
        <v>0.47045599999999993</v>
      </c>
      <c r="D19">
        <v>58.93</v>
      </c>
      <c r="E19" s="20">
        <f t="shared" si="0"/>
        <v>7.9833022229764111E-3</v>
      </c>
    </row>
    <row r="20" spans="1:5" x14ac:dyDescent="0.15">
      <c r="A20">
        <v>7.2999999999999995E-2</v>
      </c>
      <c r="B20" s="19">
        <v>33.603999999999999</v>
      </c>
      <c r="C20" s="20">
        <v>2.4530919999999998</v>
      </c>
      <c r="D20">
        <v>26.98</v>
      </c>
      <c r="E20" s="20">
        <f t="shared" si="0"/>
        <v>9.0922609340252036E-2</v>
      </c>
    </row>
    <row r="21" spans="1:5" x14ac:dyDescent="0.15">
      <c r="A21">
        <v>3.5000000000000003E-2</v>
      </c>
      <c r="B21" s="19">
        <v>33.603999999999999</v>
      </c>
      <c r="C21" s="20">
        <v>1.1761400000000002</v>
      </c>
      <c r="D21">
        <v>183.8</v>
      </c>
      <c r="E21" s="20">
        <f t="shared" si="0"/>
        <v>6.3990206746463553E-3</v>
      </c>
    </row>
    <row r="22" spans="1:5" x14ac:dyDescent="0.15">
      <c r="A22">
        <v>2E-3</v>
      </c>
      <c r="B22" s="19">
        <v>33.603999999999999</v>
      </c>
      <c r="C22" s="20">
        <v>6.7208000000000004E-2</v>
      </c>
      <c r="D22">
        <v>95.94</v>
      </c>
      <c r="E22" s="20">
        <f t="shared" si="0"/>
        <v>7.0052115905774447E-4</v>
      </c>
    </row>
    <row r="23" spans="1:5" x14ac:dyDescent="0.15">
      <c r="A23">
        <v>1.1000000000000001E-2</v>
      </c>
      <c r="B23" s="19">
        <v>33.603999999999999</v>
      </c>
      <c r="C23" s="20">
        <v>0.36964400000000003</v>
      </c>
      <c r="D23">
        <v>52</v>
      </c>
      <c r="E23" s="20">
        <f t="shared" si="0"/>
        <v>7.1085384615384621E-3</v>
      </c>
    </row>
    <row r="24" spans="1:5" x14ac:dyDescent="0.15">
      <c r="A24">
        <v>0.124</v>
      </c>
      <c r="B24" s="19">
        <v>33.603999999999999</v>
      </c>
      <c r="C24" s="20">
        <v>4.1668959999999995</v>
      </c>
      <c r="D24">
        <v>180.9</v>
      </c>
      <c r="E24" s="20">
        <f t="shared" si="0"/>
        <v>2.3034250967385293E-2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7" workbookViewId="0">
      <selection activeCell="I4" sqref="I4"/>
    </sheetView>
  </sheetViews>
  <sheetFormatPr defaultRowHeight="13.5" x14ac:dyDescent="0.15"/>
  <cols>
    <col min="9" max="9" width="9.5" bestFit="1" customWidth="1"/>
    <col min="13" max="13" width="13.875" bestFit="1" customWidth="1"/>
  </cols>
  <sheetData>
    <row r="1" spans="1:10" x14ac:dyDescent="0.15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12" t="s">
        <v>14</v>
      </c>
      <c r="I1" s="4" t="s">
        <v>16</v>
      </c>
      <c r="J1" s="11" t="s">
        <v>18</v>
      </c>
    </row>
    <row r="2" spans="1:10" x14ac:dyDescent="0.15">
      <c r="A2" s="1">
        <v>67.400000000000006</v>
      </c>
      <c r="B2" s="9">
        <v>10.6</v>
      </c>
      <c r="C2" s="9">
        <v>4.9000000000000004</v>
      </c>
      <c r="D2" s="9">
        <v>3.8</v>
      </c>
      <c r="E2" s="9">
        <v>6.8</v>
      </c>
      <c r="F2" s="9">
        <v>0.6</v>
      </c>
      <c r="G2" s="9">
        <v>3.1</v>
      </c>
      <c r="H2" s="16">
        <v>2.8</v>
      </c>
      <c r="I2" s="25" t="s">
        <v>17</v>
      </c>
      <c r="J2" s="19">
        <v>0.44752999999999998</v>
      </c>
    </row>
    <row r="3" spans="1:10" x14ac:dyDescent="0.15">
      <c r="A3" s="1">
        <v>68.5</v>
      </c>
      <c r="B3" s="9">
        <v>1.1000000000000001</v>
      </c>
      <c r="C3" s="9">
        <v>5.8</v>
      </c>
      <c r="D3" s="9">
        <v>8.5</v>
      </c>
      <c r="E3" s="9">
        <v>3</v>
      </c>
      <c r="F3" s="9">
        <v>1</v>
      </c>
      <c r="G3" s="9">
        <v>1.3</v>
      </c>
      <c r="H3" s="16">
        <v>10.9</v>
      </c>
      <c r="I3" s="17"/>
      <c r="J3" s="17"/>
    </row>
    <row r="4" spans="1:10" x14ac:dyDescent="0.15">
      <c r="A4" s="1">
        <v>71.099999999999994</v>
      </c>
      <c r="B4" s="9">
        <v>1.5</v>
      </c>
      <c r="C4" s="9">
        <v>3.1</v>
      </c>
      <c r="D4" s="9">
        <v>8</v>
      </c>
      <c r="E4" s="9">
        <v>3.8</v>
      </c>
      <c r="F4" s="9">
        <v>1.6</v>
      </c>
      <c r="G4" s="9">
        <v>1.4</v>
      </c>
      <c r="H4" s="16">
        <v>9.5</v>
      </c>
      <c r="I4" s="17"/>
      <c r="J4" s="17"/>
    </row>
    <row r="5" spans="1:10" x14ac:dyDescent="0.15">
      <c r="A5" s="1">
        <v>71.400000000000006</v>
      </c>
      <c r="B5" s="9">
        <v>1.4</v>
      </c>
      <c r="C5" s="9">
        <v>3</v>
      </c>
      <c r="D5" s="9">
        <v>8</v>
      </c>
      <c r="E5" s="9">
        <v>7.6</v>
      </c>
      <c r="F5" s="9">
        <v>4</v>
      </c>
      <c r="G5" s="9">
        <v>4.2</v>
      </c>
      <c r="H5" s="16">
        <v>2</v>
      </c>
      <c r="I5" s="17"/>
      <c r="J5" s="17"/>
    </row>
    <row r="6" spans="1:10" x14ac:dyDescent="0.15">
      <c r="A6" s="1">
        <v>71.7</v>
      </c>
      <c r="B6" s="9">
        <v>1.3</v>
      </c>
      <c r="C6" s="9">
        <v>2.6</v>
      </c>
      <c r="D6" s="9">
        <v>7.8</v>
      </c>
      <c r="E6" s="9">
        <v>3.5</v>
      </c>
      <c r="F6" s="9">
        <v>1.5</v>
      </c>
      <c r="G6" s="9">
        <v>1.3</v>
      </c>
      <c r="H6" s="16">
        <v>1</v>
      </c>
      <c r="I6" s="17"/>
      <c r="J6" s="17"/>
    </row>
    <row r="7" spans="1:10" x14ac:dyDescent="0.15">
      <c r="A7" s="1">
        <v>59.5</v>
      </c>
      <c r="B7" s="9">
        <v>8.4</v>
      </c>
      <c r="C7" s="9">
        <v>9</v>
      </c>
      <c r="D7" s="9">
        <v>3.5</v>
      </c>
      <c r="E7" s="9">
        <v>8.1999999999999993</v>
      </c>
      <c r="F7" s="9">
        <v>4.5</v>
      </c>
      <c r="G7" s="9">
        <v>4.4000000000000004</v>
      </c>
      <c r="H7" s="16">
        <v>2.5</v>
      </c>
      <c r="I7" s="17"/>
      <c r="J7" s="17"/>
    </row>
    <row r="8" spans="1:10" x14ac:dyDescent="0.15">
      <c r="A8" s="1">
        <v>6.2</v>
      </c>
      <c r="B8" s="9">
        <v>49.9</v>
      </c>
      <c r="C8" s="9">
        <v>3.3</v>
      </c>
      <c r="D8" s="9">
        <v>0.01</v>
      </c>
      <c r="E8" s="9">
        <v>34.299999999999997</v>
      </c>
      <c r="F8" s="9">
        <v>4.5</v>
      </c>
      <c r="G8" s="9">
        <v>1.5</v>
      </c>
      <c r="H8" s="16">
        <v>2.2000000000000002</v>
      </c>
      <c r="I8" s="17"/>
      <c r="J8" s="17"/>
    </row>
    <row r="9" spans="1:10" x14ac:dyDescent="0.15">
      <c r="A9" s="1">
        <v>70.900000000000006</v>
      </c>
      <c r="B9" s="9">
        <v>1.4</v>
      </c>
      <c r="C9" s="9">
        <v>3.1</v>
      </c>
      <c r="D9" s="9">
        <v>7.9</v>
      </c>
      <c r="E9" s="9">
        <v>3.6</v>
      </c>
      <c r="F9" s="9">
        <v>2.1</v>
      </c>
      <c r="G9" s="9">
        <v>1.4</v>
      </c>
      <c r="H9" s="16">
        <v>9.6</v>
      </c>
      <c r="I9" s="17"/>
      <c r="J9" s="17"/>
    </row>
    <row r="11" spans="1:10" x14ac:dyDescent="0.15">
      <c r="A11" s="4" t="s">
        <v>0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12" t="s">
        <v>14</v>
      </c>
      <c r="I11" s="4" t="s">
        <v>16</v>
      </c>
    </row>
    <row r="12" spans="1:10" x14ac:dyDescent="0.15">
      <c r="A12" s="17">
        <f>0.674</f>
        <v>0.67400000000000004</v>
      </c>
      <c r="B12" s="17">
        <v>0.106</v>
      </c>
      <c r="C12" s="17">
        <v>4.9000000000000002E-2</v>
      </c>
      <c r="D12" s="17">
        <v>3.7999999999999999E-2</v>
      </c>
      <c r="E12" s="17">
        <v>6.8000000000000005E-2</v>
      </c>
      <c r="F12" s="17">
        <v>6.0000000000000001E-3</v>
      </c>
      <c r="G12" s="17">
        <v>3.1E-2</v>
      </c>
      <c r="H12" s="17">
        <v>2.8000000000000001E-2</v>
      </c>
      <c r="I12" s="21">
        <v>28.919</v>
      </c>
    </row>
    <row r="14" spans="1:10" x14ac:dyDescent="0.15">
      <c r="A14">
        <f>A12*I12</f>
        <v>19.491406000000001</v>
      </c>
      <c r="B14">
        <f>B12*28.919</f>
        <v>3.0654140000000001</v>
      </c>
      <c r="C14">
        <f t="shared" ref="C14:H14" si="0">C12*28.919</f>
        <v>1.4170310000000002</v>
      </c>
      <c r="D14">
        <f t="shared" si="0"/>
        <v>1.098922</v>
      </c>
      <c r="E14">
        <f t="shared" si="0"/>
        <v>1.9664920000000001</v>
      </c>
      <c r="F14">
        <f t="shared" si="0"/>
        <v>0.173514</v>
      </c>
      <c r="G14">
        <f t="shared" si="0"/>
        <v>0.89648899999999998</v>
      </c>
      <c r="H14">
        <f t="shared" si="0"/>
        <v>0.80973200000000001</v>
      </c>
    </row>
    <row r="16" spans="1:10" x14ac:dyDescent="0.15">
      <c r="A16" s="17">
        <v>19.491406000000001</v>
      </c>
      <c r="B16" s="17">
        <v>3.0654140000000001</v>
      </c>
      <c r="C16" s="17">
        <v>1.4170310000000002</v>
      </c>
      <c r="D16" s="17">
        <v>1.098922</v>
      </c>
      <c r="E16" s="17">
        <v>1.9664920000000001</v>
      </c>
      <c r="F16" s="17">
        <v>0.173514</v>
      </c>
      <c r="G16" s="17">
        <v>0.89648899999999998</v>
      </c>
      <c r="H16" s="17">
        <v>0.80973200000000001</v>
      </c>
    </row>
    <row r="18" spans="1:17" x14ac:dyDescent="0.15">
      <c r="A18">
        <v>56.89</v>
      </c>
      <c r="B18">
        <v>186.2</v>
      </c>
      <c r="C18">
        <v>58.93</v>
      </c>
      <c r="D18">
        <v>26.98</v>
      </c>
      <c r="E18">
        <v>183.8</v>
      </c>
      <c r="F18">
        <v>95.94</v>
      </c>
      <c r="G18">
        <v>52</v>
      </c>
      <c r="H18">
        <v>180.9</v>
      </c>
    </row>
    <row r="20" spans="1:17" x14ac:dyDescent="0.15">
      <c r="C20" s="22" t="s">
        <v>21</v>
      </c>
      <c r="E20" t="s">
        <v>22</v>
      </c>
    </row>
    <row r="21" spans="1:17" x14ac:dyDescent="0.15">
      <c r="A21" s="17">
        <v>19.491406000000001</v>
      </c>
      <c r="B21">
        <v>56.89</v>
      </c>
      <c r="C21" s="26">
        <v>0.425883002285112</v>
      </c>
      <c r="D21" s="27" t="s">
        <v>24</v>
      </c>
      <c r="E21" s="26">
        <v>0.34261567938126197</v>
      </c>
      <c r="F21" s="27">
        <v>0.44752999999999998</v>
      </c>
      <c r="G21" s="28">
        <v>0.77087082065109802</v>
      </c>
      <c r="H21" s="1">
        <v>0</v>
      </c>
      <c r="I21" s="29">
        <f>E21/F21</f>
        <v>0.76557030675320537</v>
      </c>
      <c r="J21" s="1">
        <v>-0.2</v>
      </c>
      <c r="K21" s="30">
        <f>G21*H21</f>
        <v>0</v>
      </c>
      <c r="L21" s="31">
        <f>I21*J21</f>
        <v>-0.1531140613506411</v>
      </c>
      <c r="M21" s="3"/>
      <c r="N21" s="1"/>
      <c r="O21" s="1"/>
      <c r="P21" s="1"/>
      <c r="Q21" s="1"/>
    </row>
    <row r="22" spans="1:17" x14ac:dyDescent="0.15">
      <c r="A22" s="17">
        <v>3.0654140000000001</v>
      </c>
      <c r="B22">
        <v>186.2</v>
      </c>
      <c r="C22" s="26">
        <v>3.6094522019334053E-3</v>
      </c>
      <c r="D22" s="27">
        <v>0.55247000000000002</v>
      </c>
      <c r="E22" s="26">
        <v>1.6463018259935555E-2</v>
      </c>
      <c r="F22" s="27">
        <v>0.44752999999999998</v>
      </c>
      <c r="G22" s="28">
        <v>6.5332999111868614E-3</v>
      </c>
      <c r="H22" s="1">
        <v>2.6</v>
      </c>
      <c r="I22" s="29">
        <f>E22/F22</f>
        <v>3.6786401492493362E-2</v>
      </c>
      <c r="J22" s="1">
        <v>4.7</v>
      </c>
      <c r="K22" s="30">
        <f t="shared" ref="K22:K28" si="1">G22*H22</f>
        <v>1.6986579769085842E-2</v>
      </c>
      <c r="L22" s="31">
        <f t="shared" ref="L22:L28" si="2">I22*J22</f>
        <v>0.17289608701471881</v>
      </c>
    </row>
    <row r="23" spans="1:17" x14ac:dyDescent="0.15">
      <c r="A23" s="17">
        <v>1.4170310000000002</v>
      </c>
      <c r="B23">
        <v>58.93</v>
      </c>
      <c r="C23" s="26">
        <v>7.9833022229764111E-3</v>
      </c>
      <c r="D23" s="27">
        <v>0.55247000000000002</v>
      </c>
      <c r="E23" s="26">
        <v>2.40460037332428E-2</v>
      </c>
      <c r="F23" s="27">
        <v>0.44752999999999998</v>
      </c>
      <c r="G23" s="28">
        <v>1.4450200414459448E-2</v>
      </c>
      <c r="H23" s="1">
        <v>0</v>
      </c>
      <c r="I23" s="29">
        <f>E23/F23</f>
        <v>5.373048451107814E-2</v>
      </c>
      <c r="J23" s="1">
        <v>0.25</v>
      </c>
      <c r="K23" s="30">
        <f t="shared" si="1"/>
        <v>0</v>
      </c>
      <c r="L23" s="31">
        <f t="shared" si="2"/>
        <v>1.3432621127769535E-2</v>
      </c>
    </row>
    <row r="24" spans="1:17" x14ac:dyDescent="0.15">
      <c r="A24" s="17">
        <v>1.098922</v>
      </c>
      <c r="B24">
        <v>26.98</v>
      </c>
      <c r="C24" s="26">
        <v>9.0922609340252036E-2</v>
      </c>
      <c r="D24" s="27">
        <v>0.55247000000000002</v>
      </c>
      <c r="E24" s="26">
        <v>4.0730985915492957E-2</v>
      </c>
      <c r="F24" s="27">
        <v>0.44752999999999998</v>
      </c>
      <c r="G24" s="28">
        <v>0.16457474494588309</v>
      </c>
      <c r="H24" s="3">
        <v>0</v>
      </c>
      <c r="I24" s="29">
        <f>E24/F24</f>
        <v>9.1012861518765129E-2</v>
      </c>
      <c r="J24" s="3">
        <v>0</v>
      </c>
      <c r="K24" s="30">
        <f t="shared" si="1"/>
        <v>0</v>
      </c>
      <c r="L24" s="31">
        <f t="shared" si="2"/>
        <v>0</v>
      </c>
    </row>
    <row r="25" spans="1:17" x14ac:dyDescent="0.15">
      <c r="A25" s="17">
        <v>1.9664920000000001</v>
      </c>
      <c r="B25">
        <v>183.8</v>
      </c>
      <c r="C25" s="26">
        <v>6.3990206746463553E-3</v>
      </c>
      <c r="D25" s="27">
        <v>0.55247000000000002</v>
      </c>
      <c r="E25" s="26">
        <v>1.0699085963003264E-2</v>
      </c>
      <c r="F25" s="27">
        <v>0.44752999999999998</v>
      </c>
      <c r="G25" s="28">
        <v>1.158256679031686E-2</v>
      </c>
      <c r="H25" s="1">
        <v>2.6</v>
      </c>
      <c r="I25" s="29">
        <f>E25/F25</f>
        <v>2.3906969282513495E-2</v>
      </c>
      <c r="J25" s="1">
        <v>4.5</v>
      </c>
      <c r="K25" s="30">
        <f t="shared" si="1"/>
        <v>3.0114673654823836E-2</v>
      </c>
      <c r="L25" s="31">
        <f t="shared" si="2"/>
        <v>0.10758136177131072</v>
      </c>
    </row>
    <row r="26" spans="1:17" x14ac:dyDescent="0.15">
      <c r="A26" s="17">
        <v>0.173514</v>
      </c>
      <c r="B26">
        <v>95.94</v>
      </c>
      <c r="C26" s="26">
        <v>7.0052115905774447E-4</v>
      </c>
      <c r="D26" s="27">
        <v>0.55247000000000002</v>
      </c>
      <c r="E26" s="26">
        <v>1.8085678549093183E-3</v>
      </c>
      <c r="F26" s="27">
        <v>0.44752999999999998</v>
      </c>
      <c r="G26" s="28">
        <v>1.2679804497216943E-3</v>
      </c>
      <c r="H26" s="1">
        <v>1.9</v>
      </c>
      <c r="I26" s="29">
        <f>E26/F26</f>
        <v>4.0412214933285328E-3</v>
      </c>
      <c r="J26" s="1">
        <v>5</v>
      </c>
      <c r="K26" s="30">
        <f t="shared" si="1"/>
        <v>2.4091628544712189E-3</v>
      </c>
      <c r="L26" s="31">
        <f t="shared" si="2"/>
        <v>2.0206107466642663E-2</v>
      </c>
    </row>
    <row r="27" spans="1:17" x14ac:dyDescent="0.15">
      <c r="A27" s="17">
        <v>0.89648899999999998</v>
      </c>
      <c r="B27">
        <v>52</v>
      </c>
      <c r="C27" s="26">
        <v>7.1085384615384621E-3</v>
      </c>
      <c r="D27" s="27">
        <v>0.55247000000000002</v>
      </c>
      <c r="E27" s="26">
        <v>1.7240173076923077E-2</v>
      </c>
      <c r="F27" s="27">
        <v>0.44752999999999998</v>
      </c>
      <c r="G27" s="28">
        <v>1.2866831613550893E-2</v>
      </c>
      <c r="H27" s="1">
        <v>0</v>
      </c>
      <c r="I27" s="29">
        <f>E27/F27</f>
        <v>3.8522943885154239E-2</v>
      </c>
      <c r="J27" s="1">
        <v>1.1000000000000001</v>
      </c>
      <c r="K27" s="30">
        <f t="shared" si="1"/>
        <v>0</v>
      </c>
      <c r="L27" s="31">
        <f t="shared" si="2"/>
        <v>4.2375238273669666E-2</v>
      </c>
    </row>
    <row r="28" spans="1:17" x14ac:dyDescent="0.15">
      <c r="A28" s="17">
        <v>0.80973200000000001</v>
      </c>
      <c r="B28">
        <v>180.9</v>
      </c>
      <c r="C28" s="26">
        <v>2.3034250967385293E-2</v>
      </c>
      <c r="D28" s="27">
        <v>0.55247000000000002</v>
      </c>
      <c r="E28" s="26">
        <v>4.4761304588170261E-3</v>
      </c>
      <c r="F28" s="27">
        <v>0.44752999999999998</v>
      </c>
      <c r="G28" s="28">
        <v>4.1693215862192143E-2</v>
      </c>
      <c r="H28" s="1">
        <v>5.0999999999999996</v>
      </c>
      <c r="I28" s="29">
        <f>E28/F28</f>
        <v>1.0001855649491713E-2</v>
      </c>
      <c r="J28" s="1">
        <v>7.3</v>
      </c>
      <c r="K28" s="30">
        <f t="shared" si="1"/>
        <v>0.21263540089717992</v>
      </c>
      <c r="L28" s="31">
        <f t="shared" si="2"/>
        <v>7.3013546241289501E-2</v>
      </c>
    </row>
    <row r="29" spans="1:17" x14ac:dyDescent="0.15">
      <c r="K29" s="24">
        <f>SUM(K21:K28)</f>
        <v>0.26214581717556085</v>
      </c>
      <c r="L29" s="20">
        <f>SUM(L21:L28)</f>
        <v>0.27639090054475979</v>
      </c>
      <c r="M29">
        <v>-1.4245083369198899E-2</v>
      </c>
    </row>
    <row r="30" spans="1:17" x14ac:dyDescent="0.15">
      <c r="G30">
        <v>0.7708708206510978</v>
      </c>
      <c r="M30">
        <f>M29/10000</f>
        <v>-1.4245083369198899E-6</v>
      </c>
      <c r="N30">
        <v>-0.01</v>
      </c>
    </row>
    <row r="31" spans="1:17" x14ac:dyDescent="0.15">
      <c r="G31">
        <v>6.5332999111868614E-3</v>
      </c>
      <c r="M31">
        <v>-0.01</v>
      </c>
      <c r="N31">
        <v>7.12</v>
      </c>
    </row>
    <row r="32" spans="1:17" x14ac:dyDescent="0.15">
      <c r="G32">
        <v>1.4450200414459448E-2</v>
      </c>
      <c r="M32">
        <f>M31/N31</f>
        <v>-1.4044943820224719E-3</v>
      </c>
    </row>
    <row r="33" spans="7:7" x14ac:dyDescent="0.15">
      <c r="G33">
        <v>0.16457474494588309</v>
      </c>
    </row>
    <row r="34" spans="7:7" x14ac:dyDescent="0.15">
      <c r="G34">
        <v>1.158256679031686E-2</v>
      </c>
    </row>
    <row r="35" spans="7:7" x14ac:dyDescent="0.15">
      <c r="G35">
        <v>1.2679804497216943E-3</v>
      </c>
    </row>
    <row r="36" spans="7:7" x14ac:dyDescent="0.15">
      <c r="G36">
        <v>1.2866831613550893E-2</v>
      </c>
    </row>
    <row r="37" spans="7:7" x14ac:dyDescent="0.15">
      <c r="G37">
        <v>4.1693215862192143E-2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2018-02-07T02:02:05Z</dcterms:modified>
</cp:coreProperties>
</file>